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835" tabRatio="873"/>
  </bookViews>
  <sheets>
    <sheet name="INDICE" sheetId="58" r:id="rId1"/>
    <sheet name="PORTADA" sheetId="59" r:id="rId2"/>
    <sheet name="FUNCIONARIOS" sheetId="60" r:id="rId3"/>
    <sheet name="C1" sheetId="2" r:id="rId4"/>
    <sheet name="C2" sheetId="3" r:id="rId5"/>
    <sheet name="C3" sheetId="5" r:id="rId6"/>
    <sheet name="C4" sheetId="6" r:id="rId7"/>
    <sheet name="C5" sheetId="7" r:id="rId8"/>
    <sheet name="C6" sheetId="8" r:id="rId9"/>
    <sheet name="C7" sheetId="9" r:id="rId10"/>
    <sheet name="C8" sheetId="10" r:id="rId11"/>
    <sheet name="C9" sheetId="11" r:id="rId12"/>
    <sheet name="C10" sheetId="12" r:id="rId13"/>
    <sheet name="C11-C12" sheetId="13" r:id="rId14"/>
    <sheet name="c13-14" sheetId="39" r:id="rId15"/>
    <sheet name="c15-16" sheetId="40" r:id="rId16"/>
    <sheet name="c17-18" sheetId="41" r:id="rId17"/>
    <sheet name="c19-20" sheetId="37" r:id="rId18"/>
    <sheet name="c21" sheetId="15" r:id="rId19"/>
    <sheet name="C22" sheetId="16" r:id="rId20"/>
    <sheet name="C23-24" sheetId="17" r:id="rId21"/>
    <sheet name="C25-26" sheetId="46" r:id="rId22"/>
    <sheet name="C27-28" sheetId="47" r:id="rId23"/>
    <sheet name="C29-30" sheetId="48" r:id="rId24"/>
    <sheet name="C31-32" sheetId="53" r:id="rId25"/>
    <sheet name="C33" sheetId="42" r:id="rId26"/>
    <sheet name="C34-35" sheetId="49" r:id="rId27"/>
    <sheet name="C36-37" sheetId="54" r:id="rId28"/>
    <sheet name="C38" sheetId="43" r:id="rId29"/>
    <sheet name="C39-40" sheetId="50" r:id="rId30"/>
    <sheet name="C41-42" sheetId="55" r:id="rId31"/>
    <sheet name="C43" sheetId="44" r:id="rId32"/>
    <sheet name="C44-45" sheetId="51" r:id="rId33"/>
    <sheet name="C46-47" sheetId="56" r:id="rId34"/>
    <sheet name="C48" sheetId="45" r:id="rId35"/>
    <sheet name="C49-50" sheetId="52" r:id="rId36"/>
    <sheet name="C51-52" sheetId="57" r:id="rId37"/>
  </sheets>
  <definedNames>
    <definedName name="_xlnm.Print_Area" localSheetId="3">'C1'!$A$1:$I$34</definedName>
    <definedName name="_xlnm.Print_Area" localSheetId="12">'C10'!$A$1:$AB$72</definedName>
    <definedName name="_xlnm.Print_Area" localSheetId="13">'C11-C12'!$A$1:$AB$84</definedName>
    <definedName name="_xlnm.Print_Area" localSheetId="14">'c13-14'!$A$1:$AB$84</definedName>
    <definedName name="_xlnm.Print_Area" localSheetId="15">'c15-16'!$A$1:$AB$78</definedName>
    <definedName name="_xlnm.Print_Area" localSheetId="16">'c17-18'!$A$1:$AB$54</definedName>
    <definedName name="_xlnm.Print_Area" localSheetId="4">'C2'!$A$1:$U$34</definedName>
    <definedName name="_xlnm.Print_Area" localSheetId="18">'c21'!$A$1:$AB$43</definedName>
    <definedName name="_xlnm.Print_Area" localSheetId="19">'C22'!$A$1:$AB$60</definedName>
    <definedName name="_xlnm.Print_Area" localSheetId="20">'C23-24'!$A$1:$AB$83</definedName>
    <definedName name="_xlnm.Print_Area" localSheetId="21">'C25-26'!$A$1:$AB$84</definedName>
    <definedName name="_xlnm.Print_Area" localSheetId="22">'C27-28'!$A$1:$AB$77</definedName>
    <definedName name="_xlnm.Print_Area" localSheetId="23">'C29-30'!$A$1:$AB$53</definedName>
    <definedName name="_xlnm.Print_Area" localSheetId="5">'C3'!$A$1:$W$21</definedName>
    <definedName name="_xlnm.Print_Area" localSheetId="24">'C31-32'!$A$1:$AB$82</definedName>
    <definedName name="_xlnm.Print_Area" localSheetId="25">'C33'!$A$1:$AB$43</definedName>
    <definedName name="_xlnm.Print_Area" localSheetId="26">'C34-35'!$A$1:$AB$83</definedName>
    <definedName name="_xlnm.Print_Area" localSheetId="27">'C36-37'!$A$1:$AC$82</definedName>
    <definedName name="_xlnm.Print_Area" localSheetId="28">'C38'!$A$1:$AB$43</definedName>
    <definedName name="_xlnm.Print_Area" localSheetId="29">'C39-40'!$A$1:$AB$83</definedName>
    <definedName name="_xlnm.Print_Area" localSheetId="6">'C4'!$A$1:$U$34</definedName>
    <definedName name="_xlnm.Print_Area" localSheetId="31">'C43'!$A$1:$AB$43</definedName>
    <definedName name="_xlnm.Print_Area" localSheetId="32">'C44-45'!$A$1:$AB$73</definedName>
    <definedName name="_xlnm.Print_Area" localSheetId="34">'C48'!$A$1:$AB$43</definedName>
    <definedName name="_xlnm.Print_Area" localSheetId="35">'C49-50'!$A$1:$AB$81</definedName>
    <definedName name="_xlnm.Print_Area" localSheetId="7">'C5'!$A$1:$T$34</definedName>
    <definedName name="_xlnm.Print_Area" localSheetId="8">'C6'!$A$1:$T$34</definedName>
    <definedName name="_xlnm.Print_Area" localSheetId="9">'C7'!$A$1:$W$21</definedName>
    <definedName name="_xlnm.Print_Area" localSheetId="10">'C8'!$A$1:$W$21</definedName>
    <definedName name="_xlnm.Print_Area" localSheetId="11">'C9'!$A$1:$AB$43</definedName>
    <definedName name="_xlnm.Print_Area" localSheetId="0">INDICE!$A$1:$B$12</definedName>
    <definedName name="OLE_LINK1" localSheetId="2">FUNCIONARIOS!$D$6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57" l="1"/>
  <c r="AA30" i="57"/>
  <c r="Z30" i="57"/>
  <c r="X30" i="57"/>
  <c r="X10" i="57" s="1"/>
  <c r="W30" i="57"/>
  <c r="V30" i="57"/>
  <c r="T30" i="57"/>
  <c r="S30" i="57"/>
  <c r="S10" i="57" s="1"/>
  <c r="R30" i="57"/>
  <c r="P30" i="57"/>
  <c r="O30" i="57"/>
  <c r="N30" i="57"/>
  <c r="L30" i="57"/>
  <c r="K30" i="57"/>
  <c r="J30" i="57"/>
  <c r="H30" i="57"/>
  <c r="H10" i="57" s="1"/>
  <c r="G30" i="57"/>
  <c r="F30" i="57"/>
  <c r="D30" i="57"/>
  <c r="C30" i="57"/>
  <c r="B30" i="57"/>
  <c r="AB20" i="57"/>
  <c r="AA20" i="57"/>
  <c r="Z20" i="57"/>
  <c r="X20" i="57"/>
  <c r="W20" i="57"/>
  <c r="V20" i="57"/>
  <c r="T20" i="57"/>
  <c r="S20" i="57"/>
  <c r="R20" i="57"/>
  <c r="P20" i="57"/>
  <c r="O20" i="57"/>
  <c r="N20" i="57"/>
  <c r="L20" i="57"/>
  <c r="K20" i="57"/>
  <c r="J20" i="57"/>
  <c r="H20" i="57"/>
  <c r="G20" i="57"/>
  <c r="F20" i="57"/>
  <c r="D20" i="57"/>
  <c r="D10" i="57" s="1"/>
  <c r="C20" i="57"/>
  <c r="B20" i="57"/>
  <c r="AB18" i="57"/>
  <c r="AA18" i="57"/>
  <c r="Z18" i="57"/>
  <c r="X18" i="57"/>
  <c r="W18" i="57"/>
  <c r="V18" i="57"/>
  <c r="T18" i="57"/>
  <c r="S18" i="57"/>
  <c r="R18" i="57"/>
  <c r="P18" i="57"/>
  <c r="O18" i="57"/>
  <c r="N18" i="57"/>
  <c r="L18" i="57"/>
  <c r="K18" i="57"/>
  <c r="J18" i="57"/>
  <c r="H18" i="57"/>
  <c r="G18" i="57"/>
  <c r="F18" i="57"/>
  <c r="D18" i="57"/>
  <c r="C18" i="57"/>
  <c r="B18" i="57"/>
  <c r="AB17" i="57"/>
  <c r="AA17" i="57"/>
  <c r="Z17" i="57"/>
  <c r="X17" i="57"/>
  <c r="W17" i="57"/>
  <c r="V17" i="57"/>
  <c r="T17" i="57"/>
  <c r="S17" i="57"/>
  <c r="R17" i="57"/>
  <c r="P17" i="57"/>
  <c r="O17" i="57"/>
  <c r="N17" i="57"/>
  <c r="L17" i="57"/>
  <c r="K17" i="57"/>
  <c r="J17" i="57"/>
  <c r="H17" i="57"/>
  <c r="G17" i="57"/>
  <c r="F17" i="57"/>
  <c r="D17" i="57"/>
  <c r="C17" i="57"/>
  <c r="B17" i="57"/>
  <c r="AB16" i="57"/>
  <c r="AA16" i="57"/>
  <c r="Z16" i="57"/>
  <c r="X16" i="57"/>
  <c r="W16" i="57"/>
  <c r="V16" i="57"/>
  <c r="T16" i="57"/>
  <c r="S16" i="57"/>
  <c r="R16" i="57"/>
  <c r="P16" i="57"/>
  <c r="O16" i="57"/>
  <c r="N16" i="57"/>
  <c r="L16" i="57"/>
  <c r="K16" i="57"/>
  <c r="J16" i="57"/>
  <c r="H16" i="57"/>
  <c r="G16" i="57"/>
  <c r="F16" i="57"/>
  <c r="D16" i="57"/>
  <c r="C16" i="57"/>
  <c r="B16" i="57"/>
  <c r="AB15" i="57"/>
  <c r="AA15" i="57"/>
  <c r="Z15" i="57"/>
  <c r="X15" i="57"/>
  <c r="W15" i="57"/>
  <c r="V15" i="57"/>
  <c r="T15" i="57"/>
  <c r="S15" i="57"/>
  <c r="R15" i="57"/>
  <c r="P15" i="57"/>
  <c r="O15" i="57"/>
  <c r="N15" i="57"/>
  <c r="L15" i="57"/>
  <c r="K15" i="57"/>
  <c r="J15" i="57"/>
  <c r="H15" i="57"/>
  <c r="G15" i="57"/>
  <c r="F15" i="57"/>
  <c r="D15" i="57"/>
  <c r="C15" i="57"/>
  <c r="B15" i="57"/>
  <c r="AB14" i="57"/>
  <c r="AA14" i="57"/>
  <c r="Z14" i="57"/>
  <c r="X14" i="57"/>
  <c r="W14" i="57"/>
  <c r="V14" i="57"/>
  <c r="T14" i="57"/>
  <c r="S14" i="57"/>
  <c r="R14" i="57"/>
  <c r="P14" i="57"/>
  <c r="O14" i="57"/>
  <c r="N14" i="57"/>
  <c r="L14" i="57"/>
  <c r="K14" i="57"/>
  <c r="J14" i="57"/>
  <c r="H14" i="57"/>
  <c r="G14" i="57"/>
  <c r="F14" i="57"/>
  <c r="D14" i="57"/>
  <c r="C14" i="57"/>
  <c r="B14" i="57"/>
  <c r="AB13" i="57"/>
  <c r="AA13" i="57"/>
  <c r="Z13" i="57"/>
  <c r="X13" i="57"/>
  <c r="W13" i="57"/>
  <c r="V13" i="57"/>
  <c r="T13" i="57"/>
  <c r="S13" i="57"/>
  <c r="R13" i="57"/>
  <c r="P13" i="57"/>
  <c r="O13" i="57"/>
  <c r="N13" i="57"/>
  <c r="L13" i="57"/>
  <c r="K13" i="57"/>
  <c r="J13" i="57"/>
  <c r="H13" i="57"/>
  <c r="G13" i="57"/>
  <c r="F13" i="57"/>
  <c r="D13" i="57"/>
  <c r="C13" i="57"/>
  <c r="B13" i="57"/>
  <c r="AB12" i="57"/>
  <c r="AA12" i="57"/>
  <c r="Z12" i="57"/>
  <c r="X12" i="57"/>
  <c r="W12" i="57"/>
  <c r="V12" i="57"/>
  <c r="T12" i="57"/>
  <c r="S12" i="57"/>
  <c r="R12" i="57"/>
  <c r="P12" i="57"/>
  <c r="O12" i="57"/>
  <c r="N12" i="57"/>
  <c r="L12" i="57"/>
  <c r="K12" i="57"/>
  <c r="J12" i="57"/>
  <c r="H12" i="57"/>
  <c r="G12" i="57"/>
  <c r="F12" i="57"/>
  <c r="D12" i="57"/>
  <c r="C12" i="57"/>
  <c r="B12" i="57"/>
  <c r="N10" i="57"/>
  <c r="L10" i="57"/>
  <c r="C10" i="57"/>
  <c r="AB30" i="56"/>
  <c r="AA30" i="56"/>
  <c r="Z30" i="56"/>
  <c r="X30" i="56"/>
  <c r="X10" i="56" s="1"/>
  <c r="W30" i="56"/>
  <c r="V30" i="56"/>
  <c r="T30" i="56"/>
  <c r="S30" i="56"/>
  <c r="S10" i="56" s="1"/>
  <c r="R30" i="56"/>
  <c r="P30" i="56"/>
  <c r="O30" i="56"/>
  <c r="N30" i="56"/>
  <c r="N10" i="56" s="1"/>
  <c r="L30" i="56"/>
  <c r="K30" i="56"/>
  <c r="J30" i="56"/>
  <c r="H30" i="56"/>
  <c r="H10" i="56" s="1"/>
  <c r="G30" i="56"/>
  <c r="F30" i="56"/>
  <c r="D30" i="56"/>
  <c r="C30" i="56"/>
  <c r="B30" i="56"/>
  <c r="AB20" i="56"/>
  <c r="AA20" i="56"/>
  <c r="Z20" i="56"/>
  <c r="X20" i="56"/>
  <c r="W20" i="56"/>
  <c r="V20" i="56"/>
  <c r="T20" i="56"/>
  <c r="S20" i="56"/>
  <c r="R20" i="56"/>
  <c r="P20" i="56"/>
  <c r="O20" i="56"/>
  <c r="N20" i="56"/>
  <c r="L20" i="56"/>
  <c r="K20" i="56"/>
  <c r="J20" i="56"/>
  <c r="H20" i="56"/>
  <c r="G20" i="56"/>
  <c r="F20" i="56"/>
  <c r="D20" i="56"/>
  <c r="C20" i="56"/>
  <c r="B20" i="56"/>
  <c r="AB18" i="56"/>
  <c r="AA18" i="56"/>
  <c r="Z18" i="56"/>
  <c r="X18" i="56"/>
  <c r="W18" i="56"/>
  <c r="V18" i="56"/>
  <c r="T18" i="56"/>
  <c r="S18" i="56"/>
  <c r="R18" i="56"/>
  <c r="P18" i="56"/>
  <c r="O18" i="56"/>
  <c r="N18" i="56"/>
  <c r="L18" i="56"/>
  <c r="K18" i="56"/>
  <c r="J18" i="56"/>
  <c r="H18" i="56"/>
  <c r="G18" i="56"/>
  <c r="F18" i="56"/>
  <c r="D18" i="56"/>
  <c r="C18" i="56"/>
  <c r="B18" i="56"/>
  <c r="AB17" i="56"/>
  <c r="AA17" i="56"/>
  <c r="Z17" i="56"/>
  <c r="X17" i="56"/>
  <c r="W17" i="56"/>
  <c r="V17" i="56"/>
  <c r="T17" i="56"/>
  <c r="S17" i="56"/>
  <c r="R17" i="56"/>
  <c r="P17" i="56"/>
  <c r="O17" i="56"/>
  <c r="N17" i="56"/>
  <c r="L17" i="56"/>
  <c r="K17" i="56"/>
  <c r="J17" i="56"/>
  <c r="H17" i="56"/>
  <c r="G17" i="56"/>
  <c r="F17" i="56"/>
  <c r="D17" i="56"/>
  <c r="C17" i="56"/>
  <c r="B17" i="56"/>
  <c r="AB16" i="56"/>
  <c r="AA16" i="56"/>
  <c r="Z16" i="56"/>
  <c r="X16" i="56"/>
  <c r="W16" i="56"/>
  <c r="V16" i="56"/>
  <c r="T16" i="56"/>
  <c r="S16" i="56"/>
  <c r="R16" i="56"/>
  <c r="P16" i="56"/>
  <c r="O16" i="56"/>
  <c r="N16" i="56"/>
  <c r="L16" i="56"/>
  <c r="K16" i="56"/>
  <c r="J16" i="56"/>
  <c r="H16" i="56"/>
  <c r="G16" i="56"/>
  <c r="F16" i="56"/>
  <c r="D16" i="56"/>
  <c r="C16" i="56"/>
  <c r="B16" i="56"/>
  <c r="AB15" i="56"/>
  <c r="AA15" i="56"/>
  <c r="Z15" i="56"/>
  <c r="X15" i="56"/>
  <c r="W15" i="56"/>
  <c r="V15" i="56"/>
  <c r="T15" i="56"/>
  <c r="S15" i="56"/>
  <c r="R15" i="56"/>
  <c r="P15" i="56"/>
  <c r="O15" i="56"/>
  <c r="N15" i="56"/>
  <c r="L15" i="56"/>
  <c r="K15" i="56"/>
  <c r="J15" i="56"/>
  <c r="H15" i="56"/>
  <c r="G15" i="56"/>
  <c r="F15" i="56"/>
  <c r="D15" i="56"/>
  <c r="C15" i="56"/>
  <c r="B15" i="56"/>
  <c r="AB14" i="56"/>
  <c r="AA14" i="56"/>
  <c r="Z14" i="56"/>
  <c r="X14" i="56"/>
  <c r="W14" i="56"/>
  <c r="V14" i="56"/>
  <c r="T14" i="56"/>
  <c r="S14" i="56"/>
  <c r="R14" i="56"/>
  <c r="P14" i="56"/>
  <c r="O14" i="56"/>
  <c r="N14" i="56"/>
  <c r="L14" i="56"/>
  <c r="K14" i="56"/>
  <c r="J14" i="56"/>
  <c r="H14" i="56"/>
  <c r="G14" i="56"/>
  <c r="F14" i="56"/>
  <c r="D14" i="56"/>
  <c r="C14" i="56"/>
  <c r="B14" i="56"/>
  <c r="AB13" i="56"/>
  <c r="AA13" i="56"/>
  <c r="Z13" i="56"/>
  <c r="X13" i="56"/>
  <c r="W13" i="56"/>
  <c r="V13" i="56"/>
  <c r="T13" i="56"/>
  <c r="S13" i="56"/>
  <c r="R13" i="56"/>
  <c r="P13" i="56"/>
  <c r="O13" i="56"/>
  <c r="N13" i="56"/>
  <c r="L13" i="56"/>
  <c r="K13" i="56"/>
  <c r="J13" i="56"/>
  <c r="H13" i="56"/>
  <c r="G13" i="56"/>
  <c r="F13" i="56"/>
  <c r="D13" i="56"/>
  <c r="C13" i="56"/>
  <c r="B13" i="56"/>
  <c r="AB12" i="56"/>
  <c r="AA12" i="56"/>
  <c r="Z12" i="56"/>
  <c r="X12" i="56"/>
  <c r="W12" i="56"/>
  <c r="V12" i="56"/>
  <c r="T12" i="56"/>
  <c r="S12" i="56"/>
  <c r="R12" i="56"/>
  <c r="P12" i="56"/>
  <c r="O12" i="56"/>
  <c r="N12" i="56"/>
  <c r="L12" i="56"/>
  <c r="K12" i="56"/>
  <c r="J12" i="56"/>
  <c r="H12" i="56"/>
  <c r="G12" i="56"/>
  <c r="F12" i="56"/>
  <c r="D12" i="56"/>
  <c r="C12" i="56"/>
  <c r="B12" i="56"/>
  <c r="AA10" i="56"/>
  <c r="V10" i="56"/>
  <c r="P10" i="56"/>
  <c r="L10" i="56"/>
  <c r="K10" i="56"/>
  <c r="F10" i="56"/>
  <c r="C10" i="56"/>
  <c r="AB30" i="55"/>
  <c r="AA30" i="55"/>
  <c r="Z30" i="55"/>
  <c r="X30" i="55"/>
  <c r="W30" i="55"/>
  <c r="V30" i="55"/>
  <c r="T30" i="55"/>
  <c r="S30" i="55"/>
  <c r="S10" i="55" s="1"/>
  <c r="R30" i="55"/>
  <c r="P30" i="55"/>
  <c r="O30" i="55"/>
  <c r="N30" i="55"/>
  <c r="N10" i="55" s="1"/>
  <c r="L30" i="55"/>
  <c r="K30" i="55"/>
  <c r="J30" i="55"/>
  <c r="H30" i="55"/>
  <c r="H10" i="55" s="1"/>
  <c r="G30" i="55"/>
  <c r="F30" i="55"/>
  <c r="D30" i="55"/>
  <c r="C30" i="55"/>
  <c r="B30" i="55"/>
  <c r="AB20" i="55"/>
  <c r="AA20" i="55"/>
  <c r="Z20" i="55"/>
  <c r="X20" i="55"/>
  <c r="W20" i="55"/>
  <c r="V20" i="55"/>
  <c r="T20" i="55"/>
  <c r="S20" i="55"/>
  <c r="R20" i="55"/>
  <c r="P20" i="55"/>
  <c r="O20" i="55"/>
  <c r="N20" i="55"/>
  <c r="L20" i="55"/>
  <c r="K20" i="55"/>
  <c r="J20" i="55"/>
  <c r="H20" i="55"/>
  <c r="G20" i="55"/>
  <c r="F20" i="55"/>
  <c r="D20" i="55"/>
  <c r="C20" i="55"/>
  <c r="B20" i="55"/>
  <c r="AB18" i="55"/>
  <c r="AA18" i="55"/>
  <c r="Z18" i="55"/>
  <c r="X18" i="55"/>
  <c r="W18" i="55"/>
  <c r="V18" i="55"/>
  <c r="T18" i="55"/>
  <c r="S18" i="55"/>
  <c r="R18" i="55"/>
  <c r="P18" i="55"/>
  <c r="O18" i="55"/>
  <c r="N18" i="55"/>
  <c r="L18" i="55"/>
  <c r="K18" i="55"/>
  <c r="J18" i="55"/>
  <c r="H18" i="55"/>
  <c r="G18" i="55"/>
  <c r="F18" i="55"/>
  <c r="D18" i="55"/>
  <c r="C18" i="55"/>
  <c r="B18" i="55"/>
  <c r="AB17" i="55"/>
  <c r="AA17" i="55"/>
  <c r="Z17" i="55"/>
  <c r="X17" i="55"/>
  <c r="W17" i="55"/>
  <c r="V17" i="55"/>
  <c r="T17" i="55"/>
  <c r="S17" i="55"/>
  <c r="R17" i="55"/>
  <c r="P17" i="55"/>
  <c r="O17" i="55"/>
  <c r="N17" i="55"/>
  <c r="L17" i="55"/>
  <c r="K17" i="55"/>
  <c r="J17" i="55"/>
  <c r="H17" i="55"/>
  <c r="G17" i="55"/>
  <c r="F17" i="55"/>
  <c r="D17" i="55"/>
  <c r="C17" i="55"/>
  <c r="B17" i="55"/>
  <c r="AB16" i="55"/>
  <c r="AA16" i="55"/>
  <c r="Z16" i="55"/>
  <c r="X16" i="55"/>
  <c r="W16" i="55"/>
  <c r="V16" i="55"/>
  <c r="T16" i="55"/>
  <c r="S16" i="55"/>
  <c r="R16" i="55"/>
  <c r="P16" i="55"/>
  <c r="O16" i="55"/>
  <c r="N16" i="55"/>
  <c r="L16" i="55"/>
  <c r="K16" i="55"/>
  <c r="J16" i="55"/>
  <c r="H16" i="55"/>
  <c r="G16" i="55"/>
  <c r="F16" i="55"/>
  <c r="D16" i="55"/>
  <c r="C16" i="55"/>
  <c r="B16" i="55"/>
  <c r="AB15" i="55"/>
  <c r="AA15" i="55"/>
  <c r="Z15" i="55"/>
  <c r="X15" i="55"/>
  <c r="W15" i="55"/>
  <c r="V15" i="55"/>
  <c r="T15" i="55"/>
  <c r="S15" i="55"/>
  <c r="R15" i="55"/>
  <c r="P15" i="55"/>
  <c r="O15" i="55"/>
  <c r="N15" i="55"/>
  <c r="L15" i="55"/>
  <c r="K15" i="55"/>
  <c r="J15" i="55"/>
  <c r="H15" i="55"/>
  <c r="G15" i="55"/>
  <c r="F15" i="55"/>
  <c r="D15" i="55"/>
  <c r="C15" i="55"/>
  <c r="B15" i="55"/>
  <c r="AB14" i="55"/>
  <c r="AA14" i="55"/>
  <c r="Z14" i="55"/>
  <c r="X14" i="55"/>
  <c r="W14" i="55"/>
  <c r="V14" i="55"/>
  <c r="T14" i="55"/>
  <c r="S14" i="55"/>
  <c r="R14" i="55"/>
  <c r="P14" i="55"/>
  <c r="O14" i="55"/>
  <c r="N14" i="55"/>
  <c r="L14" i="55"/>
  <c r="K14" i="55"/>
  <c r="J14" i="55"/>
  <c r="H14" i="55"/>
  <c r="G14" i="55"/>
  <c r="F14" i="55"/>
  <c r="D14" i="55"/>
  <c r="C14" i="55"/>
  <c r="B14" i="55"/>
  <c r="AB13" i="55"/>
  <c r="AA13" i="55"/>
  <c r="Z13" i="55"/>
  <c r="X13" i="55"/>
  <c r="W13" i="55"/>
  <c r="V13" i="55"/>
  <c r="T13" i="55"/>
  <c r="S13" i="55"/>
  <c r="R13" i="55"/>
  <c r="P13" i="55"/>
  <c r="O13" i="55"/>
  <c r="N13" i="55"/>
  <c r="L13" i="55"/>
  <c r="K13" i="55"/>
  <c r="J13" i="55"/>
  <c r="H13" i="55"/>
  <c r="G13" i="55"/>
  <c r="F13" i="55"/>
  <c r="D13" i="55"/>
  <c r="C13" i="55"/>
  <c r="B13" i="55"/>
  <c r="AB12" i="55"/>
  <c r="AA12" i="55"/>
  <c r="Z12" i="55"/>
  <c r="X12" i="55"/>
  <c r="W12" i="55"/>
  <c r="V12" i="55"/>
  <c r="T12" i="55"/>
  <c r="S12" i="55"/>
  <c r="R12" i="55"/>
  <c r="P12" i="55"/>
  <c r="O12" i="55"/>
  <c r="N12" i="55"/>
  <c r="L12" i="55"/>
  <c r="K12" i="55"/>
  <c r="J12" i="55"/>
  <c r="H12" i="55"/>
  <c r="G12" i="55"/>
  <c r="F12" i="55"/>
  <c r="D12" i="55"/>
  <c r="C12" i="55"/>
  <c r="B12" i="55"/>
  <c r="AB10" i="55"/>
  <c r="AA10" i="55"/>
  <c r="X10" i="55"/>
  <c r="W10" i="55"/>
  <c r="V10" i="55"/>
  <c r="R10" i="55"/>
  <c r="P10" i="55"/>
  <c r="L10" i="55"/>
  <c r="K10" i="55"/>
  <c r="G10" i="55"/>
  <c r="F10" i="55"/>
  <c r="C10" i="55"/>
  <c r="B10" i="55"/>
  <c r="AB30" i="54"/>
  <c r="AA30" i="54"/>
  <c r="Z30" i="54"/>
  <c r="X30" i="54"/>
  <c r="X10" i="54" s="1"/>
  <c r="W30" i="54"/>
  <c r="V30" i="54"/>
  <c r="T30" i="54"/>
  <c r="S30" i="54"/>
  <c r="R30" i="54"/>
  <c r="P30" i="54"/>
  <c r="O30" i="54"/>
  <c r="N30" i="54"/>
  <c r="N10" i="54" s="1"/>
  <c r="L30" i="54"/>
  <c r="K30" i="54"/>
  <c r="J30" i="54"/>
  <c r="H30" i="54"/>
  <c r="G30" i="54"/>
  <c r="F30" i="54"/>
  <c r="D30" i="54"/>
  <c r="C30" i="54"/>
  <c r="C10" i="54" s="1"/>
  <c r="B30" i="54"/>
  <c r="AB20" i="54"/>
  <c r="AA20" i="54"/>
  <c r="Z20" i="54"/>
  <c r="X20" i="54"/>
  <c r="W20" i="54"/>
  <c r="V20" i="54"/>
  <c r="T20" i="54"/>
  <c r="S20" i="54"/>
  <c r="R20" i="54"/>
  <c r="R10" i="54" s="1"/>
  <c r="P20" i="54"/>
  <c r="O20" i="54"/>
  <c r="N20" i="54"/>
  <c r="L20" i="54"/>
  <c r="K20" i="54"/>
  <c r="J20" i="54"/>
  <c r="H20" i="54"/>
  <c r="G20" i="54"/>
  <c r="F20" i="54"/>
  <c r="D20" i="54"/>
  <c r="C20" i="54"/>
  <c r="B20" i="54"/>
  <c r="AB18" i="54"/>
  <c r="AA18" i="54"/>
  <c r="Z18" i="54"/>
  <c r="X18" i="54"/>
  <c r="W18" i="54"/>
  <c r="V18" i="54"/>
  <c r="T18" i="54"/>
  <c r="S18" i="54"/>
  <c r="R18" i="54"/>
  <c r="P18" i="54"/>
  <c r="O18" i="54"/>
  <c r="N18" i="54"/>
  <c r="L18" i="54"/>
  <c r="K18" i="54"/>
  <c r="J18" i="54"/>
  <c r="H18" i="54"/>
  <c r="G18" i="54"/>
  <c r="F18" i="54"/>
  <c r="D18" i="54"/>
  <c r="C18" i="54"/>
  <c r="B18" i="54"/>
  <c r="AB17" i="54"/>
  <c r="AA17" i="54"/>
  <c r="Z17" i="54"/>
  <c r="X17" i="54"/>
  <c r="W17" i="54"/>
  <c r="V17" i="54"/>
  <c r="T17" i="54"/>
  <c r="S17" i="54"/>
  <c r="R17" i="54"/>
  <c r="P17" i="54"/>
  <c r="O17" i="54"/>
  <c r="N17" i="54"/>
  <c r="L17" i="54"/>
  <c r="K17" i="54"/>
  <c r="J17" i="54"/>
  <c r="H17" i="54"/>
  <c r="G17" i="54"/>
  <c r="F17" i="54"/>
  <c r="D17" i="54"/>
  <c r="C17" i="54"/>
  <c r="B17" i="54"/>
  <c r="AB16" i="54"/>
  <c r="AA16" i="54"/>
  <c r="Z16" i="54"/>
  <c r="X16" i="54"/>
  <c r="W16" i="54"/>
  <c r="V16" i="54"/>
  <c r="T16" i="54"/>
  <c r="S16" i="54"/>
  <c r="R16" i="54"/>
  <c r="P16" i="54"/>
  <c r="O16" i="54"/>
  <c r="N16" i="54"/>
  <c r="L16" i="54"/>
  <c r="K16" i="54"/>
  <c r="J16" i="54"/>
  <c r="H16" i="54"/>
  <c r="G16" i="54"/>
  <c r="F16" i="54"/>
  <c r="D16" i="54"/>
  <c r="C16" i="54"/>
  <c r="B16" i="54"/>
  <c r="AB15" i="54"/>
  <c r="AA15" i="54"/>
  <c r="Z15" i="54"/>
  <c r="X15" i="54"/>
  <c r="W15" i="54"/>
  <c r="V15" i="54"/>
  <c r="T15" i="54"/>
  <c r="S15" i="54"/>
  <c r="R15" i="54"/>
  <c r="P15" i="54"/>
  <c r="O15" i="54"/>
  <c r="N15" i="54"/>
  <c r="L15" i="54"/>
  <c r="K15" i="54"/>
  <c r="J15" i="54"/>
  <c r="H15" i="54"/>
  <c r="G15" i="54"/>
  <c r="F15" i="54"/>
  <c r="D15" i="54"/>
  <c r="C15" i="54"/>
  <c r="B15" i="54"/>
  <c r="AB14" i="54"/>
  <c r="AA14" i="54"/>
  <c r="Z14" i="54"/>
  <c r="X14" i="54"/>
  <c r="W14" i="54"/>
  <c r="V14" i="54"/>
  <c r="T14" i="54"/>
  <c r="S14" i="54"/>
  <c r="R14" i="54"/>
  <c r="P14" i="54"/>
  <c r="O14" i="54"/>
  <c r="N14" i="54"/>
  <c r="L14" i="54"/>
  <c r="K14" i="54"/>
  <c r="J14" i="54"/>
  <c r="H14" i="54"/>
  <c r="G14" i="54"/>
  <c r="F14" i="54"/>
  <c r="D14" i="54"/>
  <c r="C14" i="54"/>
  <c r="B14" i="54"/>
  <c r="AB13" i="54"/>
  <c r="AA13" i="54"/>
  <c r="Z13" i="54"/>
  <c r="X13" i="54"/>
  <c r="W13" i="54"/>
  <c r="V13" i="54"/>
  <c r="T13" i="54"/>
  <c r="S13" i="54"/>
  <c r="R13" i="54"/>
  <c r="P13" i="54"/>
  <c r="O13" i="54"/>
  <c r="N13" i="54"/>
  <c r="L13" i="54"/>
  <c r="K13" i="54"/>
  <c r="J13" i="54"/>
  <c r="H13" i="54"/>
  <c r="G13" i="54"/>
  <c r="F13" i="54"/>
  <c r="D13" i="54"/>
  <c r="C13" i="54"/>
  <c r="B13" i="54"/>
  <c r="AB12" i="54"/>
  <c r="AA12" i="54"/>
  <c r="Z12" i="54"/>
  <c r="X12" i="54"/>
  <c r="W12" i="54"/>
  <c r="V12" i="54"/>
  <c r="T12" i="54"/>
  <c r="S12" i="54"/>
  <c r="R12" i="54"/>
  <c r="P12" i="54"/>
  <c r="O12" i="54"/>
  <c r="N12" i="54"/>
  <c r="L12" i="54"/>
  <c r="K12" i="54"/>
  <c r="J12" i="54"/>
  <c r="H12" i="54"/>
  <c r="G12" i="54"/>
  <c r="F12" i="54"/>
  <c r="D12" i="54"/>
  <c r="C12" i="54"/>
  <c r="B12" i="54"/>
  <c r="L10" i="54"/>
  <c r="AB82" i="53"/>
  <c r="AA82" i="53"/>
  <c r="Z82" i="53"/>
  <c r="X82" i="53"/>
  <c r="W82" i="53"/>
  <c r="V82" i="53"/>
  <c r="T82" i="53"/>
  <c r="S82" i="53"/>
  <c r="R82" i="53"/>
  <c r="P82" i="53"/>
  <c r="O82" i="53"/>
  <c r="N82" i="53"/>
  <c r="L82" i="53"/>
  <c r="K82" i="53"/>
  <c r="J82" i="53"/>
  <c r="H82" i="53"/>
  <c r="G82" i="53"/>
  <c r="F82" i="53"/>
  <c r="D82" i="53"/>
  <c r="C82" i="53"/>
  <c r="B82" i="53"/>
  <c r="AB81" i="53"/>
  <c r="AA81" i="53"/>
  <c r="Z81" i="53"/>
  <c r="X81" i="53"/>
  <c r="W81" i="53"/>
  <c r="V81" i="53"/>
  <c r="T81" i="53"/>
  <c r="S81" i="53"/>
  <c r="R81" i="53"/>
  <c r="P81" i="53"/>
  <c r="O81" i="53"/>
  <c r="N81" i="53"/>
  <c r="L81" i="53"/>
  <c r="K81" i="53"/>
  <c r="J81" i="53"/>
  <c r="H81" i="53"/>
  <c r="G81" i="53"/>
  <c r="F81" i="53"/>
  <c r="D81" i="53"/>
  <c r="C81" i="53"/>
  <c r="B81" i="53"/>
  <c r="AB80" i="53"/>
  <c r="AA80" i="53"/>
  <c r="Z80" i="53"/>
  <c r="X80" i="53"/>
  <c r="W80" i="53"/>
  <c r="V80" i="53"/>
  <c r="T80" i="53"/>
  <c r="S80" i="53"/>
  <c r="R80" i="53"/>
  <c r="P80" i="53"/>
  <c r="O80" i="53"/>
  <c r="N80" i="53"/>
  <c r="L80" i="53"/>
  <c r="K80" i="53"/>
  <c r="J80" i="53"/>
  <c r="H80" i="53"/>
  <c r="G80" i="53"/>
  <c r="F80" i="53"/>
  <c r="D80" i="53"/>
  <c r="C80" i="53"/>
  <c r="B80" i="53"/>
  <c r="AB79" i="53"/>
  <c r="AA79" i="53"/>
  <c r="Z79" i="53"/>
  <c r="X79" i="53"/>
  <c r="W79" i="53"/>
  <c r="V79" i="53"/>
  <c r="T79" i="53"/>
  <c r="S79" i="53"/>
  <c r="R79" i="53"/>
  <c r="P79" i="53"/>
  <c r="O79" i="53"/>
  <c r="N79" i="53"/>
  <c r="L79" i="53"/>
  <c r="K79" i="53"/>
  <c r="J79" i="53"/>
  <c r="H79" i="53"/>
  <c r="G79" i="53"/>
  <c r="F79" i="53"/>
  <c r="D79" i="53"/>
  <c r="C79" i="53"/>
  <c r="B79" i="53"/>
  <c r="AB78" i="53"/>
  <c r="AA78" i="53"/>
  <c r="Z78" i="53"/>
  <c r="X78" i="53"/>
  <c r="W78" i="53"/>
  <c r="V78" i="53"/>
  <c r="T78" i="53"/>
  <c r="S78" i="53"/>
  <c r="R78" i="53"/>
  <c r="P78" i="53"/>
  <c r="O78" i="53"/>
  <c r="N78" i="53"/>
  <c r="L78" i="53"/>
  <c r="K78" i="53"/>
  <c r="J78" i="53"/>
  <c r="H78" i="53"/>
  <c r="G78" i="53"/>
  <c r="F78" i="53"/>
  <c r="D78" i="53"/>
  <c r="C78" i="53"/>
  <c r="B78" i="53"/>
  <c r="AB77" i="53"/>
  <c r="AA77" i="53"/>
  <c r="Z77" i="53"/>
  <c r="X77" i="53"/>
  <c r="W77" i="53"/>
  <c r="V77" i="53"/>
  <c r="T77" i="53"/>
  <c r="S77" i="53"/>
  <c r="R77" i="53"/>
  <c r="P77" i="53"/>
  <c r="O77" i="53"/>
  <c r="N77" i="53"/>
  <c r="L77" i="53"/>
  <c r="K77" i="53"/>
  <c r="J77" i="53"/>
  <c r="H77" i="53"/>
  <c r="G77" i="53"/>
  <c r="F77" i="53"/>
  <c r="D77" i="53"/>
  <c r="C77" i="53"/>
  <c r="B77" i="53"/>
  <c r="AB76" i="53"/>
  <c r="AA76" i="53"/>
  <c r="Z76" i="53"/>
  <c r="X76" i="53"/>
  <c r="W76" i="53"/>
  <c r="V76" i="53"/>
  <c r="T76" i="53"/>
  <c r="S76" i="53"/>
  <c r="R76" i="53"/>
  <c r="P76" i="53"/>
  <c r="O76" i="53"/>
  <c r="N76" i="53"/>
  <c r="L76" i="53"/>
  <c r="K76" i="53"/>
  <c r="J76" i="53"/>
  <c r="H76" i="53"/>
  <c r="G76" i="53"/>
  <c r="F76" i="53"/>
  <c r="D76" i="53"/>
  <c r="C76" i="53"/>
  <c r="B76" i="53"/>
  <c r="AB74" i="53"/>
  <c r="AA74" i="53"/>
  <c r="Z74" i="53"/>
  <c r="X74" i="53"/>
  <c r="W74" i="53"/>
  <c r="V74" i="53"/>
  <c r="T74" i="53"/>
  <c r="S74" i="53"/>
  <c r="R74" i="53"/>
  <c r="P74" i="53"/>
  <c r="O74" i="53"/>
  <c r="N74" i="53"/>
  <c r="L74" i="53"/>
  <c r="K74" i="53"/>
  <c r="J74" i="53"/>
  <c r="H74" i="53"/>
  <c r="G74" i="53"/>
  <c r="F74" i="53"/>
  <c r="D74" i="53"/>
  <c r="C74" i="53"/>
  <c r="B74" i="53"/>
  <c r="AB72" i="53"/>
  <c r="AA72" i="53"/>
  <c r="Z72" i="53"/>
  <c r="X72" i="53"/>
  <c r="W72" i="53"/>
  <c r="V72" i="53"/>
  <c r="T72" i="53"/>
  <c r="S72" i="53"/>
  <c r="R72" i="53"/>
  <c r="P72" i="53"/>
  <c r="O72" i="53"/>
  <c r="N72" i="53"/>
  <c r="L72" i="53"/>
  <c r="K72" i="53"/>
  <c r="J72" i="53"/>
  <c r="H72" i="53"/>
  <c r="G72" i="53"/>
  <c r="F72" i="53"/>
  <c r="D72" i="53"/>
  <c r="C72" i="53"/>
  <c r="B72" i="53"/>
  <c r="AB71" i="53"/>
  <c r="AA71" i="53"/>
  <c r="Z71" i="53"/>
  <c r="X71" i="53"/>
  <c r="W71" i="53"/>
  <c r="V71" i="53"/>
  <c r="T71" i="53"/>
  <c r="S71" i="53"/>
  <c r="R71" i="53"/>
  <c r="P71" i="53"/>
  <c r="O71" i="53"/>
  <c r="N71" i="53"/>
  <c r="L71" i="53"/>
  <c r="K71" i="53"/>
  <c r="J71" i="53"/>
  <c r="H71" i="53"/>
  <c r="G71" i="53"/>
  <c r="F71" i="53"/>
  <c r="D71" i="53"/>
  <c r="C71" i="53"/>
  <c r="B71" i="53"/>
  <c r="AB70" i="53"/>
  <c r="AA70" i="53"/>
  <c r="Z70" i="53"/>
  <c r="X70" i="53"/>
  <c r="W70" i="53"/>
  <c r="V70" i="53"/>
  <c r="T70" i="53"/>
  <c r="S70" i="53"/>
  <c r="R70" i="53"/>
  <c r="P70" i="53"/>
  <c r="O70" i="53"/>
  <c r="N70" i="53"/>
  <c r="L70" i="53"/>
  <c r="K70" i="53"/>
  <c r="J70" i="53"/>
  <c r="H70" i="53"/>
  <c r="G70" i="53"/>
  <c r="F70" i="53"/>
  <c r="D70" i="53"/>
  <c r="C70" i="53"/>
  <c r="B70" i="53"/>
  <c r="AB69" i="53"/>
  <c r="AA69" i="53"/>
  <c r="Z69" i="53"/>
  <c r="X69" i="53"/>
  <c r="W69" i="53"/>
  <c r="V69" i="53"/>
  <c r="T69" i="53"/>
  <c r="S69" i="53"/>
  <c r="R69" i="53"/>
  <c r="P69" i="53"/>
  <c r="O69" i="53"/>
  <c r="N69" i="53"/>
  <c r="L69" i="53"/>
  <c r="K69" i="53"/>
  <c r="J69" i="53"/>
  <c r="H69" i="53"/>
  <c r="G69" i="53"/>
  <c r="F69" i="53"/>
  <c r="D69" i="53"/>
  <c r="C69" i="53"/>
  <c r="B69" i="53"/>
  <c r="AB68" i="53"/>
  <c r="AA68" i="53"/>
  <c r="Z68" i="53"/>
  <c r="X68" i="53"/>
  <c r="W68" i="53"/>
  <c r="V68" i="53"/>
  <c r="T68" i="53"/>
  <c r="S68" i="53"/>
  <c r="R68" i="53"/>
  <c r="P68" i="53"/>
  <c r="O68" i="53"/>
  <c r="N68" i="53"/>
  <c r="L68" i="53"/>
  <c r="K68" i="53"/>
  <c r="J68" i="53"/>
  <c r="H68" i="53"/>
  <c r="G68" i="53"/>
  <c r="F68" i="53"/>
  <c r="D68" i="53"/>
  <c r="C68" i="53"/>
  <c r="B68" i="53"/>
  <c r="AB67" i="53"/>
  <c r="AA67" i="53"/>
  <c r="Z67" i="53"/>
  <c r="X67" i="53"/>
  <c r="W67" i="53"/>
  <c r="V67" i="53"/>
  <c r="T67" i="53"/>
  <c r="S67" i="53"/>
  <c r="R67" i="53"/>
  <c r="P67" i="53"/>
  <c r="O67" i="53"/>
  <c r="N67" i="53"/>
  <c r="L67" i="53"/>
  <c r="K67" i="53"/>
  <c r="J67" i="53"/>
  <c r="H67" i="53"/>
  <c r="G67" i="53"/>
  <c r="F67" i="53"/>
  <c r="D67" i="53"/>
  <c r="C67" i="53"/>
  <c r="B67" i="53"/>
  <c r="AB66" i="53"/>
  <c r="AA66" i="53"/>
  <c r="Z66" i="53"/>
  <c r="X66" i="53"/>
  <c r="W66" i="53"/>
  <c r="V66" i="53"/>
  <c r="T66" i="53"/>
  <c r="S66" i="53"/>
  <c r="R66" i="53"/>
  <c r="P66" i="53"/>
  <c r="O66" i="53"/>
  <c r="N66" i="53"/>
  <c r="L66" i="53"/>
  <c r="K66" i="53"/>
  <c r="J66" i="53"/>
  <c r="H66" i="53"/>
  <c r="G66" i="53"/>
  <c r="F66" i="53"/>
  <c r="D66" i="53"/>
  <c r="C66" i="53"/>
  <c r="B66" i="53"/>
  <c r="AB64" i="53"/>
  <c r="AA64" i="53"/>
  <c r="Z64" i="53"/>
  <c r="X64" i="53"/>
  <c r="W64" i="53"/>
  <c r="V64" i="53"/>
  <c r="T64" i="53"/>
  <c r="S64" i="53"/>
  <c r="R64" i="53"/>
  <c r="P64" i="53"/>
  <c r="O64" i="53"/>
  <c r="N64" i="53"/>
  <c r="L64" i="53"/>
  <c r="K64" i="53"/>
  <c r="J64" i="53"/>
  <c r="H64" i="53"/>
  <c r="G64" i="53"/>
  <c r="F64" i="53"/>
  <c r="D64" i="53"/>
  <c r="C64" i="53"/>
  <c r="B64" i="53"/>
  <c r="AB62" i="53"/>
  <c r="AA62" i="53"/>
  <c r="Z62" i="53"/>
  <c r="X62" i="53"/>
  <c r="W62" i="53"/>
  <c r="V62" i="53"/>
  <c r="T62" i="53"/>
  <c r="S62" i="53"/>
  <c r="R62" i="53"/>
  <c r="P62" i="53"/>
  <c r="O62" i="53"/>
  <c r="N62" i="53"/>
  <c r="L62" i="53"/>
  <c r="K62" i="53"/>
  <c r="J62" i="53"/>
  <c r="H62" i="53"/>
  <c r="G62" i="53"/>
  <c r="F62" i="53"/>
  <c r="D62" i="53"/>
  <c r="C62" i="53"/>
  <c r="B62" i="53"/>
  <c r="AB61" i="53"/>
  <c r="AA61" i="53"/>
  <c r="Z61" i="53"/>
  <c r="X61" i="53"/>
  <c r="W61" i="53"/>
  <c r="V61" i="53"/>
  <c r="T61" i="53"/>
  <c r="S61" i="53"/>
  <c r="R61" i="53"/>
  <c r="P61" i="53"/>
  <c r="O61" i="53"/>
  <c r="N61" i="53"/>
  <c r="L61" i="53"/>
  <c r="K61" i="53"/>
  <c r="J61" i="53"/>
  <c r="H61" i="53"/>
  <c r="G61" i="53"/>
  <c r="F61" i="53"/>
  <c r="D61" i="53"/>
  <c r="C61" i="53"/>
  <c r="B61" i="53"/>
  <c r="AB60" i="53"/>
  <c r="AA60" i="53"/>
  <c r="Z60" i="53"/>
  <c r="X60" i="53"/>
  <c r="W60" i="53"/>
  <c r="V60" i="53"/>
  <c r="T60" i="53"/>
  <c r="S60" i="53"/>
  <c r="R60" i="53"/>
  <c r="P60" i="53"/>
  <c r="O60" i="53"/>
  <c r="N60" i="53"/>
  <c r="L60" i="53"/>
  <c r="K60" i="53"/>
  <c r="J60" i="53"/>
  <c r="H60" i="53"/>
  <c r="G60" i="53"/>
  <c r="F60" i="53"/>
  <c r="D60" i="53"/>
  <c r="C60" i="53"/>
  <c r="B60" i="53"/>
  <c r="AB59" i="53"/>
  <c r="AA59" i="53"/>
  <c r="Z59" i="53"/>
  <c r="X59" i="53"/>
  <c r="W59" i="53"/>
  <c r="V59" i="53"/>
  <c r="T59" i="53"/>
  <c r="S59" i="53"/>
  <c r="R59" i="53"/>
  <c r="P59" i="53"/>
  <c r="O59" i="53"/>
  <c r="N59" i="53"/>
  <c r="L59" i="53"/>
  <c r="K59" i="53"/>
  <c r="J59" i="53"/>
  <c r="H59" i="53"/>
  <c r="G59" i="53"/>
  <c r="F59" i="53"/>
  <c r="D59" i="53"/>
  <c r="C59" i="53"/>
  <c r="B59" i="53"/>
  <c r="AB58" i="53"/>
  <c r="AA58" i="53"/>
  <c r="Z58" i="53"/>
  <c r="X58" i="53"/>
  <c r="W58" i="53"/>
  <c r="V58" i="53"/>
  <c r="T58" i="53"/>
  <c r="S58" i="53"/>
  <c r="R58" i="53"/>
  <c r="P58" i="53"/>
  <c r="O58" i="53"/>
  <c r="N58" i="53"/>
  <c r="L58" i="53"/>
  <c r="K58" i="53"/>
  <c r="J58" i="53"/>
  <c r="H58" i="53"/>
  <c r="G58" i="53"/>
  <c r="F58" i="53"/>
  <c r="D58" i="53"/>
  <c r="C58" i="53"/>
  <c r="B58" i="53"/>
  <c r="AB57" i="53"/>
  <c r="AA57" i="53"/>
  <c r="Z57" i="53"/>
  <c r="X57" i="53"/>
  <c r="W57" i="53"/>
  <c r="V57" i="53"/>
  <c r="T57" i="53"/>
  <c r="S57" i="53"/>
  <c r="R57" i="53"/>
  <c r="P57" i="53"/>
  <c r="O57" i="53"/>
  <c r="N57" i="53"/>
  <c r="L57" i="53"/>
  <c r="K57" i="53"/>
  <c r="J57" i="53"/>
  <c r="H57" i="53"/>
  <c r="G57" i="53"/>
  <c r="F57" i="53"/>
  <c r="D57" i="53"/>
  <c r="C57" i="53"/>
  <c r="B57" i="53"/>
  <c r="AB56" i="53"/>
  <c r="AA56" i="53"/>
  <c r="Z56" i="53"/>
  <c r="X56" i="53"/>
  <c r="W56" i="53"/>
  <c r="V56" i="53"/>
  <c r="T56" i="53"/>
  <c r="S56" i="53"/>
  <c r="R56" i="53"/>
  <c r="P56" i="53"/>
  <c r="O56" i="53"/>
  <c r="N56" i="53"/>
  <c r="L56" i="53"/>
  <c r="K56" i="53"/>
  <c r="J56" i="53"/>
  <c r="H56" i="53"/>
  <c r="G56" i="53"/>
  <c r="F56" i="53"/>
  <c r="D56" i="53"/>
  <c r="C56" i="53"/>
  <c r="B56" i="53"/>
  <c r="AB54" i="53"/>
  <c r="AA54" i="53"/>
  <c r="Z54" i="53"/>
  <c r="X54" i="53"/>
  <c r="W54" i="53"/>
  <c r="V54" i="53"/>
  <c r="T54" i="53"/>
  <c r="S54" i="53"/>
  <c r="R54" i="53"/>
  <c r="P54" i="53"/>
  <c r="O54" i="53"/>
  <c r="N54" i="53"/>
  <c r="L54" i="53"/>
  <c r="K54" i="53"/>
  <c r="J54" i="53"/>
  <c r="H54" i="53"/>
  <c r="G54" i="53"/>
  <c r="F54" i="53"/>
  <c r="D54" i="53"/>
  <c r="C54" i="53"/>
  <c r="B54" i="53"/>
  <c r="BE30" i="53"/>
  <c r="BD30" i="53"/>
  <c r="BC30" i="53"/>
  <c r="BA30" i="53"/>
  <c r="BA10" i="53" s="1"/>
  <c r="AZ30" i="53"/>
  <c r="AY30" i="53"/>
  <c r="AW30" i="53"/>
  <c r="AV30" i="53"/>
  <c r="AV10" i="53" s="1"/>
  <c r="AU30" i="53"/>
  <c r="AS30" i="53"/>
  <c r="AR30" i="53"/>
  <c r="AQ30" i="53"/>
  <c r="AQ10" i="53" s="1"/>
  <c r="AO30" i="53"/>
  <c r="AN30" i="53"/>
  <c r="AM30" i="53"/>
  <c r="AK30" i="53"/>
  <c r="AK10" i="53" s="1"/>
  <c r="AJ30" i="53"/>
  <c r="AI30" i="53"/>
  <c r="AG30" i="53"/>
  <c r="AF30" i="53"/>
  <c r="AF10" i="53" s="1"/>
  <c r="AE30" i="53"/>
  <c r="BE20" i="53"/>
  <c r="BD20" i="53"/>
  <c r="BC20" i="53"/>
  <c r="BA20" i="53"/>
  <c r="AZ20" i="53"/>
  <c r="AY20" i="53"/>
  <c r="AW20" i="53"/>
  <c r="AV20" i="53"/>
  <c r="AU20" i="53"/>
  <c r="AS20" i="53"/>
  <c r="AR20" i="53"/>
  <c r="AQ20" i="53"/>
  <c r="AO20" i="53"/>
  <c r="AN20" i="53"/>
  <c r="AM20" i="53"/>
  <c r="AK20" i="53"/>
  <c r="AJ20" i="53"/>
  <c r="AI20" i="53"/>
  <c r="AG20" i="53"/>
  <c r="AF20" i="53"/>
  <c r="AE20" i="53"/>
  <c r="BE18" i="53"/>
  <c r="BD18" i="53"/>
  <c r="BC18" i="53"/>
  <c r="BA18" i="53"/>
  <c r="AZ18" i="53"/>
  <c r="AY18" i="53"/>
  <c r="AW18" i="53"/>
  <c r="AV18" i="53"/>
  <c r="AU18" i="53"/>
  <c r="AS18" i="53"/>
  <c r="AR18" i="53"/>
  <c r="AQ18" i="53"/>
  <c r="AO18" i="53"/>
  <c r="AN18" i="53"/>
  <c r="AM18" i="53"/>
  <c r="AK18" i="53"/>
  <c r="AJ18" i="53"/>
  <c r="AI18" i="53"/>
  <c r="AG18" i="53"/>
  <c r="AF18" i="53"/>
  <c r="AE18" i="53"/>
  <c r="BE17" i="53"/>
  <c r="BD17" i="53"/>
  <c r="BC17" i="53"/>
  <c r="BA17" i="53"/>
  <c r="AZ17" i="53"/>
  <c r="AY17" i="53"/>
  <c r="AW17" i="53"/>
  <c r="AV17" i="53"/>
  <c r="AU17" i="53"/>
  <c r="AS17" i="53"/>
  <c r="AR17" i="53"/>
  <c r="AQ17" i="53"/>
  <c r="AO17" i="53"/>
  <c r="AN17" i="53"/>
  <c r="AM17" i="53"/>
  <c r="AK17" i="53"/>
  <c r="AJ17" i="53"/>
  <c r="AI17" i="53"/>
  <c r="AG17" i="53"/>
  <c r="AF17" i="53"/>
  <c r="AE17" i="53"/>
  <c r="BE16" i="53"/>
  <c r="BD16" i="53"/>
  <c r="BC16" i="53"/>
  <c r="BA16" i="53"/>
  <c r="AZ16" i="53"/>
  <c r="AY16" i="53"/>
  <c r="AW16" i="53"/>
  <c r="AV16" i="53"/>
  <c r="AU16" i="53"/>
  <c r="AS16" i="53"/>
  <c r="AR16" i="53"/>
  <c r="AQ16" i="53"/>
  <c r="AO16" i="53"/>
  <c r="AN16" i="53"/>
  <c r="AM16" i="53"/>
  <c r="AK16" i="53"/>
  <c r="AJ16" i="53"/>
  <c r="AI16" i="53"/>
  <c r="AG16" i="53"/>
  <c r="AF16" i="53"/>
  <c r="AE16" i="53"/>
  <c r="BE15" i="53"/>
  <c r="BD15" i="53"/>
  <c r="BC15" i="53"/>
  <c r="BA15" i="53"/>
  <c r="AZ15" i="53"/>
  <c r="AY15" i="53"/>
  <c r="AW15" i="53"/>
  <c r="AV15" i="53"/>
  <c r="AU15" i="53"/>
  <c r="AS15" i="53"/>
  <c r="AR15" i="53"/>
  <c r="AQ15" i="53"/>
  <c r="AO15" i="53"/>
  <c r="AN15" i="53"/>
  <c r="AM15" i="53"/>
  <c r="AK15" i="53"/>
  <c r="AJ15" i="53"/>
  <c r="AI15" i="53"/>
  <c r="AG15" i="53"/>
  <c r="AF15" i="53"/>
  <c r="AE15" i="53"/>
  <c r="BE14" i="53"/>
  <c r="BD14" i="53"/>
  <c r="BC14" i="53"/>
  <c r="BA14" i="53"/>
  <c r="AZ14" i="53"/>
  <c r="AY14" i="53"/>
  <c r="AW14" i="53"/>
  <c r="AV14" i="53"/>
  <c r="AU14" i="53"/>
  <c r="AS14" i="53"/>
  <c r="AR14" i="53"/>
  <c r="AQ14" i="53"/>
  <c r="AO14" i="53"/>
  <c r="AN14" i="53"/>
  <c r="AM14" i="53"/>
  <c r="AK14" i="53"/>
  <c r="AJ14" i="53"/>
  <c r="AI14" i="53"/>
  <c r="AG14" i="53"/>
  <c r="AF14" i="53"/>
  <c r="AE14" i="53"/>
  <c r="BE13" i="53"/>
  <c r="BD13" i="53"/>
  <c r="BC13" i="53"/>
  <c r="BA13" i="53"/>
  <c r="AZ13" i="53"/>
  <c r="AY13" i="53"/>
  <c r="AW13" i="53"/>
  <c r="AV13" i="53"/>
  <c r="AU13" i="53"/>
  <c r="AS13" i="53"/>
  <c r="AR13" i="53"/>
  <c r="AQ13" i="53"/>
  <c r="AO13" i="53"/>
  <c r="AN13" i="53"/>
  <c r="AM13" i="53"/>
  <c r="AK13" i="53"/>
  <c r="AJ13" i="53"/>
  <c r="AI13" i="53"/>
  <c r="AG13" i="53"/>
  <c r="AF13" i="53"/>
  <c r="AE13" i="53"/>
  <c r="BE12" i="53"/>
  <c r="BD12" i="53"/>
  <c r="BC12" i="53"/>
  <c r="BA12" i="53"/>
  <c r="AZ12" i="53"/>
  <c r="AY12" i="53"/>
  <c r="AW12" i="53"/>
  <c r="AV12" i="53"/>
  <c r="AU12" i="53"/>
  <c r="AS12" i="53"/>
  <c r="AR12" i="53"/>
  <c r="AQ12" i="53"/>
  <c r="AO12" i="53"/>
  <c r="AN12" i="53"/>
  <c r="AM12" i="53"/>
  <c r="AK12" i="53"/>
  <c r="AJ12" i="53"/>
  <c r="AI12" i="53"/>
  <c r="AG12" i="53"/>
  <c r="AF12" i="53"/>
  <c r="AE12" i="53"/>
  <c r="BE10" i="53"/>
  <c r="BD10" i="53"/>
  <c r="BC10" i="53"/>
  <c r="AZ10" i="53"/>
  <c r="AY10" i="53"/>
  <c r="AW10" i="53"/>
  <c r="AU10" i="53"/>
  <c r="AS10" i="53"/>
  <c r="AR10" i="53"/>
  <c r="AO10" i="53"/>
  <c r="AN10" i="53"/>
  <c r="AM10" i="53"/>
  <c r="AJ10" i="53"/>
  <c r="AI10" i="53"/>
  <c r="AG10" i="53"/>
  <c r="AE10" i="53"/>
  <c r="AB30" i="53"/>
  <c r="AA30" i="53"/>
  <c r="Z30" i="53"/>
  <c r="X30" i="53"/>
  <c r="W30" i="53"/>
  <c r="V30" i="53"/>
  <c r="T30" i="53"/>
  <c r="S30" i="53"/>
  <c r="R30" i="53"/>
  <c r="P30" i="53"/>
  <c r="O30" i="53"/>
  <c r="N30" i="53"/>
  <c r="L30" i="53"/>
  <c r="K30" i="53"/>
  <c r="J30" i="53"/>
  <c r="H30" i="53"/>
  <c r="H10" i="53" s="1"/>
  <c r="G30" i="53"/>
  <c r="F30" i="53"/>
  <c r="D30" i="53"/>
  <c r="C30" i="53"/>
  <c r="B30" i="53"/>
  <c r="N10" i="53"/>
  <c r="AB20" i="53"/>
  <c r="AA20" i="53"/>
  <c r="Z20" i="53"/>
  <c r="X20" i="53"/>
  <c r="W20" i="53"/>
  <c r="V20" i="53"/>
  <c r="V10" i="53" s="1"/>
  <c r="T20" i="53"/>
  <c r="T10" i="53" s="1"/>
  <c r="S20" i="53"/>
  <c r="R20" i="53"/>
  <c r="P20" i="53"/>
  <c r="P10" i="53" s="1"/>
  <c r="O20" i="53"/>
  <c r="O10" i="53" s="1"/>
  <c r="N20" i="53"/>
  <c r="L20" i="53"/>
  <c r="K20" i="53"/>
  <c r="J20" i="53"/>
  <c r="J10" i="53" s="1"/>
  <c r="H20" i="53"/>
  <c r="G20" i="53"/>
  <c r="F20" i="53"/>
  <c r="D20" i="53"/>
  <c r="C20" i="53"/>
  <c r="B20" i="53"/>
  <c r="AB18" i="53"/>
  <c r="AA18" i="53"/>
  <c r="Z18" i="53"/>
  <c r="X18" i="53"/>
  <c r="W18" i="53"/>
  <c r="V18" i="53"/>
  <c r="T18" i="53"/>
  <c r="S18" i="53"/>
  <c r="R18" i="53"/>
  <c r="P18" i="53"/>
  <c r="O18" i="53"/>
  <c r="N18" i="53"/>
  <c r="L18" i="53"/>
  <c r="K18" i="53"/>
  <c r="J18" i="53"/>
  <c r="H18" i="53"/>
  <c r="G18" i="53"/>
  <c r="F18" i="53"/>
  <c r="D18" i="53"/>
  <c r="C18" i="53"/>
  <c r="B18" i="53"/>
  <c r="AB17" i="53"/>
  <c r="AA17" i="53"/>
  <c r="Z17" i="53"/>
  <c r="X17" i="53"/>
  <c r="W17" i="53"/>
  <c r="V17" i="53"/>
  <c r="T17" i="53"/>
  <c r="S17" i="53"/>
  <c r="R17" i="53"/>
  <c r="P17" i="53"/>
  <c r="O17" i="53"/>
  <c r="N17" i="53"/>
  <c r="L17" i="53"/>
  <c r="K17" i="53"/>
  <c r="J17" i="53"/>
  <c r="H17" i="53"/>
  <c r="G17" i="53"/>
  <c r="F17" i="53"/>
  <c r="D17" i="53"/>
  <c r="C17" i="53"/>
  <c r="B17" i="53"/>
  <c r="AB16" i="53"/>
  <c r="AA16" i="53"/>
  <c r="Z16" i="53"/>
  <c r="X16" i="53"/>
  <c r="W16" i="53"/>
  <c r="V16" i="53"/>
  <c r="T16" i="53"/>
  <c r="S16" i="53"/>
  <c r="R16" i="53"/>
  <c r="P16" i="53"/>
  <c r="O16" i="53"/>
  <c r="N16" i="53"/>
  <c r="L16" i="53"/>
  <c r="K16" i="53"/>
  <c r="J16" i="53"/>
  <c r="H16" i="53"/>
  <c r="G16" i="53"/>
  <c r="F16" i="53"/>
  <c r="D16" i="53"/>
  <c r="C16" i="53"/>
  <c r="B16" i="53"/>
  <c r="AB15" i="53"/>
  <c r="AA15" i="53"/>
  <c r="Z15" i="53"/>
  <c r="X15" i="53"/>
  <c r="W15" i="53"/>
  <c r="V15" i="53"/>
  <c r="T15" i="53"/>
  <c r="S15" i="53"/>
  <c r="R15" i="53"/>
  <c r="P15" i="53"/>
  <c r="O15" i="53"/>
  <c r="N15" i="53"/>
  <c r="L15" i="53"/>
  <c r="K15" i="53"/>
  <c r="J15" i="53"/>
  <c r="H15" i="53"/>
  <c r="G15" i="53"/>
  <c r="F15" i="53"/>
  <c r="D15" i="53"/>
  <c r="C15" i="53"/>
  <c r="B15" i="53"/>
  <c r="AB14" i="53"/>
  <c r="AA14" i="53"/>
  <c r="Z14" i="53"/>
  <c r="X14" i="53"/>
  <c r="W14" i="53"/>
  <c r="V14" i="53"/>
  <c r="T14" i="53"/>
  <c r="S14" i="53"/>
  <c r="R14" i="53"/>
  <c r="P14" i="53"/>
  <c r="O14" i="53"/>
  <c r="N14" i="53"/>
  <c r="L14" i="53"/>
  <c r="K14" i="53"/>
  <c r="J14" i="53"/>
  <c r="H14" i="53"/>
  <c r="G14" i="53"/>
  <c r="F14" i="53"/>
  <c r="D14" i="53"/>
  <c r="C14" i="53"/>
  <c r="B14" i="53"/>
  <c r="AB13" i="53"/>
  <c r="AA13" i="53"/>
  <c r="Z13" i="53"/>
  <c r="X13" i="53"/>
  <c r="W13" i="53"/>
  <c r="V13" i="53"/>
  <c r="T13" i="53"/>
  <c r="S13" i="53"/>
  <c r="R13" i="53"/>
  <c r="P13" i="53"/>
  <c r="O13" i="53"/>
  <c r="N13" i="53"/>
  <c r="L13" i="53"/>
  <c r="K13" i="53"/>
  <c r="J13" i="53"/>
  <c r="H13" i="53"/>
  <c r="G13" i="53"/>
  <c r="F13" i="53"/>
  <c r="D13" i="53"/>
  <c r="C13" i="53"/>
  <c r="B13" i="53"/>
  <c r="AB12" i="53"/>
  <c r="AA12" i="53"/>
  <c r="Z12" i="53"/>
  <c r="X12" i="53"/>
  <c r="W12" i="53"/>
  <c r="V12" i="53"/>
  <c r="T12" i="53"/>
  <c r="S12" i="53"/>
  <c r="R12" i="53"/>
  <c r="P12" i="53"/>
  <c r="O12" i="53"/>
  <c r="N12" i="53"/>
  <c r="L12" i="53"/>
  <c r="K12" i="53"/>
  <c r="J12" i="53"/>
  <c r="H12" i="53"/>
  <c r="G12" i="53"/>
  <c r="F12" i="53"/>
  <c r="D12" i="53"/>
  <c r="C12" i="53"/>
  <c r="B12" i="53"/>
  <c r="AB10" i="53"/>
  <c r="AA10" i="53"/>
  <c r="Z10" i="53"/>
  <c r="W10" i="53"/>
  <c r="R10" i="53"/>
  <c r="L10" i="53"/>
  <c r="K10" i="53"/>
  <c r="G10" i="53"/>
  <c r="F10" i="53"/>
  <c r="D10" i="53"/>
  <c r="B10" i="53"/>
  <c r="AB11" i="52"/>
  <c r="AA11" i="52"/>
  <c r="Z11" i="52"/>
  <c r="X11" i="52"/>
  <c r="W11" i="52"/>
  <c r="V11" i="52"/>
  <c r="T11" i="52"/>
  <c r="S11" i="52"/>
  <c r="R11" i="52"/>
  <c r="P11" i="52"/>
  <c r="O11" i="52"/>
  <c r="N11" i="52"/>
  <c r="L11" i="52"/>
  <c r="K11" i="52"/>
  <c r="J11" i="52"/>
  <c r="H11" i="52"/>
  <c r="G11" i="52"/>
  <c r="F11" i="52"/>
  <c r="D11" i="52"/>
  <c r="C11" i="52"/>
  <c r="B11" i="52"/>
  <c r="AB11" i="51"/>
  <c r="AA11" i="51"/>
  <c r="Z11" i="51"/>
  <c r="X11" i="51"/>
  <c r="W11" i="51"/>
  <c r="V11" i="51"/>
  <c r="T11" i="51"/>
  <c r="S11" i="51"/>
  <c r="R11" i="51"/>
  <c r="P11" i="51"/>
  <c r="O11" i="51"/>
  <c r="N11" i="51"/>
  <c r="L11" i="51"/>
  <c r="K11" i="51"/>
  <c r="J11" i="51"/>
  <c r="H11" i="51"/>
  <c r="G11" i="51"/>
  <c r="F11" i="51"/>
  <c r="D11" i="51"/>
  <c r="C11" i="51"/>
  <c r="B11" i="51"/>
  <c r="AB11" i="50"/>
  <c r="AA11" i="50"/>
  <c r="Z11" i="50"/>
  <c r="X11" i="50"/>
  <c r="W11" i="50"/>
  <c r="V11" i="50"/>
  <c r="T11" i="50"/>
  <c r="S11" i="50"/>
  <c r="R11" i="50"/>
  <c r="P11" i="50"/>
  <c r="O11" i="50"/>
  <c r="N11" i="50"/>
  <c r="L11" i="50"/>
  <c r="K11" i="50"/>
  <c r="J11" i="50"/>
  <c r="H11" i="50"/>
  <c r="G11" i="50"/>
  <c r="F11" i="50"/>
  <c r="D11" i="50"/>
  <c r="C11" i="50"/>
  <c r="B11" i="50"/>
  <c r="AB11" i="49"/>
  <c r="AA11" i="49"/>
  <c r="Z11" i="49"/>
  <c r="X11" i="49"/>
  <c r="W11" i="49"/>
  <c r="V11" i="49"/>
  <c r="T11" i="49"/>
  <c r="S11" i="49"/>
  <c r="R11" i="49"/>
  <c r="P11" i="49"/>
  <c r="O11" i="49"/>
  <c r="N11" i="49"/>
  <c r="L11" i="49"/>
  <c r="K11" i="49"/>
  <c r="J11" i="49"/>
  <c r="H11" i="49"/>
  <c r="G11" i="49"/>
  <c r="F11" i="49"/>
  <c r="D11" i="49"/>
  <c r="C11" i="49"/>
  <c r="B11" i="49"/>
  <c r="AB11" i="48"/>
  <c r="AA11" i="48"/>
  <c r="Z11" i="48"/>
  <c r="X11" i="48"/>
  <c r="W11" i="48"/>
  <c r="V11" i="48"/>
  <c r="T11" i="48"/>
  <c r="S11" i="48"/>
  <c r="R11" i="48"/>
  <c r="P11" i="48"/>
  <c r="O11" i="48"/>
  <c r="N11" i="48"/>
  <c r="L11" i="48"/>
  <c r="K11" i="48"/>
  <c r="J11" i="48"/>
  <c r="H11" i="48"/>
  <c r="G11" i="48"/>
  <c r="F11" i="48"/>
  <c r="D11" i="48"/>
  <c r="C11" i="48"/>
  <c r="B11" i="48"/>
  <c r="AB11" i="47"/>
  <c r="AA11" i="47"/>
  <c r="Z11" i="47"/>
  <c r="X11" i="47"/>
  <c r="W11" i="47"/>
  <c r="V11" i="47"/>
  <c r="T11" i="47"/>
  <c r="S11" i="47"/>
  <c r="R11" i="47"/>
  <c r="P11" i="47"/>
  <c r="O11" i="47"/>
  <c r="N11" i="47"/>
  <c r="L11" i="47"/>
  <c r="K11" i="47"/>
  <c r="J11" i="47"/>
  <c r="H11" i="47"/>
  <c r="G11" i="47"/>
  <c r="F11" i="47"/>
  <c r="D11" i="47"/>
  <c r="C11" i="47"/>
  <c r="B11" i="47"/>
  <c r="AB11" i="46"/>
  <c r="AA11" i="46"/>
  <c r="Z11" i="46"/>
  <c r="X11" i="46"/>
  <c r="W11" i="46"/>
  <c r="V11" i="46"/>
  <c r="T11" i="46"/>
  <c r="S11" i="46"/>
  <c r="R11" i="46"/>
  <c r="P11" i="46"/>
  <c r="O11" i="46"/>
  <c r="N11" i="46"/>
  <c r="L11" i="46"/>
  <c r="K11" i="46"/>
  <c r="J11" i="46"/>
  <c r="H11" i="46"/>
  <c r="G11" i="46"/>
  <c r="F11" i="46"/>
  <c r="D11" i="46"/>
  <c r="C11" i="46"/>
  <c r="B11" i="46"/>
  <c r="AB11" i="17"/>
  <c r="AA11" i="17"/>
  <c r="Z11" i="17"/>
  <c r="X11" i="17"/>
  <c r="W11" i="17"/>
  <c r="V11" i="17"/>
  <c r="T11" i="17"/>
  <c r="S11" i="17"/>
  <c r="R11" i="17"/>
  <c r="P11" i="17"/>
  <c r="O11" i="17"/>
  <c r="N11" i="17"/>
  <c r="L11" i="17"/>
  <c r="K11" i="17"/>
  <c r="J11" i="17"/>
  <c r="H11" i="17"/>
  <c r="G11" i="17"/>
  <c r="F11" i="17"/>
  <c r="D11" i="17"/>
  <c r="C11" i="17"/>
  <c r="B11" i="17"/>
  <c r="AB23" i="45"/>
  <c r="AB21" i="45" s="1"/>
  <c r="AB11" i="45" s="1"/>
  <c r="X23" i="45"/>
  <c r="T23" i="45"/>
  <c r="P23" i="45"/>
  <c r="P13" i="45" s="1"/>
  <c r="L23" i="45"/>
  <c r="L21" i="45" s="1"/>
  <c r="L11" i="45" s="1"/>
  <c r="H23" i="45"/>
  <c r="AA21" i="45"/>
  <c r="AA11" i="45" s="1"/>
  <c r="Z21" i="45"/>
  <c r="W21" i="45"/>
  <c r="V21" i="45"/>
  <c r="T21" i="45"/>
  <c r="S21" i="45"/>
  <c r="R21" i="45"/>
  <c r="O21" i="45"/>
  <c r="N21" i="45"/>
  <c r="K21" i="45"/>
  <c r="J21" i="45"/>
  <c r="G21" i="45"/>
  <c r="F21" i="45"/>
  <c r="AB24" i="45"/>
  <c r="AB14" i="45" s="1"/>
  <c r="X24" i="45"/>
  <c r="X21" i="45" s="1"/>
  <c r="T24" i="45"/>
  <c r="P24" i="45"/>
  <c r="L24" i="45"/>
  <c r="L14" i="45" s="1"/>
  <c r="H24" i="45"/>
  <c r="H21" i="45" s="1"/>
  <c r="AB16" i="45"/>
  <c r="AA16" i="45"/>
  <c r="Z16" i="45"/>
  <c r="X16" i="45"/>
  <c r="W16" i="45"/>
  <c r="V16" i="45"/>
  <c r="T16" i="45"/>
  <c r="S16" i="45"/>
  <c r="R16" i="45"/>
  <c r="P16" i="45"/>
  <c r="O16" i="45"/>
  <c r="N16" i="45"/>
  <c r="L16" i="45"/>
  <c r="K16" i="45"/>
  <c r="J16" i="45"/>
  <c r="H16" i="45"/>
  <c r="G16" i="45"/>
  <c r="F16" i="45"/>
  <c r="AD14" i="45"/>
  <c r="AA14" i="45"/>
  <c r="Z14" i="45"/>
  <c r="X14" i="45"/>
  <c r="W14" i="45"/>
  <c r="V14" i="45"/>
  <c r="S14" i="45"/>
  <c r="R14" i="45"/>
  <c r="P14" i="45"/>
  <c r="O14" i="45"/>
  <c r="N14" i="45"/>
  <c r="K14" i="45"/>
  <c r="J14" i="45"/>
  <c r="H14" i="45"/>
  <c r="G14" i="45"/>
  <c r="F14" i="45"/>
  <c r="D14" i="45"/>
  <c r="C14" i="45"/>
  <c r="B14" i="45"/>
  <c r="AD13" i="45"/>
  <c r="AB13" i="45"/>
  <c r="AA13" i="45"/>
  <c r="Z13" i="45"/>
  <c r="X13" i="45"/>
  <c r="W13" i="45"/>
  <c r="V13" i="45"/>
  <c r="T13" i="45"/>
  <c r="S13" i="45"/>
  <c r="R13" i="45"/>
  <c r="O13" i="45"/>
  <c r="N13" i="45"/>
  <c r="L13" i="45"/>
  <c r="K13" i="45"/>
  <c r="J13" i="45"/>
  <c r="H13" i="45"/>
  <c r="G13" i="45"/>
  <c r="F13" i="45"/>
  <c r="D13" i="45"/>
  <c r="C13" i="45"/>
  <c r="B13" i="45"/>
  <c r="AD12" i="45"/>
  <c r="AB12" i="45"/>
  <c r="AA12" i="45"/>
  <c r="Z12" i="45"/>
  <c r="X12" i="45"/>
  <c r="W12" i="45"/>
  <c r="V12" i="45"/>
  <c r="T12" i="45"/>
  <c r="S12" i="45"/>
  <c r="R12" i="45"/>
  <c r="P12" i="45"/>
  <c r="O12" i="45"/>
  <c r="N12" i="45"/>
  <c r="L12" i="45"/>
  <c r="K12" i="45"/>
  <c r="J12" i="45"/>
  <c r="H12" i="45"/>
  <c r="G12" i="45"/>
  <c r="F12" i="45"/>
  <c r="D12" i="45"/>
  <c r="C12" i="45"/>
  <c r="B12" i="45"/>
  <c r="AD11" i="45"/>
  <c r="W11" i="45"/>
  <c r="R11" i="45"/>
  <c r="K11" i="45"/>
  <c r="G11" i="45"/>
  <c r="L17" i="10"/>
  <c r="L10" i="10" s="1"/>
  <c r="L17" i="9"/>
  <c r="L12" i="9"/>
  <c r="L10" i="9" s="1"/>
  <c r="AB21" i="44"/>
  <c r="AA21" i="44"/>
  <c r="Z21" i="44"/>
  <c r="W21" i="44"/>
  <c r="V21" i="44"/>
  <c r="S21" i="44"/>
  <c r="R21" i="44"/>
  <c r="O21" i="44"/>
  <c r="N21" i="44"/>
  <c r="L21" i="44"/>
  <c r="K21" i="44"/>
  <c r="J21" i="44"/>
  <c r="G21" i="44"/>
  <c r="F21" i="44"/>
  <c r="AB24" i="44"/>
  <c r="X24" i="44"/>
  <c r="X14" i="44" s="1"/>
  <c r="T24" i="44"/>
  <c r="T21" i="44" s="1"/>
  <c r="P24" i="44"/>
  <c r="P21" i="44" s="1"/>
  <c r="L24" i="44"/>
  <c r="H24" i="44"/>
  <c r="H21" i="44" s="1"/>
  <c r="AB16" i="44"/>
  <c r="AA16" i="44"/>
  <c r="AA11" i="44" s="1"/>
  <c r="Z16" i="44"/>
  <c r="X16" i="44"/>
  <c r="W16" i="44"/>
  <c r="V16" i="44"/>
  <c r="T16" i="44"/>
  <c r="S16" i="44"/>
  <c r="S11" i="44" s="1"/>
  <c r="R16" i="44"/>
  <c r="P16" i="44"/>
  <c r="O16" i="44"/>
  <c r="N16" i="44"/>
  <c r="L16" i="44"/>
  <c r="K16" i="44"/>
  <c r="J16" i="44"/>
  <c r="H16" i="44"/>
  <c r="H11" i="44" s="1"/>
  <c r="G16" i="44"/>
  <c r="F16" i="44"/>
  <c r="AD14" i="44"/>
  <c r="AB14" i="44"/>
  <c r="AA14" i="44"/>
  <c r="Z14" i="44"/>
  <c r="W14" i="44"/>
  <c r="V14" i="44"/>
  <c r="T14" i="44"/>
  <c r="S14" i="44"/>
  <c r="R14" i="44"/>
  <c r="O14" i="44"/>
  <c r="N14" i="44"/>
  <c r="L14" i="44"/>
  <c r="K14" i="44"/>
  <c r="J14" i="44"/>
  <c r="H14" i="44"/>
  <c r="G14" i="44"/>
  <c r="F14" i="44"/>
  <c r="D14" i="44"/>
  <c r="C14" i="44"/>
  <c r="B14" i="44"/>
  <c r="AD13" i="44"/>
  <c r="AB13" i="44"/>
  <c r="AA13" i="44"/>
  <c r="Z13" i="44"/>
  <c r="X13" i="44"/>
  <c r="W13" i="44"/>
  <c r="V13" i="44"/>
  <c r="T13" i="44"/>
  <c r="S13" i="44"/>
  <c r="R13" i="44"/>
  <c r="P13" i="44"/>
  <c r="O13" i="44"/>
  <c r="N13" i="44"/>
  <c r="L13" i="44"/>
  <c r="K13" i="44"/>
  <c r="J13" i="44"/>
  <c r="H13" i="44"/>
  <c r="G13" i="44"/>
  <c r="F13" i="44"/>
  <c r="D13" i="44"/>
  <c r="C13" i="44"/>
  <c r="B13" i="44"/>
  <c r="AD12" i="44"/>
  <c r="AB12" i="44"/>
  <c r="AA12" i="44"/>
  <c r="Z12" i="44"/>
  <c r="X12" i="44"/>
  <c r="W12" i="44"/>
  <c r="V12" i="44"/>
  <c r="T12" i="44"/>
  <c r="S12" i="44"/>
  <c r="R12" i="44"/>
  <c r="P12" i="44"/>
  <c r="O12" i="44"/>
  <c r="N12" i="44"/>
  <c r="L12" i="44"/>
  <c r="K12" i="44"/>
  <c r="J12" i="44"/>
  <c r="H12" i="44"/>
  <c r="G12" i="44"/>
  <c r="F12" i="44"/>
  <c r="D12" i="44"/>
  <c r="C12" i="44"/>
  <c r="B12" i="44"/>
  <c r="AD11" i="44"/>
  <c r="N11" i="44"/>
  <c r="U17" i="6"/>
  <c r="U12" i="6"/>
  <c r="U17" i="8"/>
  <c r="U12" i="8"/>
  <c r="AA21" i="43"/>
  <c r="Z21" i="43"/>
  <c r="W21" i="43"/>
  <c r="V21" i="43"/>
  <c r="S21" i="43"/>
  <c r="R21" i="43"/>
  <c r="O21" i="43"/>
  <c r="C21" i="43" s="1"/>
  <c r="N21" i="43"/>
  <c r="K21" i="43"/>
  <c r="J21" i="43"/>
  <c r="G21" i="43"/>
  <c r="F21" i="43"/>
  <c r="AB24" i="43"/>
  <c r="AB21" i="43" s="1"/>
  <c r="AB11" i="43" s="1"/>
  <c r="X24" i="43"/>
  <c r="X21" i="43" s="1"/>
  <c r="T24" i="43"/>
  <c r="T21" i="43" s="1"/>
  <c r="P24" i="43"/>
  <c r="P21" i="43" s="1"/>
  <c r="P11" i="43" s="1"/>
  <c r="L24" i="43"/>
  <c r="L21" i="43" s="1"/>
  <c r="L11" i="43" s="1"/>
  <c r="H24" i="43"/>
  <c r="H21" i="43" s="1"/>
  <c r="D21" i="43" s="1"/>
  <c r="AB16" i="43"/>
  <c r="AA16" i="43"/>
  <c r="Z16" i="43"/>
  <c r="X16" i="43"/>
  <c r="W16" i="43"/>
  <c r="V16" i="43"/>
  <c r="T16" i="43"/>
  <c r="S16" i="43"/>
  <c r="R16" i="43"/>
  <c r="P16" i="43"/>
  <c r="O16" i="43"/>
  <c r="N16" i="43"/>
  <c r="L16" i="43"/>
  <c r="K16" i="43"/>
  <c r="J16" i="43"/>
  <c r="H16" i="43"/>
  <c r="G16" i="43"/>
  <c r="F16" i="43"/>
  <c r="AD14" i="43"/>
  <c r="AB14" i="43"/>
  <c r="AA14" i="43"/>
  <c r="Z14" i="43"/>
  <c r="X14" i="43"/>
  <c r="W14" i="43"/>
  <c r="V14" i="43"/>
  <c r="S14" i="43"/>
  <c r="R14" i="43"/>
  <c r="P14" i="43"/>
  <c r="O14" i="43"/>
  <c r="N14" i="43"/>
  <c r="L14" i="43"/>
  <c r="K14" i="43"/>
  <c r="J14" i="43"/>
  <c r="H14" i="43"/>
  <c r="G14" i="43"/>
  <c r="F14" i="43"/>
  <c r="D14" i="43"/>
  <c r="C14" i="43"/>
  <c r="B14" i="43"/>
  <c r="AD13" i="43"/>
  <c r="AB13" i="43"/>
  <c r="AA13" i="43"/>
  <c r="Z13" i="43"/>
  <c r="X13" i="43"/>
  <c r="W13" i="43"/>
  <c r="V13" i="43"/>
  <c r="T13" i="43"/>
  <c r="S13" i="43"/>
  <c r="R13" i="43"/>
  <c r="P13" i="43"/>
  <c r="O13" i="43"/>
  <c r="N13" i="43"/>
  <c r="L13" i="43"/>
  <c r="K13" i="43"/>
  <c r="J13" i="43"/>
  <c r="H13" i="43"/>
  <c r="G13" i="43"/>
  <c r="F13" i="43"/>
  <c r="D13" i="43"/>
  <c r="C13" i="43"/>
  <c r="B13" i="43"/>
  <c r="AD12" i="43"/>
  <c r="AB12" i="43"/>
  <c r="AA12" i="43"/>
  <c r="Z12" i="43"/>
  <c r="X12" i="43"/>
  <c r="W12" i="43"/>
  <c r="V12" i="43"/>
  <c r="T12" i="43"/>
  <c r="S12" i="43"/>
  <c r="R12" i="43"/>
  <c r="P12" i="43"/>
  <c r="O12" i="43"/>
  <c r="N12" i="43"/>
  <c r="L12" i="43"/>
  <c r="K12" i="43"/>
  <c r="J12" i="43"/>
  <c r="H12" i="43"/>
  <c r="G12" i="43"/>
  <c r="F12" i="43"/>
  <c r="D12" i="43"/>
  <c r="C12" i="43"/>
  <c r="B12" i="43"/>
  <c r="AD11" i="43"/>
  <c r="W11" i="43"/>
  <c r="V11" i="43"/>
  <c r="R11" i="43"/>
  <c r="G11" i="43"/>
  <c r="F11" i="43"/>
  <c r="U17" i="7"/>
  <c r="U12" i="7"/>
  <c r="AA21" i="42"/>
  <c r="Z21" i="42"/>
  <c r="W21" i="42"/>
  <c r="V21" i="42"/>
  <c r="S21" i="42"/>
  <c r="R21" i="42"/>
  <c r="O21" i="42"/>
  <c r="N21" i="42"/>
  <c r="K21" i="42"/>
  <c r="J21" i="42"/>
  <c r="G21" i="42"/>
  <c r="F21" i="42"/>
  <c r="AB24" i="42"/>
  <c r="AB21" i="42" s="1"/>
  <c r="X24" i="42"/>
  <c r="X21" i="42" s="1"/>
  <c r="T24" i="42"/>
  <c r="T21" i="42" s="1"/>
  <c r="P24" i="42"/>
  <c r="P21" i="42" s="1"/>
  <c r="L24" i="42"/>
  <c r="L21" i="42" s="1"/>
  <c r="H24" i="42"/>
  <c r="H21" i="42" s="1"/>
  <c r="AB16" i="42"/>
  <c r="AA16" i="42"/>
  <c r="Z16" i="42"/>
  <c r="X16" i="42"/>
  <c r="W16" i="42"/>
  <c r="W11" i="42" s="1"/>
  <c r="V16" i="42"/>
  <c r="V11" i="42" s="1"/>
  <c r="T16" i="42"/>
  <c r="S16" i="42"/>
  <c r="R16" i="42"/>
  <c r="P16" i="42"/>
  <c r="O16" i="42"/>
  <c r="N16" i="42"/>
  <c r="L16" i="42"/>
  <c r="K16" i="42"/>
  <c r="J16" i="42"/>
  <c r="H16" i="42"/>
  <c r="G16" i="42"/>
  <c r="G11" i="42" s="1"/>
  <c r="F16" i="42"/>
  <c r="AB14" i="42"/>
  <c r="AA14" i="42"/>
  <c r="Z14" i="42"/>
  <c r="W14" i="42"/>
  <c r="V14" i="42"/>
  <c r="S14" i="42"/>
  <c r="R14" i="42"/>
  <c r="O14" i="42"/>
  <c r="N14" i="42"/>
  <c r="L14" i="42"/>
  <c r="K14" i="42"/>
  <c r="J14" i="42"/>
  <c r="H14" i="42"/>
  <c r="G14" i="42"/>
  <c r="F14" i="42"/>
  <c r="D14" i="42"/>
  <c r="C14" i="42"/>
  <c r="B14" i="42"/>
  <c r="AB13" i="42"/>
  <c r="AA13" i="42"/>
  <c r="Z13" i="42"/>
  <c r="X13" i="42"/>
  <c r="W13" i="42"/>
  <c r="V13" i="42"/>
  <c r="T13" i="42"/>
  <c r="S13" i="42"/>
  <c r="R13" i="42"/>
  <c r="P13" i="42"/>
  <c r="O13" i="42"/>
  <c r="N13" i="42"/>
  <c r="L13" i="42"/>
  <c r="K13" i="42"/>
  <c r="J13" i="42"/>
  <c r="H13" i="42"/>
  <c r="G13" i="42"/>
  <c r="F13" i="42"/>
  <c r="D13" i="42"/>
  <c r="C13" i="42"/>
  <c r="B13" i="42"/>
  <c r="AB12" i="42"/>
  <c r="AA12" i="42"/>
  <c r="Z12" i="42"/>
  <c r="X12" i="42"/>
  <c r="W12" i="42"/>
  <c r="V12" i="42"/>
  <c r="T12" i="42"/>
  <c r="S12" i="42"/>
  <c r="R12" i="42"/>
  <c r="P12" i="42"/>
  <c r="O12" i="42"/>
  <c r="N12" i="42"/>
  <c r="L12" i="42"/>
  <c r="K12" i="42"/>
  <c r="J12" i="42"/>
  <c r="H12" i="42"/>
  <c r="G12" i="42"/>
  <c r="F12" i="42"/>
  <c r="D12" i="42"/>
  <c r="C12" i="42"/>
  <c r="B12" i="42"/>
  <c r="K11" i="42"/>
  <c r="F21" i="15"/>
  <c r="G21" i="15"/>
  <c r="J21" i="15"/>
  <c r="K21" i="15"/>
  <c r="N21" i="15"/>
  <c r="O21" i="15"/>
  <c r="R21" i="15"/>
  <c r="S21" i="15"/>
  <c r="V21" i="15"/>
  <c r="W21" i="15"/>
  <c r="Z21" i="15"/>
  <c r="AA21" i="15"/>
  <c r="L17" i="5"/>
  <c r="L12" i="5"/>
  <c r="AA14" i="15"/>
  <c r="Z14" i="15"/>
  <c r="AB13" i="15"/>
  <c r="AA13" i="15"/>
  <c r="Z13" i="15"/>
  <c r="AB12" i="15"/>
  <c r="AA12" i="15"/>
  <c r="Z12" i="15"/>
  <c r="W14" i="15"/>
  <c r="V14" i="15"/>
  <c r="X13" i="15"/>
  <c r="W13" i="15"/>
  <c r="V13" i="15"/>
  <c r="X12" i="15"/>
  <c r="W12" i="15"/>
  <c r="V12" i="15"/>
  <c r="S14" i="15"/>
  <c r="R14" i="15"/>
  <c r="T13" i="15"/>
  <c r="S13" i="15"/>
  <c r="R13" i="15"/>
  <c r="T12" i="15"/>
  <c r="S12" i="15"/>
  <c r="R12" i="15"/>
  <c r="O14" i="15"/>
  <c r="N14" i="15"/>
  <c r="P13" i="15"/>
  <c r="O13" i="15"/>
  <c r="N13" i="15"/>
  <c r="P12" i="15"/>
  <c r="O12" i="15"/>
  <c r="N12" i="15"/>
  <c r="K14" i="15"/>
  <c r="J14" i="15"/>
  <c r="L13" i="15"/>
  <c r="K13" i="15"/>
  <c r="J13" i="15"/>
  <c r="L12" i="15"/>
  <c r="K12" i="15"/>
  <c r="J12" i="15"/>
  <c r="G14" i="15"/>
  <c r="F14" i="15"/>
  <c r="H13" i="15"/>
  <c r="G13" i="15"/>
  <c r="F13" i="15"/>
  <c r="H12" i="15"/>
  <c r="G12" i="15"/>
  <c r="F12" i="15"/>
  <c r="D14" i="15"/>
  <c r="C14" i="15"/>
  <c r="B14" i="15"/>
  <c r="D13" i="15"/>
  <c r="C13" i="15"/>
  <c r="B13" i="15"/>
  <c r="D12" i="15"/>
  <c r="C12" i="15"/>
  <c r="B12" i="15"/>
  <c r="AD14" i="15"/>
  <c r="AD13" i="15"/>
  <c r="AD12" i="15"/>
  <c r="AD11" i="15"/>
  <c r="AB16" i="15"/>
  <c r="AA16" i="15"/>
  <c r="Z16" i="15"/>
  <c r="X16" i="15"/>
  <c r="W16" i="15"/>
  <c r="V16" i="15"/>
  <c r="T16" i="15"/>
  <c r="S16" i="15"/>
  <c r="R16" i="15"/>
  <c r="P16" i="15"/>
  <c r="O16" i="15"/>
  <c r="N16" i="15"/>
  <c r="L16" i="15"/>
  <c r="K16" i="15"/>
  <c r="J16" i="15"/>
  <c r="H16" i="15"/>
  <c r="G16" i="15"/>
  <c r="F16" i="15"/>
  <c r="X14" i="42" l="1"/>
  <c r="R11" i="42"/>
  <c r="T10" i="57"/>
  <c r="Z10" i="57"/>
  <c r="O10" i="57"/>
  <c r="J10" i="57"/>
  <c r="G10" i="57"/>
  <c r="AB10" i="57"/>
  <c r="B10" i="57"/>
  <c r="W10" i="57"/>
  <c r="R10" i="57"/>
  <c r="F10" i="57"/>
  <c r="K10" i="57"/>
  <c r="P10" i="57"/>
  <c r="V10" i="57"/>
  <c r="AA10" i="57"/>
  <c r="B10" i="56"/>
  <c r="W10" i="56"/>
  <c r="R10" i="56"/>
  <c r="G10" i="56"/>
  <c r="AB10" i="56"/>
  <c r="D10" i="56"/>
  <c r="J10" i="56"/>
  <c r="O10" i="56"/>
  <c r="T10" i="56"/>
  <c r="Z10" i="56"/>
  <c r="D10" i="55"/>
  <c r="J10" i="55"/>
  <c r="O10" i="55"/>
  <c r="T10" i="55"/>
  <c r="Z10" i="55"/>
  <c r="B10" i="54"/>
  <c r="W10" i="54"/>
  <c r="D10" i="54"/>
  <c r="J10" i="54"/>
  <c r="O10" i="54"/>
  <c r="T10" i="54"/>
  <c r="Z10" i="54"/>
  <c r="F10" i="54"/>
  <c r="K10" i="54"/>
  <c r="P10" i="54"/>
  <c r="V10" i="54"/>
  <c r="AA10" i="54"/>
  <c r="G10" i="54"/>
  <c r="AB10" i="54"/>
  <c r="H10" i="54"/>
  <c r="S10" i="54"/>
  <c r="C10" i="53"/>
  <c r="S10" i="53"/>
  <c r="X10" i="53"/>
  <c r="C21" i="15"/>
  <c r="B21" i="15"/>
  <c r="R11" i="15"/>
  <c r="P14" i="42"/>
  <c r="P11" i="42"/>
  <c r="F11" i="42"/>
  <c r="AA11" i="42"/>
  <c r="AB11" i="42"/>
  <c r="D21" i="42"/>
  <c r="L11" i="42"/>
  <c r="C21" i="42"/>
  <c r="J11" i="43"/>
  <c r="Z11" i="43"/>
  <c r="D16" i="44"/>
  <c r="X21" i="44"/>
  <c r="X11" i="44" s="1"/>
  <c r="C21" i="44"/>
  <c r="B21" i="44"/>
  <c r="O11" i="45"/>
  <c r="C21" i="45"/>
  <c r="P21" i="45"/>
  <c r="V11" i="45"/>
  <c r="B21" i="45"/>
  <c r="F11" i="45"/>
  <c r="J11" i="45"/>
  <c r="Z11" i="45"/>
  <c r="C16" i="45"/>
  <c r="D16" i="45"/>
  <c r="T11" i="45"/>
  <c r="T14" i="45"/>
  <c r="B16" i="45"/>
  <c r="H11" i="45"/>
  <c r="N11" i="45"/>
  <c r="S11" i="45"/>
  <c r="X11" i="45"/>
  <c r="O11" i="44"/>
  <c r="J11" i="44"/>
  <c r="Z11" i="44"/>
  <c r="K11" i="44"/>
  <c r="T11" i="44"/>
  <c r="F11" i="44"/>
  <c r="V11" i="44"/>
  <c r="P11" i="44"/>
  <c r="G11" i="44"/>
  <c r="L11" i="44"/>
  <c r="R11" i="44"/>
  <c r="W11" i="44"/>
  <c r="AB11" i="44"/>
  <c r="B16" i="44"/>
  <c r="P14" i="44"/>
  <c r="C16" i="44"/>
  <c r="U10" i="6"/>
  <c r="U10" i="8"/>
  <c r="O11" i="43"/>
  <c r="B21" i="43"/>
  <c r="D16" i="43"/>
  <c r="D11" i="43" s="1"/>
  <c r="K11" i="43"/>
  <c r="AA11" i="43"/>
  <c r="T11" i="43"/>
  <c r="T14" i="43"/>
  <c r="B16" i="43"/>
  <c r="H11" i="43"/>
  <c r="N11" i="43"/>
  <c r="S11" i="43"/>
  <c r="X11" i="43"/>
  <c r="C16" i="43"/>
  <c r="U10" i="7"/>
  <c r="B21" i="42"/>
  <c r="D16" i="42"/>
  <c r="T11" i="42"/>
  <c r="T14" i="42"/>
  <c r="B16" i="42"/>
  <c r="H11" i="42"/>
  <c r="N11" i="42"/>
  <c r="S11" i="42"/>
  <c r="X11" i="42"/>
  <c r="C16" i="42"/>
  <c r="J11" i="42"/>
  <c r="O11" i="42"/>
  <c r="Z11" i="42"/>
  <c r="G11" i="15"/>
  <c r="AA11" i="15"/>
  <c r="C16" i="15"/>
  <c r="W11" i="15"/>
  <c r="F11" i="15"/>
  <c r="J11" i="15"/>
  <c r="Z11" i="15"/>
  <c r="O11" i="15"/>
  <c r="K11" i="15"/>
  <c r="D16" i="15"/>
  <c r="S11" i="15"/>
  <c r="B16" i="15"/>
  <c r="C11" i="15"/>
  <c r="N11" i="15"/>
  <c r="V11" i="15"/>
  <c r="L10" i="5"/>
  <c r="AB52" i="41"/>
  <c r="AA52" i="41"/>
  <c r="Z52" i="41"/>
  <c r="X52" i="41"/>
  <c r="W52" i="41"/>
  <c r="V52" i="41"/>
  <c r="T52" i="41"/>
  <c r="S52" i="41"/>
  <c r="R52" i="41"/>
  <c r="P52" i="41"/>
  <c r="O52" i="41"/>
  <c r="N52" i="41"/>
  <c r="L52" i="41"/>
  <c r="K52" i="41"/>
  <c r="J52" i="41"/>
  <c r="H52" i="41"/>
  <c r="G52" i="41"/>
  <c r="F52" i="41"/>
  <c r="D52" i="41"/>
  <c r="C52" i="41"/>
  <c r="B52" i="41"/>
  <c r="AB51" i="41"/>
  <c r="AA51" i="41"/>
  <c r="Z51" i="41"/>
  <c r="X51" i="41"/>
  <c r="W51" i="41"/>
  <c r="V51" i="41"/>
  <c r="T51" i="41"/>
  <c r="S51" i="41"/>
  <c r="R51" i="41"/>
  <c r="P51" i="41"/>
  <c r="O51" i="41"/>
  <c r="N51" i="41"/>
  <c r="L51" i="41"/>
  <c r="K51" i="41"/>
  <c r="J51" i="41"/>
  <c r="H51" i="41"/>
  <c r="G51" i="41"/>
  <c r="F51" i="41"/>
  <c r="D51" i="41"/>
  <c r="C51" i="41"/>
  <c r="B51" i="41"/>
  <c r="AB50" i="41"/>
  <c r="AA50" i="41"/>
  <c r="Z50" i="41"/>
  <c r="X50" i="41"/>
  <c r="W50" i="41"/>
  <c r="V50" i="41"/>
  <c r="T50" i="41"/>
  <c r="S50" i="41"/>
  <c r="R50" i="41"/>
  <c r="P50" i="41"/>
  <c r="O50" i="41"/>
  <c r="N50" i="41"/>
  <c r="L50" i="41"/>
  <c r="K50" i="41"/>
  <c r="J50" i="41"/>
  <c r="H50" i="41"/>
  <c r="G50" i="41"/>
  <c r="F50" i="41"/>
  <c r="D50" i="41"/>
  <c r="C50" i="41"/>
  <c r="B50" i="41"/>
  <c r="AB49" i="41"/>
  <c r="AA49" i="41"/>
  <c r="Z49" i="41"/>
  <c r="X49" i="41"/>
  <c r="W49" i="41"/>
  <c r="V49" i="41"/>
  <c r="T49" i="41"/>
  <c r="S49" i="41"/>
  <c r="R49" i="41"/>
  <c r="P49" i="41"/>
  <c r="O49" i="41"/>
  <c r="N49" i="41"/>
  <c r="L49" i="41"/>
  <c r="K49" i="41"/>
  <c r="J49" i="41"/>
  <c r="H49" i="41"/>
  <c r="G49" i="41"/>
  <c r="F49" i="41"/>
  <c r="D49" i="41"/>
  <c r="C49" i="41"/>
  <c r="B49" i="41"/>
  <c r="AB48" i="41"/>
  <c r="AA48" i="41"/>
  <c r="Z48" i="41"/>
  <c r="X48" i="41"/>
  <c r="W48" i="41"/>
  <c r="V48" i="41"/>
  <c r="T48" i="41"/>
  <c r="S48" i="41"/>
  <c r="R48" i="41"/>
  <c r="P48" i="41"/>
  <c r="O48" i="41"/>
  <c r="N48" i="41"/>
  <c r="L48" i="41"/>
  <c r="K48" i="41"/>
  <c r="J48" i="41"/>
  <c r="H48" i="41"/>
  <c r="G48" i="41"/>
  <c r="F48" i="41"/>
  <c r="D48" i="41"/>
  <c r="C48" i="41"/>
  <c r="B48" i="41"/>
  <c r="AB47" i="41"/>
  <c r="AA47" i="41"/>
  <c r="Z47" i="41"/>
  <c r="X47" i="41"/>
  <c r="W47" i="41"/>
  <c r="V47" i="41"/>
  <c r="T47" i="41"/>
  <c r="S47" i="41"/>
  <c r="R47" i="41"/>
  <c r="P47" i="41"/>
  <c r="O47" i="41"/>
  <c r="N47" i="41"/>
  <c r="L47" i="41"/>
  <c r="K47" i="41"/>
  <c r="J47" i="41"/>
  <c r="H47" i="41"/>
  <c r="G47" i="41"/>
  <c r="F47" i="41"/>
  <c r="D47" i="41"/>
  <c r="C47" i="41"/>
  <c r="B47" i="41"/>
  <c r="AB46" i="41"/>
  <c r="AA46" i="41"/>
  <c r="Z46" i="41"/>
  <c r="X46" i="41"/>
  <c r="W46" i="41"/>
  <c r="V46" i="41"/>
  <c r="T46" i="41"/>
  <c r="S46" i="41"/>
  <c r="R46" i="41"/>
  <c r="P46" i="41"/>
  <c r="O46" i="41"/>
  <c r="N46" i="41"/>
  <c r="L46" i="41"/>
  <c r="K46" i="41"/>
  <c r="J46" i="41"/>
  <c r="H46" i="41"/>
  <c r="G46" i="41"/>
  <c r="F46" i="41"/>
  <c r="D46" i="41"/>
  <c r="C46" i="41"/>
  <c r="B46" i="41"/>
  <c r="AB45" i="41"/>
  <c r="AA45" i="41"/>
  <c r="Z45" i="41"/>
  <c r="X45" i="41"/>
  <c r="W45" i="41"/>
  <c r="V45" i="41"/>
  <c r="T45" i="41"/>
  <c r="S45" i="41"/>
  <c r="R45" i="41"/>
  <c r="P45" i="41"/>
  <c r="O45" i="41"/>
  <c r="N45" i="41"/>
  <c r="L45" i="41"/>
  <c r="K45" i="41"/>
  <c r="J45" i="41"/>
  <c r="H45" i="41"/>
  <c r="G45" i="41"/>
  <c r="F45" i="41"/>
  <c r="D45" i="41"/>
  <c r="C45" i="41"/>
  <c r="B45" i="41"/>
  <c r="AB44" i="41"/>
  <c r="AA44" i="41"/>
  <c r="Z44" i="41"/>
  <c r="X44" i="41"/>
  <c r="W44" i="41"/>
  <c r="V44" i="41"/>
  <c r="T44" i="41"/>
  <c r="S44" i="41"/>
  <c r="R44" i="41"/>
  <c r="P44" i="41"/>
  <c r="O44" i="41"/>
  <c r="N44" i="41"/>
  <c r="L44" i="41"/>
  <c r="K44" i="41"/>
  <c r="J44" i="41"/>
  <c r="H44" i="41"/>
  <c r="G44" i="41"/>
  <c r="F44" i="41"/>
  <c r="D44" i="41"/>
  <c r="C44" i="41"/>
  <c r="B44" i="41"/>
  <c r="AB43" i="41"/>
  <c r="AA43" i="41"/>
  <c r="Z43" i="41"/>
  <c r="X43" i="41"/>
  <c r="W43" i="41"/>
  <c r="V43" i="41"/>
  <c r="T43" i="41"/>
  <c r="S43" i="41"/>
  <c r="R43" i="41"/>
  <c r="P43" i="41"/>
  <c r="O43" i="41"/>
  <c r="N43" i="41"/>
  <c r="L43" i="41"/>
  <c r="K43" i="41"/>
  <c r="J43" i="41"/>
  <c r="H43" i="41"/>
  <c r="G43" i="41"/>
  <c r="F43" i="41"/>
  <c r="D43" i="41"/>
  <c r="C43" i="41"/>
  <c r="B43" i="41"/>
  <c r="AB42" i="41"/>
  <c r="AA42" i="41"/>
  <c r="Z42" i="41"/>
  <c r="X42" i="41"/>
  <c r="W42" i="41"/>
  <c r="V42" i="41"/>
  <c r="T42" i="41"/>
  <c r="S42" i="41"/>
  <c r="R42" i="41"/>
  <c r="P42" i="41"/>
  <c r="O42" i="41"/>
  <c r="N42" i="41"/>
  <c r="L42" i="41"/>
  <c r="K42" i="41"/>
  <c r="J42" i="41"/>
  <c r="H42" i="41"/>
  <c r="G42" i="41"/>
  <c r="F42" i="41"/>
  <c r="D42" i="41"/>
  <c r="C42" i="41"/>
  <c r="B42" i="41"/>
  <c r="AB41" i="41"/>
  <c r="AA41" i="41"/>
  <c r="Z41" i="41"/>
  <c r="X41" i="41"/>
  <c r="W41" i="41"/>
  <c r="V41" i="41"/>
  <c r="T41" i="41"/>
  <c r="S41" i="41"/>
  <c r="R41" i="41"/>
  <c r="P41" i="41"/>
  <c r="O41" i="41"/>
  <c r="N41" i="41"/>
  <c r="L41" i="41"/>
  <c r="K41" i="41"/>
  <c r="J41" i="41"/>
  <c r="H41" i="41"/>
  <c r="G41" i="41"/>
  <c r="F41" i="41"/>
  <c r="D41" i="41"/>
  <c r="C41" i="41"/>
  <c r="B41" i="41"/>
  <c r="BF11" i="41"/>
  <c r="BE11" i="41"/>
  <c r="BD11" i="41"/>
  <c r="BB11" i="41"/>
  <c r="BA11" i="41"/>
  <c r="AZ11" i="41"/>
  <c r="AX11" i="41"/>
  <c r="AW11" i="41"/>
  <c r="AV11" i="41"/>
  <c r="AT11" i="41"/>
  <c r="AS11" i="41"/>
  <c r="AR11" i="41"/>
  <c r="AP11" i="41"/>
  <c r="AO11" i="41"/>
  <c r="AN11" i="41"/>
  <c r="AL11" i="41"/>
  <c r="AK11" i="41"/>
  <c r="AJ11" i="41"/>
  <c r="AH11" i="41"/>
  <c r="AG11" i="41"/>
  <c r="AF11" i="41"/>
  <c r="AB11" i="41"/>
  <c r="AA11" i="41"/>
  <c r="Z11" i="41"/>
  <c r="X11" i="41"/>
  <c r="W11" i="41"/>
  <c r="V11" i="41"/>
  <c r="T11" i="41"/>
  <c r="S11" i="41"/>
  <c r="R11" i="41"/>
  <c r="P11" i="41"/>
  <c r="O11" i="41"/>
  <c r="N11" i="41"/>
  <c r="L11" i="41"/>
  <c r="K11" i="41"/>
  <c r="J11" i="41"/>
  <c r="H11" i="41"/>
  <c r="G11" i="41"/>
  <c r="F11" i="41"/>
  <c r="D11" i="41"/>
  <c r="C11" i="41"/>
  <c r="B11" i="41"/>
  <c r="B11" i="40"/>
  <c r="AB76" i="40"/>
  <c r="AA76" i="40"/>
  <c r="Z76" i="40"/>
  <c r="X76" i="40"/>
  <c r="W76" i="40"/>
  <c r="V76" i="40"/>
  <c r="T76" i="40"/>
  <c r="S76" i="40"/>
  <c r="R76" i="40"/>
  <c r="P76" i="40"/>
  <c r="O76" i="40"/>
  <c r="N76" i="40"/>
  <c r="L76" i="40"/>
  <c r="K76" i="40"/>
  <c r="J76" i="40"/>
  <c r="H76" i="40"/>
  <c r="G76" i="40"/>
  <c r="F76" i="40"/>
  <c r="D76" i="40"/>
  <c r="C76" i="40"/>
  <c r="B76" i="40"/>
  <c r="AB75" i="40"/>
  <c r="AA75" i="40"/>
  <c r="Z75" i="40"/>
  <c r="X75" i="40"/>
  <c r="W75" i="40"/>
  <c r="V75" i="40"/>
  <c r="T75" i="40"/>
  <c r="S75" i="40"/>
  <c r="R75" i="40"/>
  <c r="P75" i="40"/>
  <c r="O75" i="40"/>
  <c r="N75" i="40"/>
  <c r="L75" i="40"/>
  <c r="K75" i="40"/>
  <c r="J75" i="40"/>
  <c r="H75" i="40"/>
  <c r="G75" i="40"/>
  <c r="F75" i="40"/>
  <c r="D75" i="40"/>
  <c r="C75" i="40"/>
  <c r="B75" i="40"/>
  <c r="AB74" i="40"/>
  <c r="AA74" i="40"/>
  <c r="Z74" i="40"/>
  <c r="X74" i="40"/>
  <c r="W74" i="40"/>
  <c r="V74" i="40"/>
  <c r="T74" i="40"/>
  <c r="S74" i="40"/>
  <c r="R74" i="40"/>
  <c r="P74" i="40"/>
  <c r="O74" i="40"/>
  <c r="N74" i="40"/>
  <c r="L74" i="40"/>
  <c r="K74" i="40"/>
  <c r="J74" i="40"/>
  <c r="H74" i="40"/>
  <c r="G74" i="40"/>
  <c r="F74" i="40"/>
  <c r="D74" i="40"/>
  <c r="C74" i="40"/>
  <c r="B74" i="40"/>
  <c r="AB73" i="40"/>
  <c r="AA73" i="40"/>
  <c r="Z73" i="40"/>
  <c r="X73" i="40"/>
  <c r="W73" i="40"/>
  <c r="V73" i="40"/>
  <c r="T73" i="40"/>
  <c r="S73" i="40"/>
  <c r="R73" i="40"/>
  <c r="P73" i="40"/>
  <c r="O73" i="40"/>
  <c r="N73" i="40"/>
  <c r="L73" i="40"/>
  <c r="K73" i="40"/>
  <c r="J73" i="40"/>
  <c r="H73" i="40"/>
  <c r="G73" i="40"/>
  <c r="F73" i="40"/>
  <c r="D73" i="40"/>
  <c r="C73" i="40"/>
  <c r="B73" i="40"/>
  <c r="AB72" i="40"/>
  <c r="AA72" i="40"/>
  <c r="Z72" i="40"/>
  <c r="X72" i="40"/>
  <c r="W72" i="40"/>
  <c r="V72" i="40"/>
  <c r="T72" i="40"/>
  <c r="S72" i="40"/>
  <c r="R72" i="40"/>
  <c r="P72" i="40"/>
  <c r="O72" i="40"/>
  <c r="N72" i="40"/>
  <c r="L72" i="40"/>
  <c r="K72" i="40"/>
  <c r="J72" i="40"/>
  <c r="H72" i="40"/>
  <c r="G72" i="40"/>
  <c r="F72" i="40"/>
  <c r="D72" i="40"/>
  <c r="C72" i="40"/>
  <c r="B72" i="40"/>
  <c r="AB71" i="40"/>
  <c r="AA71" i="40"/>
  <c r="Z71" i="40"/>
  <c r="X71" i="40"/>
  <c r="W71" i="40"/>
  <c r="V71" i="40"/>
  <c r="T71" i="40"/>
  <c r="S71" i="40"/>
  <c r="R71" i="40"/>
  <c r="P71" i="40"/>
  <c r="O71" i="40"/>
  <c r="N71" i="40"/>
  <c r="L71" i="40"/>
  <c r="K71" i="40"/>
  <c r="J71" i="40"/>
  <c r="H71" i="40"/>
  <c r="G71" i="40"/>
  <c r="F71" i="40"/>
  <c r="D71" i="40"/>
  <c r="C71" i="40"/>
  <c r="B71" i="40"/>
  <c r="AB70" i="40"/>
  <c r="AA70" i="40"/>
  <c r="Z70" i="40"/>
  <c r="X70" i="40"/>
  <c r="W70" i="40"/>
  <c r="V70" i="40"/>
  <c r="T70" i="40"/>
  <c r="S70" i="40"/>
  <c r="R70" i="40"/>
  <c r="P70" i="40"/>
  <c r="O70" i="40"/>
  <c r="N70" i="40"/>
  <c r="L70" i="40"/>
  <c r="K70" i="40"/>
  <c r="J70" i="40"/>
  <c r="H70" i="40"/>
  <c r="G70" i="40"/>
  <c r="F70" i="40"/>
  <c r="D70" i="40"/>
  <c r="C70" i="40"/>
  <c r="B70" i="40"/>
  <c r="AB69" i="40"/>
  <c r="AA69" i="40"/>
  <c r="Z69" i="40"/>
  <c r="X69" i="40"/>
  <c r="W69" i="40"/>
  <c r="V69" i="40"/>
  <c r="T69" i="40"/>
  <c r="S69" i="40"/>
  <c r="R69" i="40"/>
  <c r="P69" i="40"/>
  <c r="O69" i="40"/>
  <c r="N69" i="40"/>
  <c r="L69" i="40"/>
  <c r="K69" i="40"/>
  <c r="J69" i="40"/>
  <c r="H69" i="40"/>
  <c r="G69" i="40"/>
  <c r="F69" i="40"/>
  <c r="D69" i="40"/>
  <c r="C69" i="40"/>
  <c r="B69" i="40"/>
  <c r="AB68" i="40"/>
  <c r="AA68" i="40"/>
  <c r="Z68" i="40"/>
  <c r="X68" i="40"/>
  <c r="W68" i="40"/>
  <c r="V68" i="40"/>
  <c r="T68" i="40"/>
  <c r="S68" i="40"/>
  <c r="R68" i="40"/>
  <c r="P68" i="40"/>
  <c r="O68" i="40"/>
  <c r="N68" i="40"/>
  <c r="L68" i="40"/>
  <c r="K68" i="40"/>
  <c r="J68" i="40"/>
  <c r="H68" i="40"/>
  <c r="G68" i="40"/>
  <c r="F68" i="40"/>
  <c r="D68" i="40"/>
  <c r="C68" i="40"/>
  <c r="B68" i="40"/>
  <c r="AB67" i="40"/>
  <c r="AA67" i="40"/>
  <c r="Z67" i="40"/>
  <c r="X67" i="40"/>
  <c r="W67" i="40"/>
  <c r="V67" i="40"/>
  <c r="T67" i="40"/>
  <c r="S67" i="40"/>
  <c r="R67" i="40"/>
  <c r="P67" i="40"/>
  <c r="O67" i="40"/>
  <c r="N67" i="40"/>
  <c r="L67" i="40"/>
  <c r="K67" i="40"/>
  <c r="J67" i="40"/>
  <c r="H67" i="40"/>
  <c r="G67" i="40"/>
  <c r="F67" i="40"/>
  <c r="D67" i="40"/>
  <c r="C67" i="40"/>
  <c r="B67" i="40"/>
  <c r="AB66" i="40"/>
  <c r="AA66" i="40"/>
  <c r="Z66" i="40"/>
  <c r="X66" i="40"/>
  <c r="W66" i="40"/>
  <c r="V66" i="40"/>
  <c r="T66" i="40"/>
  <c r="S66" i="40"/>
  <c r="R66" i="40"/>
  <c r="P66" i="40"/>
  <c r="O66" i="40"/>
  <c r="N66" i="40"/>
  <c r="L66" i="40"/>
  <c r="K66" i="40"/>
  <c r="J66" i="40"/>
  <c r="H66" i="40"/>
  <c r="G66" i="40"/>
  <c r="F66" i="40"/>
  <c r="D66" i="40"/>
  <c r="C66" i="40"/>
  <c r="B66" i="40"/>
  <c r="AB65" i="40"/>
  <c r="AA65" i="40"/>
  <c r="Z65" i="40"/>
  <c r="X65" i="40"/>
  <c r="W65" i="40"/>
  <c r="V65" i="40"/>
  <c r="T65" i="40"/>
  <c r="S65" i="40"/>
  <c r="R65" i="40"/>
  <c r="P65" i="40"/>
  <c r="O65" i="40"/>
  <c r="N65" i="40"/>
  <c r="L65" i="40"/>
  <c r="K65" i="40"/>
  <c r="J65" i="40"/>
  <c r="H65" i="40"/>
  <c r="G65" i="40"/>
  <c r="F65" i="40"/>
  <c r="D65" i="40"/>
  <c r="C65" i="40"/>
  <c r="B65" i="40"/>
  <c r="AB64" i="40"/>
  <c r="AA64" i="40"/>
  <c r="Z64" i="40"/>
  <c r="X64" i="40"/>
  <c r="W64" i="40"/>
  <c r="V64" i="40"/>
  <c r="T64" i="40"/>
  <c r="S64" i="40"/>
  <c r="R64" i="40"/>
  <c r="P64" i="40"/>
  <c r="O64" i="40"/>
  <c r="N64" i="40"/>
  <c r="L64" i="40"/>
  <c r="K64" i="40"/>
  <c r="J64" i="40"/>
  <c r="H64" i="40"/>
  <c r="G64" i="40"/>
  <c r="F64" i="40"/>
  <c r="D64" i="40"/>
  <c r="C64" i="40"/>
  <c r="B64" i="40"/>
  <c r="AB63" i="40"/>
  <c r="AA63" i="40"/>
  <c r="Z63" i="40"/>
  <c r="X63" i="40"/>
  <c r="W63" i="40"/>
  <c r="V63" i="40"/>
  <c r="T63" i="40"/>
  <c r="S63" i="40"/>
  <c r="R63" i="40"/>
  <c r="P63" i="40"/>
  <c r="O63" i="40"/>
  <c r="N63" i="40"/>
  <c r="L63" i="40"/>
  <c r="K63" i="40"/>
  <c r="J63" i="40"/>
  <c r="H63" i="40"/>
  <c r="G63" i="40"/>
  <c r="F63" i="40"/>
  <c r="D63" i="40"/>
  <c r="C63" i="40"/>
  <c r="B63" i="40"/>
  <c r="AB62" i="40"/>
  <c r="AA62" i="40"/>
  <c r="Z62" i="40"/>
  <c r="X62" i="40"/>
  <c r="W62" i="40"/>
  <c r="V62" i="40"/>
  <c r="T62" i="40"/>
  <c r="S62" i="40"/>
  <c r="R62" i="40"/>
  <c r="P62" i="40"/>
  <c r="O62" i="40"/>
  <c r="N62" i="40"/>
  <c r="L62" i="40"/>
  <c r="K62" i="40"/>
  <c r="J62" i="40"/>
  <c r="H62" i="40"/>
  <c r="G62" i="40"/>
  <c r="F62" i="40"/>
  <c r="D62" i="40"/>
  <c r="C62" i="40"/>
  <c r="B62" i="40"/>
  <c r="AB61" i="40"/>
  <c r="AA61" i="40"/>
  <c r="Z61" i="40"/>
  <c r="X61" i="40"/>
  <c r="W61" i="40"/>
  <c r="V61" i="40"/>
  <c r="T61" i="40"/>
  <c r="S61" i="40"/>
  <c r="R61" i="40"/>
  <c r="P61" i="40"/>
  <c r="O61" i="40"/>
  <c r="N61" i="40"/>
  <c r="L61" i="40"/>
  <c r="K61" i="40"/>
  <c r="J61" i="40"/>
  <c r="H61" i="40"/>
  <c r="G61" i="40"/>
  <c r="F61" i="40"/>
  <c r="D61" i="40"/>
  <c r="C61" i="40"/>
  <c r="B61" i="40"/>
  <c r="AB60" i="40"/>
  <c r="AA60" i="40"/>
  <c r="Z60" i="40"/>
  <c r="X60" i="40"/>
  <c r="W60" i="40"/>
  <c r="V60" i="40"/>
  <c r="T60" i="40"/>
  <c r="S60" i="40"/>
  <c r="R60" i="40"/>
  <c r="P60" i="40"/>
  <c r="O60" i="40"/>
  <c r="N60" i="40"/>
  <c r="L60" i="40"/>
  <c r="K60" i="40"/>
  <c r="J60" i="40"/>
  <c r="H60" i="40"/>
  <c r="G60" i="40"/>
  <c r="F60" i="40"/>
  <c r="D60" i="40"/>
  <c r="C60" i="40"/>
  <c r="B60" i="40"/>
  <c r="AB59" i="40"/>
  <c r="AA59" i="40"/>
  <c r="Z59" i="40"/>
  <c r="X59" i="40"/>
  <c r="W59" i="40"/>
  <c r="V59" i="40"/>
  <c r="T59" i="40"/>
  <c r="S59" i="40"/>
  <c r="R59" i="40"/>
  <c r="P59" i="40"/>
  <c r="O59" i="40"/>
  <c r="N59" i="40"/>
  <c r="L59" i="40"/>
  <c r="K59" i="40"/>
  <c r="J59" i="40"/>
  <c r="H59" i="40"/>
  <c r="G59" i="40"/>
  <c r="F59" i="40"/>
  <c r="D59" i="40"/>
  <c r="C59" i="40"/>
  <c r="B59" i="40"/>
  <c r="AB58" i="40"/>
  <c r="AA58" i="40"/>
  <c r="Z58" i="40"/>
  <c r="X58" i="40"/>
  <c r="W58" i="40"/>
  <c r="V58" i="40"/>
  <c r="T58" i="40"/>
  <c r="S58" i="40"/>
  <c r="R58" i="40"/>
  <c r="P58" i="40"/>
  <c r="O58" i="40"/>
  <c r="N58" i="40"/>
  <c r="L58" i="40"/>
  <c r="K58" i="40"/>
  <c r="J58" i="40"/>
  <c r="H58" i="40"/>
  <c r="G58" i="40"/>
  <c r="F58" i="40"/>
  <c r="D58" i="40"/>
  <c r="C58" i="40"/>
  <c r="B58" i="40"/>
  <c r="AB57" i="40"/>
  <c r="AA57" i="40"/>
  <c r="Z57" i="40"/>
  <c r="X57" i="40"/>
  <c r="W57" i="40"/>
  <c r="V57" i="40"/>
  <c r="T57" i="40"/>
  <c r="S57" i="40"/>
  <c r="R57" i="40"/>
  <c r="P57" i="40"/>
  <c r="O57" i="40"/>
  <c r="N57" i="40"/>
  <c r="L57" i="40"/>
  <c r="K57" i="40"/>
  <c r="J57" i="40"/>
  <c r="H57" i="40"/>
  <c r="G57" i="40"/>
  <c r="F57" i="40"/>
  <c r="D57" i="40"/>
  <c r="C57" i="40"/>
  <c r="B57" i="40"/>
  <c r="AB56" i="40"/>
  <c r="AA56" i="40"/>
  <c r="Z56" i="40"/>
  <c r="X56" i="40"/>
  <c r="W56" i="40"/>
  <c r="V56" i="40"/>
  <c r="T56" i="40"/>
  <c r="S56" i="40"/>
  <c r="R56" i="40"/>
  <c r="P56" i="40"/>
  <c r="O56" i="40"/>
  <c r="N56" i="40"/>
  <c r="L56" i="40"/>
  <c r="K56" i="40"/>
  <c r="J56" i="40"/>
  <c r="H56" i="40"/>
  <c r="G56" i="40"/>
  <c r="F56" i="40"/>
  <c r="D56" i="40"/>
  <c r="C56" i="40"/>
  <c r="B56" i="40"/>
  <c r="AB55" i="40"/>
  <c r="AA55" i="40"/>
  <c r="Z55" i="40"/>
  <c r="X55" i="40"/>
  <c r="W55" i="40"/>
  <c r="V55" i="40"/>
  <c r="T55" i="40"/>
  <c r="S55" i="40"/>
  <c r="R55" i="40"/>
  <c r="P55" i="40"/>
  <c r="O55" i="40"/>
  <c r="N55" i="40"/>
  <c r="L55" i="40"/>
  <c r="K55" i="40"/>
  <c r="J55" i="40"/>
  <c r="H55" i="40"/>
  <c r="G55" i="40"/>
  <c r="F55" i="40"/>
  <c r="D55" i="40"/>
  <c r="C55" i="40"/>
  <c r="B55" i="40"/>
  <c r="AB54" i="40"/>
  <c r="AA54" i="40"/>
  <c r="Z54" i="40"/>
  <c r="X54" i="40"/>
  <c r="W54" i="40"/>
  <c r="V54" i="40"/>
  <c r="T54" i="40"/>
  <c r="S54" i="40"/>
  <c r="R54" i="40"/>
  <c r="P54" i="40"/>
  <c r="O54" i="40"/>
  <c r="N54" i="40"/>
  <c r="L54" i="40"/>
  <c r="K54" i="40"/>
  <c r="J54" i="40"/>
  <c r="H54" i="40"/>
  <c r="G54" i="40"/>
  <c r="F54" i="40"/>
  <c r="D54" i="40"/>
  <c r="C54" i="40"/>
  <c r="B54" i="40"/>
  <c r="AB53" i="40"/>
  <c r="AA53" i="40"/>
  <c r="Z53" i="40"/>
  <c r="X53" i="40"/>
  <c r="W53" i="40"/>
  <c r="V53" i="40"/>
  <c r="T53" i="40"/>
  <c r="S53" i="40"/>
  <c r="R53" i="40"/>
  <c r="P53" i="40"/>
  <c r="O53" i="40"/>
  <c r="N53" i="40"/>
  <c r="L53" i="40"/>
  <c r="K53" i="40"/>
  <c r="J53" i="40"/>
  <c r="H53" i="40"/>
  <c r="G53" i="40"/>
  <c r="F53" i="40"/>
  <c r="D53" i="40"/>
  <c r="C53" i="40"/>
  <c r="B53" i="40"/>
  <c r="BF11" i="40"/>
  <c r="BE11" i="40"/>
  <c r="BD11" i="40"/>
  <c r="BB11" i="40"/>
  <c r="BA11" i="40"/>
  <c r="AZ11" i="40"/>
  <c r="AX11" i="40"/>
  <c r="AW11" i="40"/>
  <c r="AV11" i="40"/>
  <c r="AT11" i="40"/>
  <c r="AS11" i="40"/>
  <c r="AR11" i="40"/>
  <c r="AP11" i="40"/>
  <c r="AO11" i="40"/>
  <c r="AN11" i="40"/>
  <c r="AL11" i="40"/>
  <c r="AK11" i="40"/>
  <c r="AJ11" i="40"/>
  <c r="AH11" i="40"/>
  <c r="AG11" i="40"/>
  <c r="AF11" i="40"/>
  <c r="AB11" i="40"/>
  <c r="AA11" i="40"/>
  <c r="Z11" i="40"/>
  <c r="X11" i="40"/>
  <c r="W11" i="40"/>
  <c r="V11" i="40"/>
  <c r="T11" i="40"/>
  <c r="S11" i="40"/>
  <c r="R11" i="40"/>
  <c r="P11" i="40"/>
  <c r="O11" i="40"/>
  <c r="N11" i="40"/>
  <c r="L11" i="40"/>
  <c r="K11" i="40"/>
  <c r="J11" i="40"/>
  <c r="H11" i="40"/>
  <c r="G11" i="40"/>
  <c r="F11" i="40"/>
  <c r="D11" i="40"/>
  <c r="C11" i="40"/>
  <c r="AB82" i="39"/>
  <c r="AA82" i="39"/>
  <c r="Z82" i="39"/>
  <c r="AB81" i="39"/>
  <c r="AA81" i="39"/>
  <c r="Z81" i="39"/>
  <c r="AB80" i="39"/>
  <c r="AA80" i="39"/>
  <c r="Z80" i="39"/>
  <c r="AB79" i="39"/>
  <c r="AA79" i="39"/>
  <c r="Z79" i="39"/>
  <c r="AB78" i="39"/>
  <c r="AA78" i="39"/>
  <c r="Z78" i="39"/>
  <c r="AB77" i="39"/>
  <c r="AA77" i="39"/>
  <c r="Z77" i="39"/>
  <c r="AB76" i="39"/>
  <c r="AA76" i="39"/>
  <c r="Z76" i="39"/>
  <c r="AB75" i="39"/>
  <c r="AA75" i="39"/>
  <c r="Z75" i="39"/>
  <c r="AB74" i="39"/>
  <c r="AA74" i="39"/>
  <c r="Z74" i="39"/>
  <c r="AB73" i="39"/>
  <c r="AA73" i="39"/>
  <c r="Z73" i="39"/>
  <c r="AB72" i="39"/>
  <c r="AA72" i="39"/>
  <c r="Z72" i="39"/>
  <c r="AB71" i="39"/>
  <c r="AA71" i="39"/>
  <c r="Z71" i="39"/>
  <c r="AB70" i="39"/>
  <c r="AA70" i="39"/>
  <c r="Z70" i="39"/>
  <c r="AB69" i="39"/>
  <c r="AA69" i="39"/>
  <c r="Z69" i="39"/>
  <c r="AB68" i="39"/>
  <c r="AA68" i="39"/>
  <c r="Z68" i="39"/>
  <c r="AB67" i="39"/>
  <c r="AA67" i="39"/>
  <c r="Z67" i="39"/>
  <c r="AB66" i="39"/>
  <c r="AA66" i="39"/>
  <c r="Z66" i="39"/>
  <c r="AB65" i="39"/>
  <c r="AA65" i="39"/>
  <c r="Z65" i="39"/>
  <c r="AB64" i="39"/>
  <c r="AA64" i="39"/>
  <c r="Z64" i="39"/>
  <c r="AB63" i="39"/>
  <c r="AA63" i="39"/>
  <c r="Z63" i="39"/>
  <c r="AB62" i="39"/>
  <c r="AA62" i="39"/>
  <c r="Z62" i="39"/>
  <c r="AB61" i="39"/>
  <c r="AA61" i="39"/>
  <c r="Z61" i="39"/>
  <c r="AB60" i="39"/>
  <c r="AA60" i="39"/>
  <c r="Z60" i="39"/>
  <c r="AB59" i="39"/>
  <c r="AA59" i="39"/>
  <c r="Z59" i="39"/>
  <c r="AB58" i="39"/>
  <c r="AA58" i="39"/>
  <c r="Z58" i="39"/>
  <c r="AB57" i="39"/>
  <c r="AA57" i="39"/>
  <c r="Z57" i="39"/>
  <c r="AB56" i="39"/>
  <c r="AA56" i="39"/>
  <c r="Z56" i="39"/>
  <c r="AB54" i="39"/>
  <c r="AA54" i="39"/>
  <c r="Z54" i="39"/>
  <c r="X82" i="39"/>
  <c r="W82" i="39"/>
  <c r="V82" i="39"/>
  <c r="X81" i="39"/>
  <c r="W81" i="39"/>
  <c r="V81" i="39"/>
  <c r="X80" i="39"/>
  <c r="W80" i="39"/>
  <c r="V80" i="39"/>
  <c r="X79" i="39"/>
  <c r="W79" i="39"/>
  <c r="V79" i="39"/>
  <c r="X78" i="39"/>
  <c r="W78" i="39"/>
  <c r="V78" i="39"/>
  <c r="X77" i="39"/>
  <c r="W77" i="39"/>
  <c r="V77" i="39"/>
  <c r="X76" i="39"/>
  <c r="W76" i="39"/>
  <c r="V76" i="39"/>
  <c r="X75" i="39"/>
  <c r="W75" i="39"/>
  <c r="V75" i="39"/>
  <c r="X74" i="39"/>
  <c r="W74" i="39"/>
  <c r="V74" i="39"/>
  <c r="X73" i="39"/>
  <c r="W73" i="39"/>
  <c r="V73" i="39"/>
  <c r="X72" i="39"/>
  <c r="W72" i="39"/>
  <c r="V72" i="39"/>
  <c r="X71" i="39"/>
  <c r="W71" i="39"/>
  <c r="V71" i="39"/>
  <c r="X70" i="39"/>
  <c r="W70" i="39"/>
  <c r="V70" i="39"/>
  <c r="X69" i="39"/>
  <c r="W69" i="39"/>
  <c r="V69" i="39"/>
  <c r="X68" i="39"/>
  <c r="W68" i="39"/>
  <c r="V68" i="39"/>
  <c r="X67" i="39"/>
  <c r="W67" i="39"/>
  <c r="V67" i="39"/>
  <c r="X66" i="39"/>
  <c r="W66" i="39"/>
  <c r="V66" i="39"/>
  <c r="X65" i="39"/>
  <c r="W65" i="39"/>
  <c r="V65" i="39"/>
  <c r="X64" i="39"/>
  <c r="W64" i="39"/>
  <c r="V64" i="39"/>
  <c r="X63" i="39"/>
  <c r="W63" i="39"/>
  <c r="V63" i="39"/>
  <c r="X62" i="39"/>
  <c r="W62" i="39"/>
  <c r="V62" i="39"/>
  <c r="X61" i="39"/>
  <c r="W61" i="39"/>
  <c r="V61" i="39"/>
  <c r="X60" i="39"/>
  <c r="W60" i="39"/>
  <c r="V60" i="39"/>
  <c r="X59" i="39"/>
  <c r="W59" i="39"/>
  <c r="V59" i="39"/>
  <c r="X58" i="39"/>
  <c r="W58" i="39"/>
  <c r="V58" i="39"/>
  <c r="X57" i="39"/>
  <c r="W57" i="39"/>
  <c r="V57" i="39"/>
  <c r="X56" i="39"/>
  <c r="W56" i="39"/>
  <c r="V56" i="39"/>
  <c r="X54" i="39"/>
  <c r="W54" i="39"/>
  <c r="V54" i="39"/>
  <c r="T82" i="39"/>
  <c r="S82" i="39"/>
  <c r="R82" i="39"/>
  <c r="T81" i="39"/>
  <c r="S81" i="39"/>
  <c r="R81" i="39"/>
  <c r="T80" i="39"/>
  <c r="S80" i="39"/>
  <c r="R80" i="39"/>
  <c r="T79" i="39"/>
  <c r="S79" i="39"/>
  <c r="R79" i="39"/>
  <c r="T78" i="39"/>
  <c r="S78" i="39"/>
  <c r="R78" i="39"/>
  <c r="T77" i="39"/>
  <c r="S77" i="39"/>
  <c r="R77" i="39"/>
  <c r="T76" i="39"/>
  <c r="S76" i="39"/>
  <c r="R76" i="39"/>
  <c r="T75" i="39"/>
  <c r="S75" i="39"/>
  <c r="R75" i="39"/>
  <c r="T74" i="39"/>
  <c r="S74" i="39"/>
  <c r="R74" i="39"/>
  <c r="T73" i="39"/>
  <c r="S73" i="39"/>
  <c r="R73" i="39"/>
  <c r="T72" i="39"/>
  <c r="S72" i="39"/>
  <c r="R72" i="39"/>
  <c r="T71" i="39"/>
  <c r="S71" i="39"/>
  <c r="R71" i="39"/>
  <c r="T70" i="39"/>
  <c r="S70" i="39"/>
  <c r="R70" i="39"/>
  <c r="T69" i="39"/>
  <c r="S69" i="39"/>
  <c r="R69" i="39"/>
  <c r="T68" i="39"/>
  <c r="S68" i="39"/>
  <c r="R68" i="39"/>
  <c r="T67" i="39"/>
  <c r="S67" i="39"/>
  <c r="R67" i="39"/>
  <c r="T66" i="39"/>
  <c r="S66" i="39"/>
  <c r="R66" i="39"/>
  <c r="T65" i="39"/>
  <c r="S65" i="39"/>
  <c r="R65" i="39"/>
  <c r="T64" i="39"/>
  <c r="S64" i="39"/>
  <c r="R64" i="39"/>
  <c r="T63" i="39"/>
  <c r="S63" i="39"/>
  <c r="R63" i="39"/>
  <c r="T62" i="39"/>
  <c r="S62" i="39"/>
  <c r="R62" i="39"/>
  <c r="T61" i="39"/>
  <c r="S61" i="39"/>
  <c r="R61" i="39"/>
  <c r="T60" i="39"/>
  <c r="S60" i="39"/>
  <c r="R60" i="39"/>
  <c r="T59" i="39"/>
  <c r="S59" i="39"/>
  <c r="R59" i="39"/>
  <c r="T58" i="39"/>
  <c r="S58" i="39"/>
  <c r="R58" i="39"/>
  <c r="T57" i="39"/>
  <c r="S57" i="39"/>
  <c r="R57" i="39"/>
  <c r="T56" i="39"/>
  <c r="S56" i="39"/>
  <c r="R56" i="39"/>
  <c r="T54" i="39"/>
  <c r="S54" i="39"/>
  <c r="R54" i="39"/>
  <c r="P82" i="39"/>
  <c r="O82" i="39"/>
  <c r="N82" i="39"/>
  <c r="P81" i="39"/>
  <c r="O81" i="39"/>
  <c r="N81" i="39"/>
  <c r="P80" i="39"/>
  <c r="O80" i="39"/>
  <c r="N80" i="39"/>
  <c r="P79" i="39"/>
  <c r="O79" i="39"/>
  <c r="N79" i="39"/>
  <c r="P78" i="39"/>
  <c r="O78" i="39"/>
  <c r="N78" i="39"/>
  <c r="P77" i="39"/>
  <c r="O77" i="39"/>
  <c r="N77" i="39"/>
  <c r="P76" i="39"/>
  <c r="O76" i="39"/>
  <c r="N76" i="39"/>
  <c r="P75" i="39"/>
  <c r="O75" i="39"/>
  <c r="N75" i="39"/>
  <c r="P74" i="39"/>
  <c r="O74" i="39"/>
  <c r="N74" i="39"/>
  <c r="P73" i="39"/>
  <c r="O73" i="39"/>
  <c r="N73" i="39"/>
  <c r="P72" i="39"/>
  <c r="O72" i="39"/>
  <c r="N72" i="39"/>
  <c r="P71" i="39"/>
  <c r="O71" i="39"/>
  <c r="N71" i="39"/>
  <c r="P70" i="39"/>
  <c r="O70" i="39"/>
  <c r="N70" i="39"/>
  <c r="P69" i="39"/>
  <c r="O69" i="39"/>
  <c r="N69" i="39"/>
  <c r="P68" i="39"/>
  <c r="O68" i="39"/>
  <c r="N68" i="39"/>
  <c r="P67" i="39"/>
  <c r="O67" i="39"/>
  <c r="N67" i="39"/>
  <c r="P66" i="39"/>
  <c r="O66" i="39"/>
  <c r="N66" i="39"/>
  <c r="P65" i="39"/>
  <c r="O65" i="39"/>
  <c r="N65" i="39"/>
  <c r="P64" i="39"/>
  <c r="O64" i="39"/>
  <c r="N64" i="39"/>
  <c r="P63" i="39"/>
  <c r="O63" i="39"/>
  <c r="N63" i="39"/>
  <c r="P62" i="39"/>
  <c r="O62" i="39"/>
  <c r="N62" i="39"/>
  <c r="P61" i="39"/>
  <c r="O61" i="39"/>
  <c r="N61" i="39"/>
  <c r="P60" i="39"/>
  <c r="O60" i="39"/>
  <c r="N60" i="39"/>
  <c r="P59" i="39"/>
  <c r="O59" i="39"/>
  <c r="N59" i="39"/>
  <c r="P58" i="39"/>
  <c r="O58" i="39"/>
  <c r="N58" i="39"/>
  <c r="P57" i="39"/>
  <c r="O57" i="39"/>
  <c r="N57" i="39"/>
  <c r="P56" i="39"/>
  <c r="O56" i="39"/>
  <c r="N56" i="39"/>
  <c r="P54" i="39"/>
  <c r="O54" i="39"/>
  <c r="N54" i="39"/>
  <c r="L82" i="39"/>
  <c r="K82" i="39"/>
  <c r="J82" i="39"/>
  <c r="L81" i="39"/>
  <c r="K81" i="39"/>
  <c r="J81" i="39"/>
  <c r="L80" i="39"/>
  <c r="K80" i="39"/>
  <c r="J80" i="39"/>
  <c r="L79" i="39"/>
  <c r="K79" i="39"/>
  <c r="J79" i="39"/>
  <c r="L78" i="39"/>
  <c r="K78" i="39"/>
  <c r="J78" i="39"/>
  <c r="L77" i="39"/>
  <c r="K77" i="39"/>
  <c r="J77" i="39"/>
  <c r="L76" i="39"/>
  <c r="K76" i="39"/>
  <c r="J76" i="39"/>
  <c r="L75" i="39"/>
  <c r="K75" i="39"/>
  <c r="J75" i="39"/>
  <c r="L74" i="39"/>
  <c r="K74" i="39"/>
  <c r="J74" i="39"/>
  <c r="L73" i="39"/>
  <c r="K73" i="39"/>
  <c r="J73" i="39"/>
  <c r="L72" i="39"/>
  <c r="K72" i="39"/>
  <c r="J72" i="39"/>
  <c r="L71" i="39"/>
  <c r="K71" i="39"/>
  <c r="J71" i="39"/>
  <c r="L70" i="39"/>
  <c r="K70" i="39"/>
  <c r="J70" i="39"/>
  <c r="L69" i="39"/>
  <c r="K69" i="39"/>
  <c r="J69" i="39"/>
  <c r="L68" i="39"/>
  <c r="K68" i="39"/>
  <c r="J68" i="39"/>
  <c r="L67" i="39"/>
  <c r="K67" i="39"/>
  <c r="J67" i="39"/>
  <c r="L66" i="39"/>
  <c r="K66" i="39"/>
  <c r="J66" i="39"/>
  <c r="L65" i="39"/>
  <c r="K65" i="39"/>
  <c r="J65" i="39"/>
  <c r="L64" i="39"/>
  <c r="K64" i="39"/>
  <c r="J64" i="39"/>
  <c r="L63" i="39"/>
  <c r="K63" i="39"/>
  <c r="J63" i="39"/>
  <c r="L62" i="39"/>
  <c r="K62" i="39"/>
  <c r="J62" i="39"/>
  <c r="L61" i="39"/>
  <c r="K61" i="39"/>
  <c r="J61" i="39"/>
  <c r="L60" i="39"/>
  <c r="K60" i="39"/>
  <c r="J60" i="39"/>
  <c r="L59" i="39"/>
  <c r="K59" i="39"/>
  <c r="J59" i="39"/>
  <c r="L58" i="39"/>
  <c r="K58" i="39"/>
  <c r="J58" i="39"/>
  <c r="L57" i="39"/>
  <c r="K57" i="39"/>
  <c r="J57" i="39"/>
  <c r="L56" i="39"/>
  <c r="K56" i="39"/>
  <c r="J56" i="39"/>
  <c r="L54" i="39"/>
  <c r="K54" i="39"/>
  <c r="J54" i="39"/>
  <c r="H82" i="39"/>
  <c r="G82" i="39"/>
  <c r="F82" i="39"/>
  <c r="H81" i="39"/>
  <c r="G81" i="39"/>
  <c r="F81" i="39"/>
  <c r="H80" i="39"/>
  <c r="G80" i="39"/>
  <c r="F80" i="39"/>
  <c r="H79" i="39"/>
  <c r="G79" i="39"/>
  <c r="F79" i="39"/>
  <c r="H78" i="39"/>
  <c r="G78" i="39"/>
  <c r="F78" i="39"/>
  <c r="H77" i="39"/>
  <c r="G77" i="39"/>
  <c r="F77" i="39"/>
  <c r="H76" i="39"/>
  <c r="G76" i="39"/>
  <c r="F76" i="39"/>
  <c r="H75" i="39"/>
  <c r="G75" i="39"/>
  <c r="F75" i="39"/>
  <c r="H74" i="39"/>
  <c r="G74" i="39"/>
  <c r="F74" i="39"/>
  <c r="H73" i="39"/>
  <c r="G73" i="39"/>
  <c r="F73" i="39"/>
  <c r="H72" i="39"/>
  <c r="G72" i="39"/>
  <c r="F72" i="39"/>
  <c r="H71" i="39"/>
  <c r="G71" i="39"/>
  <c r="F71" i="39"/>
  <c r="H70" i="39"/>
  <c r="G70" i="39"/>
  <c r="F70" i="39"/>
  <c r="H69" i="39"/>
  <c r="G69" i="39"/>
  <c r="F69" i="39"/>
  <c r="H68" i="39"/>
  <c r="G68" i="39"/>
  <c r="F68" i="39"/>
  <c r="H67" i="39"/>
  <c r="G67" i="39"/>
  <c r="F67" i="39"/>
  <c r="H66" i="39"/>
  <c r="G66" i="39"/>
  <c r="F66" i="39"/>
  <c r="H65" i="39"/>
  <c r="G65" i="39"/>
  <c r="F65" i="39"/>
  <c r="H64" i="39"/>
  <c r="G64" i="39"/>
  <c r="F64" i="39"/>
  <c r="H63" i="39"/>
  <c r="G63" i="39"/>
  <c r="F63" i="39"/>
  <c r="H62" i="39"/>
  <c r="G62" i="39"/>
  <c r="F62" i="39"/>
  <c r="H61" i="39"/>
  <c r="G61" i="39"/>
  <c r="F61" i="39"/>
  <c r="H60" i="39"/>
  <c r="G60" i="39"/>
  <c r="F60" i="39"/>
  <c r="H59" i="39"/>
  <c r="G59" i="39"/>
  <c r="F59" i="39"/>
  <c r="H58" i="39"/>
  <c r="G58" i="39"/>
  <c r="F58" i="39"/>
  <c r="H57" i="39"/>
  <c r="G57" i="39"/>
  <c r="F57" i="39"/>
  <c r="H56" i="39"/>
  <c r="G56" i="39"/>
  <c r="F56" i="39"/>
  <c r="H54" i="39"/>
  <c r="G54" i="39"/>
  <c r="F54" i="39"/>
  <c r="D82" i="39"/>
  <c r="C82" i="39"/>
  <c r="B82" i="39"/>
  <c r="D81" i="39"/>
  <c r="C81" i="39"/>
  <c r="B81" i="39"/>
  <c r="D80" i="39"/>
  <c r="C80" i="39"/>
  <c r="B80" i="39"/>
  <c r="D79" i="39"/>
  <c r="C79" i="39"/>
  <c r="B79" i="39"/>
  <c r="D78" i="39"/>
  <c r="C78" i="39"/>
  <c r="B78" i="39"/>
  <c r="D77" i="39"/>
  <c r="C77" i="39"/>
  <c r="B77" i="39"/>
  <c r="D76" i="39"/>
  <c r="C76" i="39"/>
  <c r="B76" i="39"/>
  <c r="D75" i="39"/>
  <c r="C75" i="39"/>
  <c r="B75" i="39"/>
  <c r="D74" i="39"/>
  <c r="C74" i="39"/>
  <c r="B74" i="39"/>
  <c r="D73" i="39"/>
  <c r="C73" i="39"/>
  <c r="B73" i="39"/>
  <c r="D72" i="39"/>
  <c r="C72" i="39"/>
  <c r="B72" i="39"/>
  <c r="D71" i="39"/>
  <c r="C71" i="39"/>
  <c r="B71" i="39"/>
  <c r="D70" i="39"/>
  <c r="C70" i="39"/>
  <c r="B70" i="39"/>
  <c r="D69" i="39"/>
  <c r="C69" i="39"/>
  <c r="B69" i="39"/>
  <c r="D68" i="39"/>
  <c r="C68" i="39"/>
  <c r="B68" i="39"/>
  <c r="D67" i="39"/>
  <c r="C67" i="39"/>
  <c r="B67" i="39"/>
  <c r="D66" i="39"/>
  <c r="C66" i="39"/>
  <c r="B66" i="39"/>
  <c r="D65" i="39"/>
  <c r="C65" i="39"/>
  <c r="B65" i="39"/>
  <c r="D64" i="39"/>
  <c r="C64" i="39"/>
  <c r="B64" i="39"/>
  <c r="D63" i="39"/>
  <c r="C63" i="39"/>
  <c r="B63" i="39"/>
  <c r="D62" i="39"/>
  <c r="C62" i="39"/>
  <c r="B62" i="39"/>
  <c r="D61" i="39"/>
  <c r="C61" i="39"/>
  <c r="B61" i="39"/>
  <c r="D60" i="39"/>
  <c r="C60" i="39"/>
  <c r="B60" i="39"/>
  <c r="D59" i="39"/>
  <c r="C59" i="39"/>
  <c r="B59" i="39"/>
  <c r="D58" i="39"/>
  <c r="C58" i="39"/>
  <c r="B58" i="39"/>
  <c r="D57" i="39"/>
  <c r="C57" i="39"/>
  <c r="B57" i="39"/>
  <c r="D56" i="39"/>
  <c r="C56" i="39"/>
  <c r="B56" i="39"/>
  <c r="D54" i="39"/>
  <c r="C54" i="39"/>
  <c r="BF11" i="39"/>
  <c r="BE11" i="39"/>
  <c r="BD11" i="39"/>
  <c r="BB11" i="39"/>
  <c r="BA11" i="39"/>
  <c r="AZ11" i="39"/>
  <c r="AX11" i="39"/>
  <c r="AW11" i="39"/>
  <c r="AV11" i="39"/>
  <c r="AT11" i="39"/>
  <c r="AS11" i="39"/>
  <c r="AR11" i="39"/>
  <c r="AP11" i="39"/>
  <c r="AO11" i="39"/>
  <c r="AN11" i="39"/>
  <c r="AL11" i="39"/>
  <c r="AK11" i="39"/>
  <c r="AJ11" i="39"/>
  <c r="AH11" i="39"/>
  <c r="AG11" i="39"/>
  <c r="AF11" i="39"/>
  <c r="B54" i="39" s="1"/>
  <c r="AB11" i="39"/>
  <c r="AA11" i="39"/>
  <c r="Z11" i="39"/>
  <c r="X11" i="39"/>
  <c r="W11" i="39"/>
  <c r="V11" i="39"/>
  <c r="T11" i="39"/>
  <c r="S11" i="39"/>
  <c r="R11" i="39"/>
  <c r="P11" i="39"/>
  <c r="O11" i="39"/>
  <c r="N11" i="39"/>
  <c r="L11" i="39"/>
  <c r="K11" i="39"/>
  <c r="J11" i="39"/>
  <c r="H11" i="39"/>
  <c r="G11" i="39"/>
  <c r="F11" i="39"/>
  <c r="D11" i="39"/>
  <c r="C11" i="39"/>
  <c r="B11" i="39"/>
  <c r="D21" i="44" l="1"/>
  <c r="P11" i="45"/>
  <c r="D21" i="45"/>
  <c r="D11" i="45" s="1"/>
  <c r="C11" i="45"/>
  <c r="B11" i="45"/>
  <c r="D11" i="44"/>
  <c r="C11" i="44"/>
  <c r="B11" i="44"/>
  <c r="C11" i="43"/>
  <c r="B11" i="43"/>
  <c r="D11" i="42"/>
  <c r="B11" i="42"/>
  <c r="C11" i="42"/>
  <c r="B11" i="15"/>
  <c r="B39" i="41"/>
  <c r="G39" i="41"/>
  <c r="L39" i="41"/>
  <c r="R39" i="41"/>
  <c r="W39" i="41"/>
  <c r="AB39" i="41"/>
  <c r="F39" i="41"/>
  <c r="K39" i="41"/>
  <c r="P39" i="41"/>
  <c r="V39" i="41"/>
  <c r="AA39" i="41"/>
  <c r="C39" i="41"/>
  <c r="H39" i="41"/>
  <c r="N39" i="41"/>
  <c r="S39" i="41"/>
  <c r="X39" i="41"/>
  <c r="D39" i="41"/>
  <c r="J39" i="41"/>
  <c r="O39" i="41"/>
  <c r="T39" i="41"/>
  <c r="Z39" i="41"/>
  <c r="D51" i="40"/>
  <c r="J51" i="40"/>
  <c r="O51" i="40"/>
  <c r="T51" i="40"/>
  <c r="Z51" i="40"/>
  <c r="R51" i="40"/>
  <c r="F51" i="40"/>
  <c r="K51" i="40"/>
  <c r="P51" i="40"/>
  <c r="V51" i="40"/>
  <c r="AA51" i="40"/>
  <c r="B51" i="40"/>
  <c r="G51" i="40"/>
  <c r="L51" i="40"/>
  <c r="W51" i="40"/>
  <c r="AB51" i="40"/>
  <c r="C51" i="40"/>
  <c r="H51" i="40"/>
  <c r="N51" i="40"/>
  <c r="S51" i="40"/>
  <c r="X51" i="40"/>
  <c r="AB30" i="37"/>
  <c r="AA30" i="37"/>
  <c r="Z30" i="37"/>
  <c r="X30" i="37"/>
  <c r="X10" i="37" s="1"/>
  <c r="W30" i="37"/>
  <c r="V30" i="37"/>
  <c r="T30" i="37"/>
  <c r="S30" i="37"/>
  <c r="R30" i="37"/>
  <c r="P30" i="37"/>
  <c r="O30" i="37"/>
  <c r="N30" i="37"/>
  <c r="L30" i="37"/>
  <c r="K30" i="37"/>
  <c r="J30" i="37"/>
  <c r="H30" i="37"/>
  <c r="G30" i="37"/>
  <c r="F30" i="37"/>
  <c r="D30" i="37"/>
  <c r="C30" i="37"/>
  <c r="B30" i="37"/>
  <c r="AB20" i="37"/>
  <c r="AB10" i="37" s="1"/>
  <c r="X20" i="37"/>
  <c r="T20" i="37"/>
  <c r="T10" i="37" s="1"/>
  <c r="P20" i="37"/>
  <c r="L20" i="37"/>
  <c r="L10" i="37" s="1"/>
  <c r="H20" i="37"/>
  <c r="AB18" i="37"/>
  <c r="AB17" i="37"/>
  <c r="AB16" i="37"/>
  <c r="AB15" i="37"/>
  <c r="AB14" i="37"/>
  <c r="AB13" i="37"/>
  <c r="AB12" i="37"/>
  <c r="X18" i="37"/>
  <c r="X17" i="37"/>
  <c r="X16" i="37"/>
  <c r="X15" i="37"/>
  <c r="X14" i="37"/>
  <c r="X13" i="37"/>
  <c r="X12" i="37"/>
  <c r="T18" i="37"/>
  <c r="T17" i="37"/>
  <c r="T16" i="37"/>
  <c r="T15" i="37"/>
  <c r="T14" i="37"/>
  <c r="T13" i="37"/>
  <c r="T12" i="37"/>
  <c r="P18" i="37"/>
  <c r="P17" i="37"/>
  <c r="P16" i="37"/>
  <c r="P15" i="37"/>
  <c r="P14" i="37"/>
  <c r="P13" i="37"/>
  <c r="P12" i="37"/>
  <c r="L18" i="37"/>
  <c r="L17" i="37"/>
  <c r="L16" i="37"/>
  <c r="L15" i="37"/>
  <c r="L14" i="37"/>
  <c r="L13" i="37"/>
  <c r="L12" i="37"/>
  <c r="H18" i="37"/>
  <c r="H17" i="37"/>
  <c r="H16" i="37"/>
  <c r="H15" i="37"/>
  <c r="H14" i="37"/>
  <c r="H13" i="37"/>
  <c r="H12" i="37"/>
  <c r="AA20" i="37"/>
  <c r="Z20" i="37"/>
  <c r="Z10" i="37" s="1"/>
  <c r="W20" i="37"/>
  <c r="W10" i="37" s="1"/>
  <c r="V20" i="37"/>
  <c r="S20" i="37"/>
  <c r="R20" i="37"/>
  <c r="O20" i="37"/>
  <c r="O10" i="37" s="1"/>
  <c r="N20" i="37"/>
  <c r="K20" i="37"/>
  <c r="J20" i="37"/>
  <c r="J10" i="37" s="1"/>
  <c r="G20" i="37"/>
  <c r="G10" i="37" s="1"/>
  <c r="F20" i="37"/>
  <c r="D20" i="37"/>
  <c r="D10" i="37" s="1"/>
  <c r="C20" i="37"/>
  <c r="B20" i="37"/>
  <c r="B10" i="37" s="1"/>
  <c r="AA18" i="37"/>
  <c r="Z18" i="37"/>
  <c r="W18" i="37"/>
  <c r="V18" i="37"/>
  <c r="S18" i="37"/>
  <c r="R18" i="37"/>
  <c r="O18" i="37"/>
  <c r="N18" i="37"/>
  <c r="K18" i="37"/>
  <c r="J18" i="37"/>
  <c r="G18" i="37"/>
  <c r="F18" i="37"/>
  <c r="D18" i="37"/>
  <c r="C18" i="37"/>
  <c r="B18" i="37"/>
  <c r="AA17" i="37"/>
  <c r="Z17" i="37"/>
  <c r="W17" i="37"/>
  <c r="V17" i="37"/>
  <c r="S17" i="37"/>
  <c r="R17" i="37"/>
  <c r="O17" i="37"/>
  <c r="N17" i="37"/>
  <c r="K17" i="37"/>
  <c r="J17" i="37"/>
  <c r="G17" i="37"/>
  <c r="F17" i="37"/>
  <c r="D17" i="37"/>
  <c r="C17" i="37"/>
  <c r="B17" i="37"/>
  <c r="AA16" i="37"/>
  <c r="Z16" i="37"/>
  <c r="W16" i="37"/>
  <c r="V16" i="37"/>
  <c r="S16" i="37"/>
  <c r="R16" i="37"/>
  <c r="O16" i="37"/>
  <c r="N16" i="37"/>
  <c r="K16" i="37"/>
  <c r="J16" i="37"/>
  <c r="G16" i="37"/>
  <c r="F16" i="37"/>
  <c r="D16" i="37"/>
  <c r="C16" i="37"/>
  <c r="B16" i="37"/>
  <c r="AA15" i="37"/>
  <c r="Z15" i="37"/>
  <c r="W15" i="37"/>
  <c r="V15" i="37"/>
  <c r="S15" i="37"/>
  <c r="R15" i="37"/>
  <c r="O15" i="37"/>
  <c r="N15" i="37"/>
  <c r="K15" i="37"/>
  <c r="J15" i="37"/>
  <c r="G15" i="37"/>
  <c r="F15" i="37"/>
  <c r="D15" i="37"/>
  <c r="C15" i="37"/>
  <c r="B15" i="37"/>
  <c r="AA14" i="37"/>
  <c r="Z14" i="37"/>
  <c r="W14" i="37"/>
  <c r="V14" i="37"/>
  <c r="S14" i="37"/>
  <c r="R14" i="37"/>
  <c r="O14" i="37"/>
  <c r="N14" i="37"/>
  <c r="K14" i="37"/>
  <c r="J14" i="37"/>
  <c r="G14" i="37"/>
  <c r="F14" i="37"/>
  <c r="D14" i="37"/>
  <c r="C14" i="37"/>
  <c r="B14" i="37"/>
  <c r="AA13" i="37"/>
  <c r="Z13" i="37"/>
  <c r="W13" i="37"/>
  <c r="V13" i="37"/>
  <c r="S13" i="37"/>
  <c r="R13" i="37"/>
  <c r="O13" i="37"/>
  <c r="N13" i="37"/>
  <c r="K13" i="37"/>
  <c r="J13" i="37"/>
  <c r="G13" i="37"/>
  <c r="F13" i="37"/>
  <c r="D13" i="37"/>
  <c r="C13" i="37"/>
  <c r="B13" i="37"/>
  <c r="AA12" i="37"/>
  <c r="Z12" i="37"/>
  <c r="W12" i="37"/>
  <c r="V12" i="37"/>
  <c r="S12" i="37"/>
  <c r="R12" i="37"/>
  <c r="O12" i="37"/>
  <c r="N12" i="37"/>
  <c r="K12" i="37"/>
  <c r="J12" i="37"/>
  <c r="G12" i="37"/>
  <c r="F12" i="37"/>
  <c r="D12" i="37"/>
  <c r="C12" i="37"/>
  <c r="B12" i="37"/>
  <c r="R10" i="37"/>
  <c r="K10" i="37" l="1"/>
  <c r="AA10" i="37"/>
  <c r="P10" i="37"/>
  <c r="C10" i="37"/>
  <c r="H10" i="37"/>
  <c r="F10" i="37"/>
  <c r="V10" i="37"/>
  <c r="S10" i="37"/>
  <c r="N10" i="37"/>
  <c r="T10" i="3" l="1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U17" i="3"/>
  <c r="U12" i="3"/>
  <c r="AB21" i="11"/>
  <c r="AA21" i="11"/>
  <c r="Z21" i="11"/>
  <c r="X21" i="11"/>
  <c r="W21" i="11"/>
  <c r="V21" i="11"/>
  <c r="T21" i="11"/>
  <c r="S21" i="11"/>
  <c r="R21" i="11"/>
  <c r="P21" i="11"/>
  <c r="O21" i="11"/>
  <c r="N21" i="11"/>
  <c r="L21" i="11"/>
  <c r="K21" i="11"/>
  <c r="J21" i="11"/>
  <c r="H21" i="11"/>
  <c r="G21" i="11"/>
  <c r="F21" i="11"/>
  <c r="D21" i="11"/>
  <c r="C21" i="11"/>
  <c r="B21" i="11"/>
  <c r="U10" i="3" l="1"/>
  <c r="S17" i="8"/>
  <c r="S12" i="8"/>
  <c r="S17" i="7"/>
  <c r="S12" i="7"/>
  <c r="S19" i="6"/>
  <c r="S18" i="6"/>
  <c r="S15" i="6"/>
  <c r="S12" i="6" s="1"/>
  <c r="S14" i="6"/>
  <c r="S13" i="6"/>
  <c r="S17" i="6"/>
  <c r="H31" i="2"/>
  <c r="S10" i="8" l="1"/>
  <c r="S10" i="7"/>
  <c r="S10" i="6"/>
  <c r="E31" i="2" l="1"/>
  <c r="K17" i="10" l="1"/>
  <c r="K10" i="10" s="1"/>
  <c r="K17" i="9"/>
  <c r="K12" i="9"/>
  <c r="T17" i="8"/>
  <c r="T12" i="8"/>
  <c r="T19" i="7"/>
  <c r="T17" i="7" s="1"/>
  <c r="T18" i="7"/>
  <c r="T15" i="7"/>
  <c r="T14" i="7"/>
  <c r="T13" i="7"/>
  <c r="T19" i="6"/>
  <c r="T18" i="6"/>
  <c r="T15" i="6"/>
  <c r="T14" i="6"/>
  <c r="T13" i="6"/>
  <c r="T12" i="6" s="1"/>
  <c r="K17" i="5"/>
  <c r="K12" i="5"/>
  <c r="H32" i="2"/>
  <c r="I32" i="2" s="1"/>
  <c r="E32" i="2"/>
  <c r="F32" i="2" s="1"/>
  <c r="T17" i="6" l="1"/>
  <c r="T10" i="6"/>
  <c r="K10" i="9"/>
  <c r="T10" i="8"/>
  <c r="T12" i="7"/>
  <c r="K10" i="5"/>
  <c r="T10" i="7" l="1"/>
  <c r="J17" i="10"/>
  <c r="J10" i="10" s="1"/>
  <c r="J17" i="9"/>
  <c r="J12" i="9"/>
  <c r="J10" i="9" l="1"/>
  <c r="J17" i="5"/>
  <c r="J12" i="5"/>
  <c r="J10" i="5" l="1"/>
  <c r="T17" i="3"/>
  <c r="T12" i="3"/>
  <c r="S17" i="3"/>
  <c r="S12" i="3"/>
  <c r="I17" i="10" l="1"/>
  <c r="I10" i="10" s="1"/>
  <c r="I17" i="9"/>
  <c r="I12" i="9"/>
  <c r="R17" i="8"/>
  <c r="R12" i="8"/>
  <c r="R17" i="7"/>
  <c r="R12" i="7"/>
  <c r="R10" i="7" s="1"/>
  <c r="I10" i="9" l="1"/>
  <c r="R10" i="8"/>
  <c r="X24" i="15" l="1"/>
  <c r="T24" i="15"/>
  <c r="P24" i="15"/>
  <c r="L24" i="15"/>
  <c r="H24" i="15"/>
  <c r="L21" i="15" l="1"/>
  <c r="L11" i="15" s="1"/>
  <c r="L14" i="15"/>
  <c r="P14" i="15"/>
  <c r="P21" i="15"/>
  <c r="P11" i="15" s="1"/>
  <c r="T14" i="15"/>
  <c r="T21" i="15"/>
  <c r="T11" i="15" s="1"/>
  <c r="H21" i="15"/>
  <c r="H14" i="15"/>
  <c r="X21" i="15"/>
  <c r="X11" i="15" s="1"/>
  <c r="X14" i="15"/>
  <c r="AB24" i="15"/>
  <c r="AB21" i="15" l="1"/>
  <c r="AB11" i="15" s="1"/>
  <c r="AB14" i="15"/>
  <c r="D21" i="15"/>
  <c r="D11" i="15" s="1"/>
  <c r="H11" i="15"/>
  <c r="H11" i="13"/>
  <c r="L11" i="13"/>
  <c r="P11" i="13"/>
  <c r="T11" i="13"/>
  <c r="AA11" i="13"/>
  <c r="Z11" i="13"/>
  <c r="X11" i="13"/>
  <c r="W11" i="13"/>
  <c r="V11" i="13"/>
  <c r="S11" i="13"/>
  <c r="R11" i="13"/>
  <c r="O11" i="13"/>
  <c r="N11" i="13"/>
  <c r="K11" i="13"/>
  <c r="J11" i="13"/>
  <c r="G11" i="13"/>
  <c r="F11" i="13"/>
  <c r="D11" i="13"/>
  <c r="C11" i="13"/>
  <c r="B11" i="13"/>
  <c r="B12" i="11"/>
  <c r="C12" i="11"/>
  <c r="D12" i="11"/>
  <c r="F12" i="11"/>
  <c r="G12" i="11"/>
  <c r="H12" i="11"/>
  <c r="J12" i="11"/>
  <c r="K12" i="11"/>
  <c r="L12" i="11"/>
  <c r="N12" i="11"/>
  <c r="O12" i="11"/>
  <c r="P12" i="11"/>
  <c r="R12" i="11"/>
  <c r="S12" i="11"/>
  <c r="T12" i="11"/>
  <c r="V12" i="11"/>
  <c r="W12" i="11"/>
  <c r="X12" i="11"/>
  <c r="Z12" i="11"/>
  <c r="AA12" i="11"/>
  <c r="AB11" i="13" l="1"/>
  <c r="X16" i="11" l="1"/>
  <c r="P16" i="11"/>
  <c r="L16" i="11"/>
  <c r="AA16" i="11"/>
  <c r="Z16" i="11"/>
  <c r="W16" i="11"/>
  <c r="V16" i="11"/>
  <c r="T16" i="11"/>
  <c r="S16" i="11"/>
  <c r="R16" i="11"/>
  <c r="O16" i="11"/>
  <c r="N16" i="11"/>
  <c r="K16" i="11"/>
  <c r="J16" i="11"/>
  <c r="H16" i="11"/>
  <c r="G16" i="11"/>
  <c r="F16" i="11"/>
  <c r="C16" i="11"/>
  <c r="D16" i="11"/>
  <c r="B16" i="11"/>
  <c r="AB16" i="11" l="1"/>
  <c r="R17" i="3" l="1"/>
  <c r="R12" i="3"/>
  <c r="AB14" i="11" l="1"/>
  <c r="AA14" i="11"/>
  <c r="Z14" i="11"/>
  <c r="X14" i="11"/>
  <c r="W14" i="11"/>
  <c r="V14" i="11"/>
  <c r="T14" i="11"/>
  <c r="S14" i="11"/>
  <c r="R14" i="11"/>
  <c r="P14" i="11"/>
  <c r="O14" i="11"/>
  <c r="N14" i="11"/>
  <c r="L14" i="11"/>
  <c r="K14" i="11"/>
  <c r="J14" i="11"/>
  <c r="H14" i="11"/>
  <c r="G14" i="11"/>
  <c r="F14" i="11"/>
  <c r="D14" i="11"/>
  <c r="C14" i="11"/>
  <c r="B14" i="11"/>
  <c r="AB13" i="11"/>
  <c r="AA13" i="11"/>
  <c r="Z13" i="11"/>
  <c r="X13" i="11"/>
  <c r="W13" i="11"/>
  <c r="V13" i="11"/>
  <c r="T13" i="11"/>
  <c r="S13" i="11"/>
  <c r="R13" i="11"/>
  <c r="P13" i="11"/>
  <c r="O13" i="11"/>
  <c r="N13" i="11"/>
  <c r="L13" i="11"/>
  <c r="K13" i="11"/>
  <c r="J13" i="11"/>
  <c r="H13" i="11"/>
  <c r="G13" i="11"/>
  <c r="F13" i="11"/>
  <c r="D13" i="11"/>
  <c r="C13" i="11"/>
  <c r="B13" i="11"/>
  <c r="AB12" i="11"/>
  <c r="AB11" i="11"/>
  <c r="AA11" i="11"/>
  <c r="Z11" i="11"/>
  <c r="X11" i="11"/>
  <c r="W11" i="11"/>
  <c r="V11" i="11"/>
  <c r="T11" i="11"/>
  <c r="S11" i="11"/>
  <c r="R11" i="11"/>
  <c r="P11" i="11"/>
  <c r="O11" i="11"/>
  <c r="N11" i="11"/>
  <c r="L11" i="11"/>
  <c r="K11" i="11"/>
  <c r="J11" i="11"/>
  <c r="H11" i="11"/>
  <c r="G11" i="11"/>
  <c r="F11" i="11"/>
  <c r="D11" i="11"/>
  <c r="C11" i="11"/>
  <c r="B11" i="11"/>
  <c r="P17" i="10"/>
  <c r="H17" i="10"/>
  <c r="H10" i="10" s="1"/>
  <c r="G17" i="10"/>
  <c r="G10" i="10" s="1"/>
  <c r="F17" i="10"/>
  <c r="F10" i="10" s="1"/>
  <c r="E17" i="10"/>
  <c r="E10" i="10" s="1"/>
  <c r="D17" i="10"/>
  <c r="D10" i="10" s="1"/>
  <c r="C17" i="10"/>
  <c r="C10" i="10" s="1"/>
  <c r="B17" i="10"/>
  <c r="B10" i="10" s="1"/>
  <c r="H17" i="9"/>
  <c r="G17" i="9"/>
  <c r="F17" i="9"/>
  <c r="E17" i="9"/>
  <c r="D17" i="9"/>
  <c r="P17" i="9" s="1"/>
  <c r="C17" i="9"/>
  <c r="B17" i="9"/>
  <c r="H12" i="9"/>
  <c r="H10" i="9" s="1"/>
  <c r="G12" i="9"/>
  <c r="F12" i="9"/>
  <c r="E12" i="9"/>
  <c r="D12" i="9"/>
  <c r="P12" i="9" s="1"/>
  <c r="C12" i="9"/>
  <c r="C10" i="9" s="1"/>
  <c r="B12" i="9"/>
  <c r="B10" i="9" s="1"/>
  <c r="G10" i="9"/>
  <c r="F10" i="9"/>
  <c r="Q17" i="8"/>
  <c r="P17" i="8"/>
  <c r="O17" i="8"/>
  <c r="N17" i="8"/>
  <c r="M17" i="8"/>
  <c r="M30" i="8" s="1"/>
  <c r="L17" i="8"/>
  <c r="K17" i="8"/>
  <c r="J17" i="8"/>
  <c r="I17" i="8"/>
  <c r="H17" i="8"/>
  <c r="G17" i="8"/>
  <c r="F17" i="8"/>
  <c r="E17" i="8"/>
  <c r="D17" i="8"/>
  <c r="C17" i="8"/>
  <c r="Q12" i="8"/>
  <c r="Q10" i="8" s="1"/>
  <c r="P12" i="8"/>
  <c r="O12" i="8"/>
  <c r="N12" i="8"/>
  <c r="M12" i="8"/>
  <c r="M25" i="8" s="1"/>
  <c r="L12" i="8"/>
  <c r="K12" i="8"/>
  <c r="J12" i="8"/>
  <c r="I12" i="8"/>
  <c r="I10" i="8" s="1"/>
  <c r="H12" i="8"/>
  <c r="G12" i="8"/>
  <c r="F12" i="8"/>
  <c r="E12" i="8"/>
  <c r="E10" i="8" s="1"/>
  <c r="D12" i="8"/>
  <c r="C12" i="8"/>
  <c r="P10" i="8"/>
  <c r="M10" i="8"/>
  <c r="H10" i="8"/>
  <c r="Q17" i="7"/>
  <c r="P17" i="7"/>
  <c r="O17" i="7"/>
  <c r="N17" i="7"/>
  <c r="M17" i="7"/>
  <c r="M30" i="7" s="1"/>
  <c r="L17" i="7"/>
  <c r="K17" i="7"/>
  <c r="J17" i="7"/>
  <c r="I17" i="7"/>
  <c r="H17" i="7"/>
  <c r="G17" i="7"/>
  <c r="F17" i="7"/>
  <c r="E17" i="7"/>
  <c r="D17" i="7"/>
  <c r="C17" i="7"/>
  <c r="C13" i="7"/>
  <c r="Q12" i="7"/>
  <c r="P12" i="7"/>
  <c r="P10" i="7" s="1"/>
  <c r="O12" i="7"/>
  <c r="O10" i="7" s="1"/>
  <c r="N12" i="7"/>
  <c r="M12" i="7"/>
  <c r="M25" i="7" s="1"/>
  <c r="L12" i="7"/>
  <c r="L10" i="7" s="1"/>
  <c r="K12" i="7"/>
  <c r="K10" i="7" s="1"/>
  <c r="J12" i="7"/>
  <c r="I12" i="7"/>
  <c r="H12" i="7"/>
  <c r="H10" i="7" s="1"/>
  <c r="G12" i="7"/>
  <c r="G10" i="7" s="1"/>
  <c r="F12" i="7"/>
  <c r="E12" i="7"/>
  <c r="D12" i="7"/>
  <c r="D10" i="7" s="1"/>
  <c r="C12" i="7"/>
  <c r="C10" i="7" s="1"/>
  <c r="Q10" i="7"/>
  <c r="N10" i="7"/>
  <c r="J10" i="7"/>
  <c r="I10" i="7"/>
  <c r="F10" i="7"/>
  <c r="E10" i="7"/>
  <c r="H17" i="5"/>
  <c r="G17" i="5"/>
  <c r="F17" i="5"/>
  <c r="E17" i="5"/>
  <c r="D17" i="5"/>
  <c r="C17" i="5"/>
  <c r="B17" i="5"/>
  <c r="H12" i="5"/>
  <c r="G12" i="5"/>
  <c r="G10" i="5" s="1"/>
  <c r="F12" i="5"/>
  <c r="E12" i="5"/>
  <c r="D12" i="5"/>
  <c r="C12" i="5"/>
  <c r="B12" i="5"/>
  <c r="F10" i="5"/>
  <c r="E10" i="5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H27" i="2"/>
  <c r="E27" i="2"/>
  <c r="H25" i="2"/>
  <c r="I25" i="2" s="1"/>
  <c r="E15" i="2"/>
  <c r="N10" i="8" l="1"/>
  <c r="F10" i="8"/>
  <c r="C10" i="5"/>
  <c r="H10" i="5"/>
  <c r="D10" i="5"/>
  <c r="B10" i="5"/>
  <c r="C10" i="8"/>
  <c r="K10" i="8"/>
  <c r="E10" i="9"/>
  <c r="O10" i="8"/>
  <c r="D10" i="8"/>
  <c r="L10" i="8"/>
  <c r="G10" i="8"/>
  <c r="D10" i="9"/>
  <c r="J10" i="8"/>
  <c r="M10" i="7"/>
</calcChain>
</file>

<file path=xl/sharedStrings.xml><?xml version="1.0" encoding="utf-8"?>
<sst xmlns="http://schemas.openxmlformats.org/spreadsheetml/2006/main" count="4098" uniqueCount="313">
  <si>
    <t>REPITENTES EN I Y II CICLOS Y EN III CICLO Y EDUCACIÓN  DIVERSIFICADA</t>
  </si>
  <si>
    <t>III Ciclo y Educación Diversificada</t>
  </si>
  <si>
    <t>I y  II  Ciclos</t>
  </si>
  <si>
    <t xml:space="preserve">Diurna </t>
  </si>
  <si>
    <t>Nocturna</t>
  </si>
  <si>
    <t>Cifras Absolutas</t>
  </si>
  <si>
    <t>Cifras Relativas</t>
  </si>
  <si>
    <t>.</t>
  </si>
  <si>
    <t>REPITENTES EN I Y II CICLOS</t>
  </si>
  <si>
    <t>Año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</si>
  <si>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</si>
  <si>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</si>
  <si>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</si>
  <si>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</si>
  <si>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</si>
  <si>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</si>
  <si>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</si>
  <si>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</si>
  <si>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</si>
  <si>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-</t>
  </si>
  <si>
    <t>III Ciclo</t>
  </si>
  <si>
    <t>7º</t>
  </si>
  <si>
    <t>8º</t>
  </si>
  <si>
    <t>9º</t>
  </si>
  <si>
    <t>10º</t>
  </si>
  <si>
    <t>11º</t>
  </si>
  <si>
    <t>12º</t>
  </si>
  <si>
    <t>REPITENTES EN III CICLO Y EDUCACIÓN DIVERSIFICADA, ACADÉMICA DIURNA</t>
  </si>
  <si>
    <t xml:space="preserve">REPITENTES EN III CICLO Y EDUCACIÓN DIVERSIFICADA, TÉCNICA DIURNA </t>
  </si>
  <si>
    <t>MATRICULA INICIAL EN I Y II CICLOS</t>
  </si>
  <si>
    <t>POR:  AÑO CURSADO Y SEXO</t>
  </si>
  <si>
    <t>T</t>
  </si>
  <si>
    <t>H</t>
  </si>
  <si>
    <t>M</t>
  </si>
  <si>
    <t xml:space="preserve">     Pública</t>
  </si>
  <si>
    <t xml:space="preserve">     Privada</t>
  </si>
  <si>
    <t>Urbana</t>
  </si>
  <si>
    <t>Rural</t>
  </si>
  <si>
    <t>TOTAL</t>
  </si>
  <si>
    <t>Edad</t>
  </si>
  <si>
    <t>25 - 29</t>
  </si>
  <si>
    <t>30 - 34</t>
  </si>
  <si>
    <t>35 - 39</t>
  </si>
  <si>
    <t>40 - 44</t>
  </si>
  <si>
    <t>45 - 49</t>
  </si>
  <si>
    <t>50 y más</t>
  </si>
  <si>
    <t>SEGÚN:  DIRECCIÓN REGIONAL</t>
  </si>
  <si>
    <t>Costa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</si>
  <si>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</si>
  <si>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</si>
  <si>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</si>
  <si>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</si>
  <si>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</si>
  <si>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</si>
  <si>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</si>
  <si>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</si>
  <si>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</si>
  <si>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</si>
  <si>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</si>
  <si>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</si>
  <si>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</si>
  <si>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</si>
  <si>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</si>
  <si>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</si>
  <si>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</si>
  <si>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</si>
  <si>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</si>
  <si>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</si>
  <si>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</si>
  <si>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</si>
  <si>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</si>
  <si>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</si>
  <si>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</si>
  <si>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</si>
  <si>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</si>
  <si>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PORCENTAJE DE REPITENTES EN I Y II CICLOS</t>
  </si>
  <si>
    <t>REPITENTES EN III CICLO Y EDUCACIÓN DIVERSIFICADA, DIURNA Y NOCTURNA</t>
  </si>
  <si>
    <t>44 - 49</t>
  </si>
  <si>
    <t>PORCENTAJE DE REPITENTES EN III CICLO Y EDUCACIÓN DIVERSIFICADA, DIURNA Y NOCTURNA</t>
  </si>
  <si>
    <t>Fuente: Departamento de Análisis Estadístico, MEP.</t>
  </si>
  <si>
    <t>Año Cursado</t>
  </si>
  <si>
    <t>CUADRO Nº2</t>
  </si>
  <si>
    <t>CUADRO Nº1</t>
  </si>
  <si>
    <t>CUADRO Nº4</t>
  </si>
  <si>
    <t>CUADRO Nº5</t>
  </si>
  <si>
    <t>Educación Diversificada</t>
  </si>
  <si>
    <t>CUADRO Nº7</t>
  </si>
  <si>
    <t>CUADRO Nº6</t>
  </si>
  <si>
    <t>CUADRO Nº10</t>
  </si>
  <si>
    <t>Zona y Dependencia</t>
  </si>
  <si>
    <t>SEGÚN ZONA Y DEPENDENCIA</t>
  </si>
  <si>
    <t>POR AÑO CURSADO Y SEXO</t>
  </si>
  <si>
    <t>SEGÚN AÑO CURSADO</t>
  </si>
  <si>
    <t>SEGÚN DIRECCIÓN REGIONAL</t>
  </si>
  <si>
    <t>SEGÚN EDAD EN AÑOS CUMPLIDOS</t>
  </si>
  <si>
    <t>CUADRO Nº12</t>
  </si>
  <si>
    <t>REPITENTES EN III CICLO Y EDUCACIÓN DIVERSIFICADA, DIURNA  Y NOCTURNA</t>
  </si>
  <si>
    <t xml:space="preserve">Cifras Relativas </t>
  </si>
  <si>
    <t>Simbología: T = Total,  H = Hombres, M = Mujeres</t>
  </si>
  <si>
    <t>DEPENDENCIA PÚBLICA, PRIVADA Y SUBVENCIONADA</t>
  </si>
  <si>
    <t>DEPENDENCIA PUBLICA, PRIVADA Y SUBVENCIONADA</t>
  </si>
  <si>
    <t xml:space="preserve">     Subvencionada</t>
  </si>
  <si>
    <t>CUADRO Nº11</t>
  </si>
  <si>
    <t>Dirección Regional</t>
  </si>
  <si>
    <t>CUADRO Nº15</t>
  </si>
  <si>
    <t>AÑO:  2016</t>
  </si>
  <si>
    <t>SEGÚN:  EDAD EN AÑOS CUMPLIDOS</t>
  </si>
  <si>
    <t>DEPENDENCIA:  PUBLICA, PRIVADA Y PRIVADA-SUBVENCIONADA</t>
  </si>
  <si>
    <t>CUADRO Nº3</t>
  </si>
  <si>
    <t>CUADRO Nº 8</t>
  </si>
  <si>
    <t>CUADRO Nº9</t>
  </si>
  <si>
    <t>Indice</t>
  </si>
  <si>
    <t>REPITENTES EN III CICLO Y EDUCACIÓN DIVERSIFICADA,  ACADÉMICA  NOCTURNA</t>
  </si>
  <si>
    <t>REPITENTES EN III CICLO Y EDUCACIÓN DIVERSIFICADA,  TÉCNICA  NOCTURNA</t>
  </si>
  <si>
    <t>REPITENTES EN III CICLO Y EDUCACIÓN DIVERSIFICADA DIURNA,</t>
  </si>
  <si>
    <t>CUADRO Nº13</t>
  </si>
  <si>
    <t>CUADRO Nº16</t>
  </si>
  <si>
    <t>AÑO 2019</t>
  </si>
  <si>
    <t>PERIODO 2000 - 2019</t>
  </si>
  <si>
    <t>PERIODO 1995-2019</t>
  </si>
  <si>
    <t>SEGÚN:  ZONA Y PROVINCIA</t>
  </si>
  <si>
    <t>DEPENDENCIA:  PUBLICA, PRIVADA Y SUBVENCIONADA</t>
  </si>
  <si>
    <t>AÑO:  2019</t>
  </si>
  <si>
    <t>Zona y</t>
  </si>
  <si>
    <t>Provincia</t>
  </si>
  <si>
    <t xml:space="preserve">    San José</t>
  </si>
  <si>
    <t xml:space="preserve">    Alajuela</t>
  </si>
  <si>
    <t xml:space="preserve">    Cartago</t>
  </si>
  <si>
    <t xml:space="preserve">    Heredia</t>
  </si>
  <si>
    <t xml:space="preserve">    Guanacaste</t>
  </si>
  <si>
    <t xml:space="preserve">    Puntarenas</t>
  </si>
  <si>
    <t xml:space="preserve">    Limón</t>
  </si>
  <si>
    <t>CUADRO Nº:  19</t>
  </si>
  <si>
    <t>CUADRO Nº:  20</t>
  </si>
  <si>
    <t>DEPENDENCIA PUBLICA</t>
  </si>
  <si>
    <t>CUADRO Nº14</t>
  </si>
  <si>
    <t>DEPENDENCIA PRIVADA</t>
  </si>
  <si>
    <t>DEPENDENCIA SUBVENCIONADA</t>
  </si>
  <si>
    <t>CUADRO Nº17</t>
  </si>
  <si>
    <t>CUADRO Nº18</t>
  </si>
  <si>
    <t>CUADRO Nº 21</t>
  </si>
  <si>
    <t>PERIODO 2009-2019</t>
  </si>
  <si>
    <t>CUADRO Nº 33</t>
  </si>
  <si>
    <t>REPITENTES EN III CICLO Y EDUCACIÓN DIVERSIFICADA, ACADEMICA DIURNA</t>
  </si>
  <si>
    <t>CUADRO Nº 39</t>
  </si>
  <si>
    <t>REPITENTES EN III CICLO Y EDUCACIÓN DIVERSIFICADA, TECNICA DIURNA</t>
  </si>
  <si>
    <t>REPITENTES EN III CICLO Y EDUCACIÓN DIVERSIFICADA, ACADEMICA NOCTURNA</t>
  </si>
  <si>
    <t>REPITENTES EN III CICLO Y EDUCACIÓN DIVERSIFICADA, TECNICA  NOCTURNA</t>
  </si>
  <si>
    <t>CUADRO Nº 23</t>
  </si>
  <si>
    <t>CUADRO Nº  24</t>
  </si>
  <si>
    <t>CUADRO Nº 25</t>
  </si>
  <si>
    <t>CUADRO Nº  26</t>
  </si>
  <si>
    <t>DEPENDENCIA PÚBLICA</t>
  </si>
  <si>
    <t>CUADRO Nº 27</t>
  </si>
  <si>
    <t>CUADRO Nº  28</t>
  </si>
  <si>
    <t>CUADRO Nº 29</t>
  </si>
  <si>
    <t>CUADRO Nº  30</t>
  </si>
  <si>
    <t>DEPENDENCIA  SUBVENCIONADA</t>
  </si>
  <si>
    <t>PORCENTAJE DE REPITENTES EN III CICLO Y EDUCACIÓN DIVERSIFICADA, ACADEMICA DIURNA</t>
  </si>
  <si>
    <t>PORCENTAJE DE REPITENTES EN III CICLO Y EDUCACIÓN DIVERSIFICADA, TECNICA DIURNA</t>
  </si>
  <si>
    <t>PORCENTAJE DE REPITENTES EN III CICLO Y EDUCACIÓN DIVERSIFICADA, ACADEMICA NOCTURNA</t>
  </si>
  <si>
    <t>REPITENTES EN III CICLO Y EDUCACIÓN DIVERSIFICADA, ACADEMCIA NOCTURNA</t>
  </si>
  <si>
    <t>PORCENTAJE DE REPITENTES EN III CICLO Y EDUCACIÓN DIVERSIFICADA, TECNICA NOCTURNA</t>
  </si>
  <si>
    <t>REPITENTES EN III CICLO Y EDUCACIÓN DIVERSIFICADA, TECNICA NOCTURNA</t>
  </si>
  <si>
    <t>CUADRO Nº:  31</t>
  </si>
  <si>
    <t>CUADRO Nº:  32</t>
  </si>
  <si>
    <t>CUADRO Nº:  37</t>
  </si>
  <si>
    <t>PORCENTAJE DE REPITENTES EN III CICLO Y EDUCACIÓN DIVERSIFICADA, ACADEMICA  NOCTURNA</t>
  </si>
  <si>
    <t>PORCENTAJE DE REPITENTES EN III CICLO Y EDUCACIÓN DIVERSIFICADA, TECNICA  NOCTURNA</t>
  </si>
  <si>
    <t>CUADRO Nº 22</t>
  </si>
  <si>
    <t>CUADRO Nº 34</t>
  </si>
  <si>
    <t>CUADRO Nº  35</t>
  </si>
  <si>
    <t>CUADRO Nº:  36</t>
  </si>
  <si>
    <t>CUADRO Nº 38</t>
  </si>
  <si>
    <t>CUADRO Nº  40</t>
  </si>
  <si>
    <t>CUADRO Nº:  41</t>
  </si>
  <si>
    <t>CUADRO Nº:  42</t>
  </si>
  <si>
    <t>CUADRO Nº 43</t>
  </si>
  <si>
    <t>CUADRO Nº 44</t>
  </si>
  <si>
    <t>CUADRO Nº  45</t>
  </si>
  <si>
    <t>CUADRO Nº:  46</t>
  </si>
  <si>
    <t>CUADRO Nº:  47</t>
  </si>
  <si>
    <t>CUADRO Nº 48</t>
  </si>
  <si>
    <t>CUADRO Nº 49</t>
  </si>
  <si>
    <t>CUADRO Nº  50</t>
  </si>
  <si>
    <t>CUADRO Nº:  51</t>
  </si>
  <si>
    <t>CUADRO Nº:  52</t>
  </si>
  <si>
    <t>CONTENIDO</t>
  </si>
  <si>
    <t>INDICE</t>
  </si>
  <si>
    <t>PORTADA</t>
  </si>
  <si>
    <t>Portada</t>
  </si>
  <si>
    <t>FUNCIONARIOS QUE PARTICIPARON EN LA PUBLICACIÓN</t>
  </si>
  <si>
    <t>Funcionarios que participaron en la publicación</t>
  </si>
  <si>
    <t>CUADROS ESTADISTICOS</t>
  </si>
  <si>
    <t>Cuadros Estadísticos:</t>
  </si>
  <si>
    <t>C1</t>
  </si>
  <si>
    <t>Serie Histórica</t>
  </si>
  <si>
    <t>C1-C8</t>
  </si>
  <si>
    <t>C2</t>
  </si>
  <si>
    <t>I y II Ciclos</t>
  </si>
  <si>
    <t>C3</t>
  </si>
  <si>
    <t>III Ciclo y  Educación Diversificada, Diurna y Nocturna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</si>
  <si>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</si>
  <si>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</si>
  <si>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</si>
  <si>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</si>
  <si>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</si>
  <si>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</si>
  <si>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</si>
  <si>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</si>
  <si>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</si>
  <si>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</si>
  <si>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</si>
  <si>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</si>
  <si>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</si>
  <si>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REPITENTES EN I Y II CICLOS Y EN III CICLO Y EDUCACIÓN  DIVERSIFICADA, DEPENDENCIA PÚBLICA, PRIVADA Y SUBVENCIONADA, PERIODO 1995-2019</t>
  </si>
  <si>
    <t xml:space="preserve">REPITENTES EN III CICLO Y EDUCACIÓN DIVERSIFICADA, DIURNA  Y NOCTURNA, SEGÚN AÑO CURSADO, DEPENDENCIA PÚBLICA, PRIVADA Y SUBVENCIONADA, PERIODO 2009-2019 </t>
  </si>
  <si>
    <t xml:space="preserve">REPITENTES EN III CICLO Y EDUCACIÓN DIVERSIFICADA ACADÉMICA NOCTURNA, SEGÚN AÑO CURSADO, DEPENDENCIA PÚBLICA, PRIVADA Y SUBVENCIONADA, PERIODO 2009-2019 </t>
  </si>
  <si>
    <t xml:space="preserve">REPITENTES EN III CICLO Y EDUCACIÓN DIVERSIFICADA TÉCNICA NOCTURNA, SEGÚN AÑO CURSADO, DEPENDENCIA PÚBLICA, PRIVADA Y SUBVENCIONADA, PERIODO 2009-2019 </t>
  </si>
  <si>
    <t xml:space="preserve">REPITENTES EN I Y II CICLOS, POR AÑO CURSADO Y SEXO, SEGÚN ZONA Y DEPENDENCIA, AÑO 2019 </t>
  </si>
  <si>
    <t xml:space="preserve">REPITENTES EN I Y II CICLOS POR AÑO CURSADO Y SEXO, SEGÚN EDAD EN AÑOS CUMPLIDOS, DEPENDENCIA PÚBLICA, PRIVADA Y SUBVENCIONADA, AÑO 2019 </t>
  </si>
  <si>
    <t xml:space="preserve">REPITENTES EN I Y II CICLOS, POR AÑO CURSADO Y SEXO, SEGÚN DIRECCIÓN REGIONAL, DEPENDENCIA PÚBLICA, PRIVADA Y SUBVENCIONADA, AÑO 2019 </t>
  </si>
  <si>
    <t xml:space="preserve">PORCENTAJE DE REPITENTES EN I Y II CICLOS, POR AÑO CURSADO Y SEXO, SEGÚN DIRECCIÓN REGIONAL, DEPENDENCIA PÚBLICA, PRIVADA Y SUBVENCIONADA, AÑO 2019 </t>
  </si>
  <si>
    <t xml:space="preserve">REPITENTES EN III CICLO Y EDUCACIÓN DIVERSIFICADA, DIURNA Y NOCTURNA, POR AÑO CURSADO Y SEXO, SEGÚN ZONA Y DEPENDENCIA, AÑO 2019 </t>
  </si>
  <si>
    <t xml:space="preserve">REPITENTES EN III CICLO Y EDUCACIÓN DIVERSIFICADA, DIURNA Y NOCTURNA, POR AÑO CURSADO Y SEXO, SEGÚN EDAD EN AÑOS CUMPLIDOS, DEPENDENCIA PÚBLICA, PRIVADA Y SUBVENCIONADA, AÑO 2019 </t>
  </si>
  <si>
    <t xml:space="preserve">REPITENTES EN III CICLO Y EDUCACIÓN DIVERSIFICADA, DIURNA Y NOCTURNA, POR AÑO CURSADO Y SEXO, SEGÚN DIRECCIÓN REGIONAL, DEPENDENCIA PÚBLICA, PRIVADA Y SUBVENCIONADA, AÑO 2019 </t>
  </si>
  <si>
    <t xml:space="preserve">PORCENTAJE DE REPITENTES EN III CICLO Y EDUCACIÓN DIVERSIFICADA, DIURNA Y NOCTURNA, POR AÑO CURSADO Y SEXO, SEGÚN DIRECCIÓN REGIONAL, DEPENDENCIA PÚBLICA, PRIVADA Y SUBVENCIONADA, AÑO 2019 </t>
  </si>
  <si>
    <t>REPITENTES EN I Y II CICLOS, SEGÚN AÑO CURSADO, DEPENDENCIA PÚBLICA, PRIVADA Y SUBVENCIONADA, PERIODO 2000-2019</t>
  </si>
  <si>
    <t xml:space="preserve">REPITENTES EN III CICLO Y EDUCACIÓN DIVERSIFICADA DIURNA, SEGÚN AÑO CURSADO, DEPENDENCIA PÚBLICA, PRIVADA Y SUBVENCIONADA, PERIODO 2000-2019 </t>
  </si>
  <si>
    <t xml:space="preserve">REPITENTES EN III CICLO Y EDUCACIÓN DIVERSIFICADA ACADÉMICA DIURNA, SEGÚN AÑO CURSADO, DEPENDENCIA PÚBLICA, PRIVADA Y SUBVENCIONADA, PERIODO 2000-2019 </t>
  </si>
  <si>
    <t xml:space="preserve">REPITENTES EN III CICLO Y EDUCACIÓN DIVERSIFICADA TÉCNICA DIURNA, SEGÚN AÑO CURSADO, DEPENDENCIA PÚBLICA, PRIVADA Y SUBVENCIONADA, PERIODO 2000-2019 </t>
  </si>
  <si>
    <t xml:space="preserve">REPITENTES EN I y II CICLOS, POR AÑO CURSADO Y SEXO, SEGÚN DIRECCIÓN REGIONAL, DEPENDENCIA PÚBLICA, AÑO 2019 </t>
  </si>
  <si>
    <t xml:space="preserve">PORCENTAJE DE REPITENTES EN I Y II CICLOS, POR AÑO CURSADO Y SEXO, SEGÚN DIRECCIÓN REGIONAL, DEPENDENCIA PÚBLICA, AÑO 2019 </t>
  </si>
  <si>
    <t xml:space="preserve">REPITENTES EN I y II CICLOS, POR AÑO CURSADO Y SEXO, SEGÚN DIRECCIÓN REGIONAL, DEPENDENCIA PRIVADA, AÑO 2019 </t>
  </si>
  <si>
    <t xml:space="preserve">PORCENTAJE DE REPITENTES EN I Y II CICLOS, POR AÑO CURSADO Y SEXO, SEGÚN DIRECCIÓN REGIONAL, DEPENDENCIA PRIVADA, AÑO 2019 </t>
  </si>
  <si>
    <t>C17</t>
  </si>
  <si>
    <t>C18</t>
  </si>
  <si>
    <t>C19</t>
  </si>
  <si>
    <t>C20</t>
  </si>
  <si>
    <t xml:space="preserve">REPITENTES EN I y II CICLOS, POR AÑO CURSADO Y SEXO, SEGÚN DIRECCIÓN REGIONAL, DEPENDENCIA SUBVENCIONADA, AÑO 2019 </t>
  </si>
  <si>
    <t xml:space="preserve">PORCENTAJE DE REPITENTES EN I Y II CICLOS, POR AÑO CURSADO Y SEXO, SEGÚN DIRECCIÓN REGIONAL, DEPENDENCIA SUBVENCIONADA, AÑO 2019 </t>
  </si>
  <si>
    <t xml:space="preserve">REPITENTES EN I y II CICLOS, POR AÑO CURSADO Y SEXO, SEGÚN ZONA Y PROVINCIA, DEPENDENCIA PÚBLICA, PRIVADA Y SUBVENCIONADA, AÑO 2019 </t>
  </si>
  <si>
    <t xml:space="preserve">PORCENTAJE DE REPITENTES EN I y II CICLOS, POR AÑO CURSADO Y SEXO, SEGÚN ZONA Y PROVINCIA, DEPENDENCIA PÚBLICA, PRIVADA Y SUBVENCIONADA, AÑO 2019 </t>
  </si>
  <si>
    <t>C21</t>
  </si>
  <si>
    <t>C22</t>
  </si>
  <si>
    <t>C23</t>
  </si>
  <si>
    <t>C24</t>
  </si>
  <si>
    <t xml:space="preserve">REPITENTES EN III CICLO Y EDUCACIÓN DIVERSIFICADA, DIURNA Y NOCTURNA, POR AÑO CURSADO Y SEXO, SEGÚN DIRECCIÓN REGIONAL, DEPENDENCIA PÚBLICA,  AÑO 2019 </t>
  </si>
  <si>
    <t xml:space="preserve">PORCENTAJE DE REPITENTES EN III CICLO Y EDUCACIÓN DIVERSIFICADA, DIURNA Y NOCTURNA, POR AÑO CURSADO Y SEXO, SEGÚN DIRECCIÓN REGIONAL, DEPENDENCIA PÚBLICA, AÑO 2019 </t>
  </si>
  <si>
    <t xml:space="preserve">REPITENTES EN III CICLO Y EDUCACIÓN DIVERSIFICADA, DIURNA Y NOCTURNA, POR AÑO CURSADO Y SEXO, SEGÚN DIRECCIÓN REGIONAL, DEPENDENCIA PRIVADA,  AÑO 2019 </t>
  </si>
  <si>
    <t xml:space="preserve">PORCENTAJE DE REPITENTES EN III CICLO Y EDUCACIÓN DIVERSIFICADA, DIURNA Y NOCTURNA, POR AÑO CURSADO Y SEXO, SEGÚN DIRECCIÓN REGIONAL, DEPENDENCIA PRIVADA, AÑO 2019 </t>
  </si>
  <si>
    <t>C25</t>
  </si>
  <si>
    <t>C26</t>
  </si>
  <si>
    <t>C27</t>
  </si>
  <si>
    <t>C28</t>
  </si>
  <si>
    <t xml:space="preserve">REPITENTES EN III CICLO Y EDUCACIÓN DIVERSIFICADA, DIURNA Y NOCTURNA, POR AÑO CURSADO Y SEXO, SEGÚN DIRECCIÓN REGIONAL, DEPENDENCIA SUBVENCIONADA,  AÑO 2019 </t>
  </si>
  <si>
    <t xml:space="preserve">PORCENTAJE DE REPITENTES EN III CICLO Y EDUCACIÓN DIVERSIFICADA, DIURNA Y NOCTURNA, POR AÑO CURSADO Y SEXO, SEGÚN DIRECCIÓN REGIONAL, DEPENDENCIA SUBVENCIONADA, AÑO 2019 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</si>
  <si>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</si>
  <si>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</si>
  <si>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</si>
  <si>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</si>
  <si>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</si>
  <si>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</si>
  <si>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</si>
  <si>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</si>
  <si>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</si>
  <si>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</si>
  <si>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 xml:space="preserve">REPITENTES EN III CICLO Y EDUCACIÓN DIVERSIFICADA, DIURNA Y NOCTURNA, POR AÑO CURSADO Y SEXO, SEGÚN ZONA Y PROVINCIAL, DEPENDENCIA PÚBLICA, PRIVADA Y SUBVENCIONADA, AÑO 2019 </t>
  </si>
  <si>
    <t xml:space="preserve">PORCENTAJE DE REPITENTES EN III CICLO Y EDUCACIÓN DIVERSIFICADA, DIURNA Y NOCTURNA, POR AÑO CURSADO Y SEXO, SEGÚN ZONA Y PROVINCIA, DEPENDENCIA PÚBLICA, PRIVADA Y SUBVENCIONADA, AÑO 2019 </t>
  </si>
  <si>
    <t>C39</t>
  </si>
  <si>
    <t xml:space="preserve">REPITENTES EN III CICLO Y EDUCACIÓN DIVERSIFICADA, ACADÉMICA DIURNA, POR AÑO CURSADO Y SEXO, SEGÚN ZONA Y  DEPENDENCIA, AÑO 2019 </t>
  </si>
  <si>
    <t xml:space="preserve">REPITENTES EN III CICLO Y EDUCACIÓN DIVERSIFICADA, ACADÉMICA DIURNA, POR AÑO CURSADO Y SEXO, SEGÚN DIRECCIÓN REGIONAL, DEPENDENCIA PÚBLICA, PRIVADA Y SUBVENCIONADA,  AÑO 2019 </t>
  </si>
  <si>
    <t xml:space="preserve">PORCENTAJE DE REPITENTES EN III CICLO Y EDUCACIÓN DIVERSIFICADA, ACADÉMICA DIURNA, POR AÑO CURSADO Y SEXO, SEGÚN DIRECCIÓN REGIONAL, DEPENDENCIA PÚBLICA, PRIVADA Y SUBVENCIONADA,  AÑO 2019 </t>
  </si>
  <si>
    <t xml:space="preserve">REPITENTES EN III CICLO Y EDUCACIÓN DIVERSIFICADA, ACADÉMICA DIURNA, POR AÑO CURSADO Y SEXO, SEGÚN ZONA Y PROVINCIA, DEPENDENCIA PÚBLICA, PRIVADA Y SUBVENCIONADA,  AÑO 2019 </t>
  </si>
  <si>
    <t xml:space="preserve">PORCENTAJE DE REPITENTES EN III CICLO Y EDUCACIÓN DIVERSIFICADA, ACADÉMICA DIURNA, POR AÑO CURSADO Y SEXO, SEGÚN ZONA Y PROVINCIA, DEPENDENCIA PÚBLICA, PRIVADA Y SUBVENCIONADA,  AÑO 2019 </t>
  </si>
  <si>
    <t>C40</t>
  </si>
  <si>
    <t>C41</t>
  </si>
  <si>
    <t>C42</t>
  </si>
  <si>
    <t>C43</t>
  </si>
  <si>
    <t>C44</t>
  </si>
  <si>
    <t>C45</t>
  </si>
  <si>
    <t>C46</t>
  </si>
  <si>
    <t xml:space="preserve">REPITENTES EN III CICLO Y EDUCACIÓN DIVERSIFICADA, TÉCNICA DIURNA, POR AÑO CURSADO Y SEXO, SEGÚN ZONA Y  DEPENDENCIA, AÑO 2019 </t>
  </si>
  <si>
    <t xml:space="preserve">REPITENTES EN III CICLO Y EDUCACIÓN DIVERSIFICADA, TÉCNICA DIURNA, POR AÑO CURSADO Y SEXO, SEGÚN DIRECCIÓN REGIONAL, DEPENDENCIA PÚBLICA, PRIVADA Y SUBVENCIONADA,  AÑO 2019 </t>
  </si>
  <si>
    <t xml:space="preserve">PORCENTAJE DE REPITENTES EN III CICLO Y EDUCACIÓN DIVERSIFICADA, TÉCNICA DIURNA, POR AÑO CURSADO Y SEXO, SEGÚN DIRECCIÓN REGIONAL, DEPENDENCIA PÚBLICA, PRIVADA Y SUBVENCIONADA,  AÑO 2019 </t>
  </si>
  <si>
    <t xml:space="preserve">REPITENTES EN III CICLO Y EDUCACIÓN DIVERSIFICADA, TÉCNICA DIURNA, POR AÑO CURSADO Y SEXO, SEGÚN ZONA Y PROVINCIA, DEPENDENCIA PÚBLICA, PRIVADA Y SUBVENCIONADA,  AÑO 2019 </t>
  </si>
  <si>
    <t xml:space="preserve">PORCENTAJE DE REPITENTES EN III CICLO Y EDUCACIÓN DIVERSIFICADA, TÉCNICA DIURNA, POR AÑO CURSADO Y SEXO, SEGÚN ZONA Y PROVINCIA, DEPENDENCIA PÚBLICA, PRIVADA Y SUBVENCIONADA,  AÑO 2019 </t>
  </si>
  <si>
    <t xml:space="preserve">REPITENTES EN III CICLO Y EDUCACIÓN DIVERSIFICADA, ACADÉMICA NOCTURNA, POR AÑO CURSADO Y SEXO, SEGÚN ZONA Y DEPENDENCIA,  AÑO 2019 </t>
  </si>
  <si>
    <t>C47</t>
  </si>
  <si>
    <t>C48</t>
  </si>
  <si>
    <t xml:space="preserve">REPITENTES EN III CICLO Y EDUCACIÓN DIVERSIFICADA, ACADÉMICA NOCTURNA, POR AÑO CURSADO Y SEXO, SEGÚN DIRECCIÓN REGIONAL, DEPENDENCIA PÚBLICA, PRIVADA Y SUBVENCIONADA,  AÑO 2019 </t>
  </si>
  <si>
    <t xml:space="preserve">PORCENTAJE DE REPITENTES EN III CICLO Y EDUCACIÓN DIVERSIFICADA, ACADÉMICA NOCTURNA, POR AÑO CURSADO Y SEXO, SEGÚN DIRECCIÓN REGIONAL, DEPENDENCIA PÚBLICA, PRIVADA Y SUBVENCIONADA,  AÑO 2019 </t>
  </si>
  <si>
    <t xml:space="preserve">PORCENTAJE DE REPITENTES EN III CICLO Y EDUCACIÓN DIVERSIFICADA, ACADÉMICA NOCTURNA, POR AÑO CURSADO Y SEXO, SEGÚN ZONA Y PROVINCIA, DEPENDENCIA PÚBLICA, PRIVADA Y SUBVENCIONADA,  AÑO 2019 </t>
  </si>
  <si>
    <t>C49</t>
  </si>
  <si>
    <t>C50</t>
  </si>
  <si>
    <t>C51</t>
  </si>
  <si>
    <t>C52</t>
  </si>
  <si>
    <t xml:space="preserve">REPITENTES EN III CICLO Y EDUCACIÓN DIVERSIFICADA, TÉCNICA NOCTURNA, POR AÑO CURSADO Y SEXO, SEGÚN ZONA Y DEPENDENCIA,  AÑO 2019 </t>
  </si>
  <si>
    <t xml:space="preserve">REPITENTES EN III CICLO Y EDUCACIÓN DIVERSIFICADA, TÉCNICA NOCTURNA, POR AÑO CURSADO Y SEXO, SEGÚN DIRECCIÓN REGIONAL, DEPENDENCIA PÚBLICA, PRIVADA Y SUBVENCIONADA,  AÑO 2019 </t>
  </si>
  <si>
    <t xml:space="preserve">PORCENTAJE DE REPITENTES EN III CICLO Y EDUCACIÓN DIVERSIFICADA, TÉCNICA NOCTURNA, POR AÑO CURSADO Y SEXO, SEGÚN DIRECCIÓN REGIONAL, DEPENDENCIA PÚBLICA, PRIVADA Y SUBVENCIONADA,  AÑO 2019 </t>
  </si>
  <si>
    <t xml:space="preserve">REPITENTES EN III CICLO Y EDUCACIÓN DIVERSIFICADA, TÉCNICA NOCTURNA, POR AÑO CURSADO Y SEXO, SEGÚN ZONA Y PROVINCIA, DEPENDENCIA PÚBLICA, PRIVADA Y SUBVENCIONADA,  AÑO 2019 </t>
  </si>
  <si>
    <t xml:space="preserve">PORCENTAJE DE REPITENTES EN III CICLO Y EDUCACIÓN DIVERSIFICADA, TÉCNAICA NOCTURNA, POR AÑO CURSADO Y SEXO, SEGÚN ZONA Y PROVINCIA, DEPENDENCIA PÚBLICA, PRIVADA Y SUBVENCIONADA,  AÑO 2019 </t>
  </si>
  <si>
    <t xml:space="preserve">REPITENTES EN III CICLO Y EDUCACIÓN DIVERSIFICADA, ACADÉMICA NOCTURNA, POR AÑO CURSADO Y SEXO, SEGÚN ZONA Y PROVINCIA, DEPENDENCIA PÚBLICA, PRIVADA Y SUBVENCIONADA,  AÑO 2019 </t>
  </si>
  <si>
    <t>C9-C20</t>
  </si>
  <si>
    <t>C21-C32</t>
  </si>
  <si>
    <t xml:space="preserve">III Ciclo y  Educación Diversificada, Académica Diurna </t>
  </si>
  <si>
    <t>C33-C37</t>
  </si>
  <si>
    <t xml:space="preserve">III Ciclo y  Educación Diversificada, Técnica Diurna </t>
  </si>
  <si>
    <t>C38-C42</t>
  </si>
  <si>
    <t>C43-C47</t>
  </si>
  <si>
    <t>III Ciclo y  Educación Diversificada, Académica Nocturna</t>
  </si>
  <si>
    <t>III Ciclo y  Educación Diversificada, Técnica Nocturna</t>
  </si>
  <si>
    <t>C48-C52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</si>
</sst>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0"/>
      <name val="Times New Roman"/>
      <family val="1"/>
    </font>
    <font>
      <i/>
      <sz val="9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i/>
      <sz val="9"/>
      <name val="Times New Roman"/>
      <family val="1"/>
    </font>
    <font>
      <u/>
      <sz val="14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4"/>
      <color rgb="FF0070C0"/>
      <name val="Times New Roman"/>
      <family val="1"/>
    </font>
    <font>
      <i/>
      <sz val="11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41" fontId="14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</cellStyleXfs>
  <cellXfs count="284">
    <xf numFmtId="0" fontId="0" fillId="0" borderId="0" xfId="0"/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1" xfId="1" applyFont="1" applyBorder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2" fillId="0" borderId="1" xfId="1" quotePrefix="1" applyFont="1" applyBorder="1" applyAlignment="1">
      <alignment horizontal="centerContinuous" vertical="center"/>
    </xf>
    <xf numFmtId="3" fontId="4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1" xfId="1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9" fillId="0" borderId="0" xfId="1" quotePrefix="1" applyFont="1" applyAlignment="1">
      <alignment horizontal="left" vertical="center"/>
    </xf>
    <xf numFmtId="3" fontId="7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2" fontId="2" fillId="0" borderId="1" xfId="1" applyNumberFormat="1" applyFont="1" applyBorder="1" applyAlignment="1">
      <alignment horizontal="centerContinuous" vertical="center"/>
    </xf>
    <xf numFmtId="2" fontId="3" fillId="0" borderId="1" xfId="1" applyNumberFormat="1" applyFont="1" applyBorder="1" applyAlignment="1">
      <alignment horizontal="centerContinuous" vertical="center"/>
    </xf>
    <xf numFmtId="1" fontId="5" fillId="0" borderId="0" xfId="1" applyNumberFormat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" fontId="7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4" fillId="0" borderId="0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" fontId="7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vertical="center"/>
    </xf>
    <xf numFmtId="1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right" vertical="center"/>
    </xf>
    <xf numFmtId="0" fontId="15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3" fontId="9" fillId="0" borderId="0" xfId="1" applyNumberFormat="1" applyFont="1" applyAlignment="1">
      <alignment horizontal="right" vertical="center"/>
    </xf>
    <xf numFmtId="1" fontId="9" fillId="0" borderId="0" xfId="1" applyNumberFormat="1" applyFont="1" applyAlignment="1">
      <alignment horizontal="center" vertical="center"/>
    </xf>
    <xf numFmtId="41" fontId="4" fillId="0" borderId="0" xfId="3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164" fontId="4" fillId="0" borderId="0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2" fontId="3" fillId="0" borderId="0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2" fillId="0" borderId="1" xfId="1" quotePrefix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1" fontId="16" fillId="0" borderId="0" xfId="1" applyNumberFormat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3" fontId="4" fillId="0" borderId="0" xfId="1" applyNumberFormat="1" applyFont="1" applyBorder="1" applyAlignment="1">
      <alignment horizontal="center" vertical="center"/>
    </xf>
    <xf numFmtId="3" fontId="17" fillId="0" borderId="0" xfId="1" applyNumberFormat="1" applyFont="1" applyAlignment="1">
      <alignment vertical="center"/>
    </xf>
    <xf numFmtId="0" fontId="9" fillId="0" borderId="0" xfId="1" applyFont="1" applyAlignment="1">
      <alignment horizontal="right" vertical="center"/>
    </xf>
    <xf numFmtId="3" fontId="5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9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3" fontId="11" fillId="0" borderId="0" xfId="2" applyNumberFormat="1" applyFont="1" applyAlignment="1">
      <alignment vertical="center"/>
    </xf>
    <xf numFmtId="165" fontId="11" fillId="0" borderId="1" xfId="2" applyNumberFormat="1" applyFont="1" applyBorder="1" applyAlignment="1">
      <alignment vertical="center"/>
    </xf>
    <xf numFmtId="3" fontId="1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" fontId="5" fillId="2" borderId="0" xfId="4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3" fontId="11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2" borderId="2" xfId="0" applyFont="1" applyFill="1" applyBorder="1" applyAlignment="1">
      <alignment horizontal="centerContinuous"/>
    </xf>
    <xf numFmtId="0" fontId="5" fillId="2" borderId="0" xfId="0" applyFont="1" applyFill="1"/>
    <xf numFmtId="0" fontId="5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9" fillId="2" borderId="0" xfId="0" applyFont="1" applyFill="1"/>
    <xf numFmtId="3" fontId="4" fillId="2" borderId="0" xfId="0" applyNumberFormat="1" applyFont="1" applyFill="1" applyBorder="1"/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164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vertical="center"/>
    </xf>
    <xf numFmtId="3" fontId="11" fillId="0" borderId="1" xfId="1" applyNumberFormat="1" applyFont="1" applyFill="1" applyBorder="1" applyAlignment="1">
      <alignment vertical="center"/>
    </xf>
    <xf numFmtId="3" fontId="4" fillId="2" borderId="0" xfId="4" applyNumberFormat="1" applyFont="1" applyFill="1" applyAlignment="1">
      <alignment horizontal="right" vertical="center"/>
    </xf>
    <xf numFmtId="0" fontId="9" fillId="0" borderId="0" xfId="1" applyNumberFormat="1" applyFont="1" applyAlignment="1">
      <alignment horizontal="right" vertical="center"/>
    </xf>
    <xf numFmtId="0" fontId="4" fillId="0" borderId="0" xfId="1" quotePrefix="1" applyFont="1" applyAlignment="1">
      <alignment horizontal="center" vertical="center"/>
    </xf>
    <xf numFmtId="1" fontId="5" fillId="2" borderId="0" xfId="4" applyNumberFormat="1" applyFont="1" applyFill="1" applyBorder="1" applyAlignment="1">
      <alignment horizontal="center" vertical="center"/>
    </xf>
    <xf numFmtId="1" fontId="5" fillId="2" borderId="1" xfId="4" applyNumberFormat="1" applyFont="1" applyFill="1" applyBorder="1" applyAlignment="1">
      <alignment horizontal="center" vertical="center"/>
    </xf>
    <xf numFmtId="0" fontId="4" fillId="2" borderId="0" xfId="0" applyFont="1" applyFill="1"/>
    <xf numFmtId="41" fontId="4" fillId="2" borderId="0" xfId="3" applyFont="1" applyFill="1" applyBorder="1"/>
    <xf numFmtId="41" fontId="4" fillId="2" borderId="1" xfId="3" applyFont="1" applyFill="1" applyBorder="1"/>
    <xf numFmtId="0" fontId="9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3" fontId="11" fillId="0" borderId="0" xfId="1" applyNumberFormat="1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quotePrefix="1" applyFont="1" applyBorder="1" applyAlignment="1">
      <alignment horizontal="center" vertical="center"/>
    </xf>
    <xf numFmtId="0" fontId="4" fillId="0" borderId="1" xfId="2" quotePrefix="1" applyFont="1" applyBorder="1" applyAlignment="1">
      <alignment horizontal="center" vertical="center"/>
    </xf>
    <xf numFmtId="165" fontId="11" fillId="0" borderId="0" xfId="2" applyNumberFormat="1" applyFont="1" applyBorder="1" applyAlignment="1">
      <alignment vertical="center"/>
    </xf>
    <xf numFmtId="0" fontId="19" fillId="0" borderId="0" xfId="2" applyFont="1" applyBorder="1" applyAlignment="1">
      <alignment horizontal="centerContinuous" vertical="center"/>
    </xf>
    <xf numFmtId="0" fontId="20" fillId="0" borderId="0" xfId="2" applyFont="1" applyBorder="1" applyAlignment="1">
      <alignment vertical="center"/>
    </xf>
    <xf numFmtId="3" fontId="20" fillId="0" borderId="0" xfId="2" applyNumberFormat="1" applyFont="1" applyAlignment="1">
      <alignment vertical="center"/>
    </xf>
    <xf numFmtId="0" fontId="7" fillId="0" borderId="0" xfId="1" applyFont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3" fontId="22" fillId="0" borderId="0" xfId="1" applyNumberFormat="1" applyFont="1" applyAlignment="1">
      <alignment horizontal="right" vertical="center"/>
    </xf>
    <xf numFmtId="164" fontId="22" fillId="0" borderId="0" xfId="1" applyNumberFormat="1" applyFont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41" fontId="11" fillId="0" borderId="0" xfId="3" applyFont="1" applyAlignment="1">
      <alignment vertical="center"/>
    </xf>
    <xf numFmtId="41" fontId="4" fillId="0" borderId="0" xfId="3" applyFont="1" applyBorder="1" applyAlignment="1">
      <alignment vertical="center"/>
    </xf>
    <xf numFmtId="41" fontId="11" fillId="0" borderId="0" xfId="3" applyFont="1" applyBorder="1" applyAlignment="1">
      <alignment vertical="center"/>
    </xf>
    <xf numFmtId="41" fontId="11" fillId="0" borderId="0" xfId="3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quotePrefix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2" fillId="0" borderId="0" xfId="1" quotePrefix="1" applyFont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2" fillId="0" borderId="0" xfId="1" quotePrefix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164" fontId="9" fillId="0" borderId="1" xfId="1" applyNumberFormat="1" applyFont="1" applyBorder="1" applyAlignment="1">
      <alignment horizontal="right" vertical="center"/>
    </xf>
    <xf numFmtId="3" fontId="10" fillId="0" borderId="0" xfId="0" applyNumberFormat="1" applyFont="1" applyFill="1"/>
    <xf numFmtId="164" fontId="15" fillId="0" borderId="0" xfId="1" applyNumberFormat="1" applyFont="1" applyAlignment="1">
      <alignment horizontal="right" vertical="center"/>
    </xf>
    <xf numFmtId="3" fontId="10" fillId="0" borderId="0" xfId="0" applyNumberFormat="1" applyFont="1" applyFill="1" applyBorder="1"/>
    <xf numFmtId="41" fontId="7" fillId="0" borderId="1" xfId="3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4" fontId="15" fillId="0" borderId="0" xfId="1" applyNumberFormat="1" applyFont="1" applyBorder="1" applyAlignment="1">
      <alignment horizontal="right" vertical="center"/>
    </xf>
    <xf numFmtId="0" fontId="23" fillId="3" borderId="8" xfId="5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15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3" fontId="5" fillId="0" borderId="0" xfId="1" applyNumberFormat="1" applyFont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2" fillId="0" borderId="1" xfId="0" quotePrefix="1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/>
    <xf numFmtId="0" fontId="7" fillId="0" borderId="0" xfId="0" applyFont="1"/>
    <xf numFmtId="0" fontId="8" fillId="0" borderId="0" xfId="0" applyFont="1"/>
    <xf numFmtId="3" fontId="7" fillId="0" borderId="0" xfId="0" applyNumberFormat="1" applyFont="1" applyBorder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/>
    <xf numFmtId="3" fontId="10" fillId="0" borderId="0" xfId="0" applyNumberFormat="1" applyFont="1"/>
    <xf numFmtId="0" fontId="5" fillId="0" borderId="1" xfId="0" applyFont="1" applyBorder="1"/>
    <xf numFmtId="3" fontId="10" fillId="0" borderId="1" xfId="0" applyNumberFormat="1" applyFont="1" applyBorder="1"/>
    <xf numFmtId="0" fontId="7" fillId="0" borderId="0" xfId="0" applyFont="1" applyBorder="1"/>
    <xf numFmtId="0" fontId="5" fillId="0" borderId="3" xfId="0" applyFont="1" applyBorder="1" applyAlignment="1">
      <alignment horizontal="centerContinuous"/>
    </xf>
    <xf numFmtId="165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2" fillId="0" borderId="0" xfId="1" applyFont="1" applyBorder="1" applyAlignment="1">
      <alignment horizontal="left" vertical="center"/>
    </xf>
    <xf numFmtId="0" fontId="12" fillId="0" borderId="6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6" xfId="1" quotePrefix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9" fillId="0" borderId="0" xfId="1" quotePrefix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1" quotePrefix="1" applyFont="1" applyBorder="1" applyAlignment="1">
      <alignment horizontal="center" vertical="center"/>
    </xf>
    <xf numFmtId="0" fontId="5" fillId="2" borderId="0" xfId="4" quotePrefix="1" applyFont="1" applyFill="1" applyAlignment="1">
      <alignment horizontal="center" vertical="center"/>
    </xf>
    <xf numFmtId="0" fontId="5" fillId="2" borderId="1" xfId="4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8" fillId="0" borderId="0" xfId="4" quotePrefix="1" applyFont="1" applyAlignment="1">
      <alignment horizontal="center" vertical="center"/>
    </xf>
    <xf numFmtId="0" fontId="5" fillId="2" borderId="0" xfId="4" quotePrefix="1" applyFont="1" applyFill="1" applyBorder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2" borderId="0" xfId="0" quotePrefix="1" applyFont="1" applyFill="1" applyAlignment="1">
      <alignment horizontal="center"/>
    </xf>
    <xf numFmtId="1" fontId="5" fillId="2" borderId="2" xfId="4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1" fillId="4" borderId="11" xfId="5" applyFill="1" applyBorder="1" applyAlignment="1">
      <alignment horizontal="left" vertical="center"/>
    </xf>
    <xf numFmtId="0" fontId="21" fillId="4" borderId="12" xfId="5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5" fillId="4" borderId="11" xfId="0" applyFont="1" applyFill="1" applyBorder="1" applyAlignment="1">
      <alignment horizontal="left" vertical="center"/>
    </xf>
    <xf numFmtId="0" fontId="25" fillId="4" borderId="12" xfId="0" applyFont="1" applyFill="1" applyBorder="1" applyAlignment="1">
      <alignment horizontal="left" vertical="center"/>
    </xf>
    <xf numFmtId="0" fontId="27" fillId="0" borderId="0" xfId="0" quotePrefix="1" applyFont="1" applyAlignment="1">
      <alignment horizontal="left" vertical="center"/>
    </xf>
    <xf numFmtId="0" fontId="28" fillId="4" borderId="11" xfId="5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1" fillId="4" borderId="1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4" borderId="11" xfId="5" applyFill="1" applyBorder="1" applyAlignment="1">
      <alignment horizontal="center" vertical="center"/>
    </xf>
    <xf numFmtId="0" fontId="21" fillId="4" borderId="13" xfId="5" applyFill="1" applyBorder="1" applyAlignment="1">
      <alignment horizontal="center" vertical="center"/>
    </xf>
  </cellXfs>
  <cellStyles count="6">
    <cellStyle name="Hipervínculo" xfId="5" builtinId="8"/>
    <cellStyle name="Millares [0]" xfId="3" builtinId="6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66FF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80047</xdr:colOff>
      <xdr:row>37</xdr:row>
      <xdr:rowOff>22699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00025"/>
          <a:ext cx="9224047" cy="693784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3</xdr:row>
      <xdr:rowOff>171450</xdr:rowOff>
    </xdr:from>
    <xdr:to>
      <xdr:col>9</xdr:col>
      <xdr:colOff>104775</xdr:colOff>
      <xdr:row>25</xdr:row>
      <xdr:rowOff>57150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09625"/>
          <a:ext cx="6219825" cy="40767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2016\Repitentes%201995-2016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\2016\Repitentes%201995-2016.xlsx" TargetMode="External"/><Relationship Id="rId1" Type="http://schemas.openxmlformats.org/officeDocument/2006/relationships/hyperlink" Target="..\2016\Repitentes%201995-2016.xlsx" TargetMode="External"/><Relationship Id="rId6" Type="http://schemas.openxmlformats.org/officeDocument/2006/relationships/hyperlink" Target="..\2016\Repitentes%201995-2016.xlsx" TargetMode="External"/><Relationship Id="rId5" Type="http://schemas.openxmlformats.org/officeDocument/2006/relationships/hyperlink" Target="..\2016\Repitentes%201995-2016.xlsx" TargetMode="External"/><Relationship Id="rId4" Type="http://schemas.openxmlformats.org/officeDocument/2006/relationships/hyperlink" Target="..\2016\Repitentes%201995-2016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57"/>
  <sheetViews>
    <sheetView showGridLines="0" tabSelected="1" workbookViewId="0"/>
  </sheetViews>
  <sheetFormatPr baseColWidth="10" defaultRowHeight="15" x14ac:dyDescent="0.25"/>
  <cols>
    <col min="1" max="1" width="50.140625" style="262" bestFit="1" customWidth="1"/>
    <col min="2" max="2" width="9.7109375" style="280" customWidth="1"/>
    <col min="3" max="3" width="11.42578125" style="262"/>
    <col min="4" max="4" width="5.42578125" style="263" customWidth="1"/>
    <col min="5" max="5" width="134.28515625" style="264" customWidth="1"/>
    <col min="6" max="256" width="11.42578125" style="262"/>
    <col min="257" max="257" width="79.28515625" style="262" customWidth="1"/>
    <col min="258" max="258" width="3.42578125" style="262" customWidth="1"/>
    <col min="259" max="512" width="11.42578125" style="262"/>
    <col min="513" max="513" width="79.28515625" style="262" customWidth="1"/>
    <col min="514" max="514" width="3.42578125" style="262" customWidth="1"/>
    <col min="515" max="768" width="11.42578125" style="262"/>
    <col min="769" max="769" width="79.28515625" style="262" customWidth="1"/>
    <col min="770" max="770" width="3.42578125" style="262" customWidth="1"/>
    <col min="771" max="1024" width="11.42578125" style="262"/>
    <col min="1025" max="1025" width="79.28515625" style="262" customWidth="1"/>
    <col min="1026" max="1026" width="3.42578125" style="262" customWidth="1"/>
    <col min="1027" max="1280" width="11.42578125" style="262"/>
    <col min="1281" max="1281" width="79.28515625" style="262" customWidth="1"/>
    <col min="1282" max="1282" width="3.42578125" style="262" customWidth="1"/>
    <col min="1283" max="1536" width="11.42578125" style="262"/>
    <col min="1537" max="1537" width="79.28515625" style="262" customWidth="1"/>
    <col min="1538" max="1538" width="3.42578125" style="262" customWidth="1"/>
    <col min="1539" max="1792" width="11.42578125" style="262"/>
    <col min="1793" max="1793" width="79.28515625" style="262" customWidth="1"/>
    <col min="1794" max="1794" width="3.42578125" style="262" customWidth="1"/>
    <col min="1795" max="2048" width="11.42578125" style="262"/>
    <col min="2049" max="2049" width="79.28515625" style="262" customWidth="1"/>
    <col min="2050" max="2050" width="3.42578125" style="262" customWidth="1"/>
    <col min="2051" max="2304" width="11.42578125" style="262"/>
    <col min="2305" max="2305" width="79.28515625" style="262" customWidth="1"/>
    <col min="2306" max="2306" width="3.42578125" style="262" customWidth="1"/>
    <col min="2307" max="2560" width="11.42578125" style="262"/>
    <col min="2561" max="2561" width="79.28515625" style="262" customWidth="1"/>
    <col min="2562" max="2562" width="3.42578125" style="262" customWidth="1"/>
    <col min="2563" max="2816" width="11.42578125" style="262"/>
    <col min="2817" max="2817" width="79.28515625" style="262" customWidth="1"/>
    <col min="2818" max="2818" width="3.42578125" style="262" customWidth="1"/>
    <col min="2819" max="3072" width="11.42578125" style="262"/>
    <col min="3073" max="3073" width="79.28515625" style="262" customWidth="1"/>
    <col min="3074" max="3074" width="3.42578125" style="262" customWidth="1"/>
    <col min="3075" max="3328" width="11.42578125" style="262"/>
    <col min="3329" max="3329" width="79.28515625" style="262" customWidth="1"/>
    <col min="3330" max="3330" width="3.42578125" style="262" customWidth="1"/>
    <col min="3331" max="3584" width="11.42578125" style="262"/>
    <col min="3585" max="3585" width="79.28515625" style="262" customWidth="1"/>
    <col min="3586" max="3586" width="3.42578125" style="262" customWidth="1"/>
    <col min="3587" max="3840" width="11.42578125" style="262"/>
    <col min="3841" max="3841" width="79.28515625" style="262" customWidth="1"/>
    <col min="3842" max="3842" width="3.42578125" style="262" customWidth="1"/>
    <col min="3843" max="4096" width="11.42578125" style="262"/>
    <col min="4097" max="4097" width="79.28515625" style="262" customWidth="1"/>
    <col min="4098" max="4098" width="3.42578125" style="262" customWidth="1"/>
    <col min="4099" max="4352" width="11.42578125" style="262"/>
    <col min="4353" max="4353" width="79.28515625" style="262" customWidth="1"/>
    <col min="4354" max="4354" width="3.42578125" style="262" customWidth="1"/>
    <col min="4355" max="4608" width="11.42578125" style="262"/>
    <col min="4609" max="4609" width="79.28515625" style="262" customWidth="1"/>
    <col min="4610" max="4610" width="3.42578125" style="262" customWidth="1"/>
    <col min="4611" max="4864" width="11.42578125" style="262"/>
    <col min="4865" max="4865" width="79.28515625" style="262" customWidth="1"/>
    <col min="4866" max="4866" width="3.42578125" style="262" customWidth="1"/>
    <col min="4867" max="5120" width="11.42578125" style="262"/>
    <col min="5121" max="5121" width="79.28515625" style="262" customWidth="1"/>
    <col min="5122" max="5122" width="3.42578125" style="262" customWidth="1"/>
    <col min="5123" max="5376" width="11.42578125" style="262"/>
    <col min="5377" max="5377" width="79.28515625" style="262" customWidth="1"/>
    <col min="5378" max="5378" width="3.42578125" style="262" customWidth="1"/>
    <col min="5379" max="5632" width="11.42578125" style="262"/>
    <col min="5633" max="5633" width="79.28515625" style="262" customWidth="1"/>
    <col min="5634" max="5634" width="3.42578125" style="262" customWidth="1"/>
    <col min="5635" max="5888" width="11.42578125" style="262"/>
    <col min="5889" max="5889" width="79.28515625" style="262" customWidth="1"/>
    <col min="5890" max="5890" width="3.42578125" style="262" customWidth="1"/>
    <col min="5891" max="6144" width="11.42578125" style="262"/>
    <col min="6145" max="6145" width="79.28515625" style="262" customWidth="1"/>
    <col min="6146" max="6146" width="3.42578125" style="262" customWidth="1"/>
    <col min="6147" max="6400" width="11.42578125" style="262"/>
    <col min="6401" max="6401" width="79.28515625" style="262" customWidth="1"/>
    <col min="6402" max="6402" width="3.42578125" style="262" customWidth="1"/>
    <col min="6403" max="6656" width="11.42578125" style="262"/>
    <col min="6657" max="6657" width="79.28515625" style="262" customWidth="1"/>
    <col min="6658" max="6658" width="3.42578125" style="262" customWidth="1"/>
    <col min="6659" max="6912" width="11.42578125" style="262"/>
    <col min="6913" max="6913" width="79.28515625" style="262" customWidth="1"/>
    <col min="6914" max="6914" width="3.42578125" style="262" customWidth="1"/>
    <col min="6915" max="7168" width="11.42578125" style="262"/>
    <col min="7169" max="7169" width="79.28515625" style="262" customWidth="1"/>
    <col min="7170" max="7170" width="3.42578125" style="262" customWidth="1"/>
    <col min="7171" max="7424" width="11.42578125" style="262"/>
    <col min="7425" max="7425" width="79.28515625" style="262" customWidth="1"/>
    <col min="7426" max="7426" width="3.42578125" style="262" customWidth="1"/>
    <col min="7427" max="7680" width="11.42578125" style="262"/>
    <col min="7681" max="7681" width="79.28515625" style="262" customWidth="1"/>
    <col min="7682" max="7682" width="3.42578125" style="262" customWidth="1"/>
    <col min="7683" max="7936" width="11.42578125" style="262"/>
    <col min="7937" max="7937" width="79.28515625" style="262" customWidth="1"/>
    <col min="7938" max="7938" width="3.42578125" style="262" customWidth="1"/>
    <col min="7939" max="8192" width="11.42578125" style="262"/>
    <col min="8193" max="8193" width="79.28515625" style="262" customWidth="1"/>
    <col min="8194" max="8194" width="3.42578125" style="262" customWidth="1"/>
    <col min="8195" max="8448" width="11.42578125" style="262"/>
    <col min="8449" max="8449" width="79.28515625" style="262" customWidth="1"/>
    <col min="8450" max="8450" width="3.42578125" style="262" customWidth="1"/>
    <col min="8451" max="8704" width="11.42578125" style="262"/>
    <col min="8705" max="8705" width="79.28515625" style="262" customWidth="1"/>
    <col min="8706" max="8706" width="3.42578125" style="262" customWidth="1"/>
    <col min="8707" max="8960" width="11.42578125" style="262"/>
    <col min="8961" max="8961" width="79.28515625" style="262" customWidth="1"/>
    <col min="8962" max="8962" width="3.42578125" style="262" customWidth="1"/>
    <col min="8963" max="9216" width="11.42578125" style="262"/>
    <col min="9217" max="9217" width="79.28515625" style="262" customWidth="1"/>
    <col min="9218" max="9218" width="3.42578125" style="262" customWidth="1"/>
    <col min="9219" max="9472" width="11.42578125" style="262"/>
    <col min="9473" max="9473" width="79.28515625" style="262" customWidth="1"/>
    <col min="9474" max="9474" width="3.42578125" style="262" customWidth="1"/>
    <col min="9475" max="9728" width="11.42578125" style="262"/>
    <col min="9729" max="9729" width="79.28515625" style="262" customWidth="1"/>
    <col min="9730" max="9730" width="3.42578125" style="262" customWidth="1"/>
    <col min="9731" max="9984" width="11.42578125" style="262"/>
    <col min="9985" max="9985" width="79.28515625" style="262" customWidth="1"/>
    <col min="9986" max="9986" width="3.42578125" style="262" customWidth="1"/>
    <col min="9987" max="10240" width="11.42578125" style="262"/>
    <col min="10241" max="10241" width="79.28515625" style="262" customWidth="1"/>
    <col min="10242" max="10242" width="3.42578125" style="262" customWidth="1"/>
    <col min="10243" max="10496" width="11.42578125" style="262"/>
    <col min="10497" max="10497" width="79.28515625" style="262" customWidth="1"/>
    <col min="10498" max="10498" width="3.42578125" style="262" customWidth="1"/>
    <col min="10499" max="10752" width="11.42578125" style="262"/>
    <col min="10753" max="10753" width="79.28515625" style="262" customWidth="1"/>
    <col min="10754" max="10754" width="3.42578125" style="262" customWidth="1"/>
    <col min="10755" max="11008" width="11.42578125" style="262"/>
    <col min="11009" max="11009" width="79.28515625" style="262" customWidth="1"/>
    <col min="11010" max="11010" width="3.42578125" style="262" customWidth="1"/>
    <col min="11011" max="11264" width="11.42578125" style="262"/>
    <col min="11265" max="11265" width="79.28515625" style="262" customWidth="1"/>
    <col min="11266" max="11266" width="3.42578125" style="262" customWidth="1"/>
    <col min="11267" max="11520" width="11.42578125" style="262"/>
    <col min="11521" max="11521" width="79.28515625" style="262" customWidth="1"/>
    <col min="11522" max="11522" width="3.42578125" style="262" customWidth="1"/>
    <col min="11523" max="11776" width="11.42578125" style="262"/>
    <col min="11777" max="11777" width="79.28515625" style="262" customWidth="1"/>
    <col min="11778" max="11778" width="3.42578125" style="262" customWidth="1"/>
    <col min="11779" max="12032" width="11.42578125" style="262"/>
    <col min="12033" max="12033" width="79.28515625" style="262" customWidth="1"/>
    <col min="12034" max="12034" width="3.42578125" style="262" customWidth="1"/>
    <col min="12035" max="12288" width="11.42578125" style="262"/>
    <col min="12289" max="12289" width="79.28515625" style="262" customWidth="1"/>
    <col min="12290" max="12290" width="3.42578125" style="262" customWidth="1"/>
    <col min="12291" max="12544" width="11.42578125" style="262"/>
    <col min="12545" max="12545" width="79.28515625" style="262" customWidth="1"/>
    <col min="12546" max="12546" width="3.42578125" style="262" customWidth="1"/>
    <col min="12547" max="12800" width="11.42578125" style="262"/>
    <col min="12801" max="12801" width="79.28515625" style="262" customWidth="1"/>
    <col min="12802" max="12802" width="3.42578125" style="262" customWidth="1"/>
    <col min="12803" max="13056" width="11.42578125" style="262"/>
    <col min="13057" max="13057" width="79.28515625" style="262" customWidth="1"/>
    <col min="13058" max="13058" width="3.42578125" style="262" customWidth="1"/>
    <col min="13059" max="13312" width="11.42578125" style="262"/>
    <col min="13313" max="13313" width="79.28515625" style="262" customWidth="1"/>
    <col min="13314" max="13314" width="3.42578125" style="262" customWidth="1"/>
    <col min="13315" max="13568" width="11.42578125" style="262"/>
    <col min="13569" max="13569" width="79.28515625" style="262" customWidth="1"/>
    <col min="13570" max="13570" width="3.42578125" style="262" customWidth="1"/>
    <col min="13571" max="13824" width="11.42578125" style="262"/>
    <col min="13825" max="13825" width="79.28515625" style="262" customWidth="1"/>
    <col min="13826" max="13826" width="3.42578125" style="262" customWidth="1"/>
    <col min="13827" max="14080" width="11.42578125" style="262"/>
    <col min="14081" max="14081" width="79.28515625" style="262" customWidth="1"/>
    <col min="14082" max="14082" width="3.42578125" style="262" customWidth="1"/>
    <col min="14083" max="14336" width="11.42578125" style="262"/>
    <col min="14337" max="14337" width="79.28515625" style="262" customWidth="1"/>
    <col min="14338" max="14338" width="3.42578125" style="262" customWidth="1"/>
    <col min="14339" max="14592" width="11.42578125" style="262"/>
    <col min="14593" max="14593" width="79.28515625" style="262" customWidth="1"/>
    <col min="14594" max="14594" width="3.42578125" style="262" customWidth="1"/>
    <col min="14595" max="14848" width="11.42578125" style="262"/>
    <col min="14849" max="14849" width="79.28515625" style="262" customWidth="1"/>
    <col min="14850" max="14850" width="3.42578125" style="262" customWidth="1"/>
    <col min="14851" max="15104" width="11.42578125" style="262"/>
    <col min="15105" max="15105" width="79.28515625" style="262" customWidth="1"/>
    <col min="15106" max="15106" width="3.42578125" style="262" customWidth="1"/>
    <col min="15107" max="15360" width="11.42578125" style="262"/>
    <col min="15361" max="15361" width="79.28515625" style="262" customWidth="1"/>
    <col min="15362" max="15362" width="3.42578125" style="262" customWidth="1"/>
    <col min="15363" max="15616" width="11.42578125" style="262"/>
    <col min="15617" max="15617" width="79.28515625" style="262" customWidth="1"/>
    <col min="15618" max="15618" width="3.42578125" style="262" customWidth="1"/>
    <col min="15619" max="15872" width="11.42578125" style="262"/>
    <col min="15873" max="15873" width="79.28515625" style="262" customWidth="1"/>
    <col min="15874" max="15874" width="3.42578125" style="262" customWidth="1"/>
    <col min="15875" max="16128" width="11.42578125" style="262"/>
    <col min="16129" max="16129" width="79.28515625" style="262" customWidth="1"/>
    <col min="16130" max="16130" width="3.42578125" style="262" customWidth="1"/>
    <col min="16131" max="16384" width="11.42578125" style="262"/>
  </cols>
  <sheetData>
    <row r="1" spans="1:5" ht="15.75" thickBot="1" x14ac:dyDescent="0.3"/>
    <row r="2" spans="1:5" ht="18.75" x14ac:dyDescent="0.25">
      <c r="A2" s="265" t="s">
        <v>187</v>
      </c>
      <c r="B2" s="279"/>
      <c r="D2" s="266" t="s">
        <v>188</v>
      </c>
      <c r="E2" s="267"/>
    </row>
    <row r="3" spans="1:5" x14ac:dyDescent="0.25">
      <c r="A3" s="265"/>
      <c r="B3" s="279"/>
      <c r="D3" s="268" t="s">
        <v>189</v>
      </c>
      <c r="E3" s="269"/>
    </row>
    <row r="4" spans="1:5" x14ac:dyDescent="0.25">
      <c r="A4" s="270" t="s">
        <v>190</v>
      </c>
      <c r="B4" s="281"/>
      <c r="D4" s="268" t="s">
        <v>191</v>
      </c>
      <c r="E4" s="269"/>
    </row>
    <row r="5" spans="1:5" x14ac:dyDescent="0.25">
      <c r="A5" s="270" t="s">
        <v>192</v>
      </c>
      <c r="B5" s="281"/>
      <c r="D5" s="271" t="s">
        <v>193</v>
      </c>
      <c r="E5" s="272"/>
    </row>
    <row r="6" spans="1:5" ht="21" customHeight="1" x14ac:dyDescent="0.25">
      <c r="A6" s="273" t="s">
        <v>194</v>
      </c>
      <c r="B6" s="281"/>
      <c r="D6" s="274" t="s">
        <v>195</v>
      </c>
      <c r="E6" s="275" t="s">
        <v>215</v>
      </c>
    </row>
    <row r="7" spans="1:5" ht="22.5" customHeight="1" x14ac:dyDescent="0.25">
      <c r="A7" s="276" t="s">
        <v>196</v>
      </c>
      <c r="B7" s="281" t="s">
        <v>197</v>
      </c>
      <c r="D7" s="274" t="s">
        <v>198</v>
      </c>
      <c r="E7" s="275" t="s">
        <v>227</v>
      </c>
    </row>
    <row r="8" spans="1:5" ht="25.5" x14ac:dyDescent="0.25">
      <c r="A8" s="276" t="s">
        <v>199</v>
      </c>
      <c r="B8" s="281" t="s">
        <v>303</v>
      </c>
      <c r="D8" s="274" t="s">
        <v>200</v>
      </c>
      <c r="E8" s="275" t="s">
        <v>216</v>
      </c>
    </row>
    <row r="9" spans="1:5" ht="25.5" x14ac:dyDescent="0.25">
      <c r="A9" s="277" t="s">
        <v>201</v>
      </c>
      <c r="B9" s="281" t="s">
        <v>304</v>
      </c>
      <c r="D9" s="274" t="s">
        <v>202</v>
      </c>
      <c r="E9" s="275" t="s">
        <v>228</v>
      </c>
    </row>
    <row r="10" spans="1:5" ht="25.5" x14ac:dyDescent="0.25">
      <c r="A10" s="277" t="s">
        <v>305</v>
      </c>
      <c r="B10" s="281" t="s">
        <v>306</v>
      </c>
      <c r="D10" s="274" t="s">
        <v>203</v>
      </c>
      <c r="E10" s="275" t="s">
        <v>229</v>
      </c>
    </row>
    <row r="11" spans="1:5" ht="25.5" x14ac:dyDescent="0.25">
      <c r="A11" s="277" t="s">
        <v>307</v>
      </c>
      <c r="B11" s="281" t="s">
        <v>308</v>
      </c>
      <c r="D11" s="274" t="s">
        <v>204</v>
      </c>
      <c r="E11" s="275" t="s">
        <v>230</v>
      </c>
    </row>
    <row r="12" spans="1:5" ht="25.5" x14ac:dyDescent="0.25">
      <c r="A12" s="277" t="s">
        <v>310</v>
      </c>
      <c r="B12" s="281" t="s">
        <v>309</v>
      </c>
      <c r="D12" s="274" t="s">
        <v>205</v>
      </c>
      <c r="E12" s="275" t="s">
        <v>217</v>
      </c>
    </row>
    <row r="13" spans="1:5" ht="25.5" x14ac:dyDescent="0.25">
      <c r="A13" s="277" t="s">
        <v>311</v>
      </c>
      <c r="B13" s="281" t="s">
        <v>312</v>
      </c>
      <c r="D13" s="274" t="s">
        <v>206</v>
      </c>
      <c r="E13" s="275" t="s">
        <v>218</v>
      </c>
    </row>
    <row r="14" spans="1:5" x14ac:dyDescent="0.25">
      <c r="A14" s="277"/>
      <c r="B14" s="281"/>
      <c r="D14" s="274" t="s">
        <v>207</v>
      </c>
      <c r="E14" s="275" t="s">
        <v>219</v>
      </c>
    </row>
    <row r="15" spans="1:5" ht="25.5" x14ac:dyDescent="0.25">
      <c r="A15" s="276"/>
      <c r="B15" s="281"/>
      <c r="D15" s="274" t="s">
        <v>208</v>
      </c>
      <c r="E15" s="275" t="s">
        <v>220</v>
      </c>
    </row>
    <row r="16" spans="1:5" x14ac:dyDescent="0.25">
      <c r="D16" s="274" t="s">
        <v>209</v>
      </c>
      <c r="E16" s="275" t="s">
        <v>221</v>
      </c>
    </row>
    <row r="17" spans="4:5" ht="25.5" x14ac:dyDescent="0.25">
      <c r="D17" s="274" t="s">
        <v>210</v>
      </c>
      <c r="E17" s="275" t="s">
        <v>222</v>
      </c>
    </row>
    <row r="18" spans="4:5" x14ac:dyDescent="0.25">
      <c r="D18" s="282" t="s">
        <v>211</v>
      </c>
      <c r="E18" s="275" t="s">
        <v>231</v>
      </c>
    </row>
    <row r="19" spans="4:5" x14ac:dyDescent="0.25">
      <c r="D19" s="282" t="s">
        <v>212</v>
      </c>
      <c r="E19" s="275" t="s">
        <v>232</v>
      </c>
    </row>
    <row r="20" spans="4:5" x14ac:dyDescent="0.25">
      <c r="D20" s="274" t="s">
        <v>213</v>
      </c>
      <c r="E20" s="275" t="s">
        <v>233</v>
      </c>
    </row>
    <row r="21" spans="4:5" x14ac:dyDescent="0.25">
      <c r="D21" s="282" t="s">
        <v>214</v>
      </c>
      <c r="E21" s="275" t="s">
        <v>234</v>
      </c>
    </row>
    <row r="22" spans="4:5" x14ac:dyDescent="0.25">
      <c r="D22" s="282" t="s">
        <v>235</v>
      </c>
      <c r="E22" s="275" t="s">
        <v>239</v>
      </c>
    </row>
    <row r="23" spans="4:5" x14ac:dyDescent="0.25">
      <c r="D23" s="282" t="s">
        <v>236</v>
      </c>
      <c r="E23" s="275" t="s">
        <v>240</v>
      </c>
    </row>
    <row r="24" spans="4:5" x14ac:dyDescent="0.25">
      <c r="D24" s="282" t="s">
        <v>237</v>
      </c>
      <c r="E24" s="275" t="s">
        <v>241</v>
      </c>
    </row>
    <row r="25" spans="4:5" ht="25.5" x14ac:dyDescent="0.25">
      <c r="D25" s="282" t="s">
        <v>238</v>
      </c>
      <c r="E25" s="275" t="s">
        <v>242</v>
      </c>
    </row>
    <row r="26" spans="4:5" x14ac:dyDescent="0.25">
      <c r="D26" s="282" t="s">
        <v>243</v>
      </c>
      <c r="E26" s="275" t="s">
        <v>223</v>
      </c>
    </row>
    <row r="27" spans="4:5" ht="25.5" x14ac:dyDescent="0.25">
      <c r="D27" s="282" t="s">
        <v>244</v>
      </c>
      <c r="E27" s="275" t="s">
        <v>224</v>
      </c>
    </row>
    <row r="28" spans="4:5" ht="25.5" x14ac:dyDescent="0.25">
      <c r="D28" s="282" t="s">
        <v>245</v>
      </c>
      <c r="E28" s="275" t="s">
        <v>225</v>
      </c>
    </row>
    <row r="29" spans="4:5" ht="25.5" x14ac:dyDescent="0.25">
      <c r="D29" s="282" t="s">
        <v>246</v>
      </c>
      <c r="E29" s="275" t="s">
        <v>226</v>
      </c>
    </row>
    <row r="30" spans="4:5" ht="25.5" x14ac:dyDescent="0.25">
      <c r="D30" s="282" t="s">
        <v>251</v>
      </c>
      <c r="E30" s="275" t="s">
        <v>247</v>
      </c>
    </row>
    <row r="31" spans="4:5" ht="25.5" x14ac:dyDescent="0.25">
      <c r="D31" s="282" t="s">
        <v>252</v>
      </c>
      <c r="E31" s="275" t="s">
        <v>248</v>
      </c>
    </row>
    <row r="32" spans="4:5" ht="25.5" x14ac:dyDescent="0.25">
      <c r="D32" s="282" t="s">
        <v>253</v>
      </c>
      <c r="E32" s="275" t="s">
        <v>249</v>
      </c>
    </row>
    <row r="33" spans="4:5" ht="25.5" x14ac:dyDescent="0.25">
      <c r="D33" s="282" t="s">
        <v>254</v>
      </c>
      <c r="E33" s="275" t="s">
        <v>250</v>
      </c>
    </row>
    <row r="34" spans="4:5" ht="25.5" x14ac:dyDescent="0.25">
      <c r="D34" s="282" t="s">
        <v>257</v>
      </c>
      <c r="E34" s="275" t="s">
        <v>255</v>
      </c>
    </row>
    <row r="35" spans="4:5" ht="25.5" x14ac:dyDescent="0.25">
      <c r="D35" s="282" t="s">
        <v>258</v>
      </c>
      <c r="E35" s="275" t="s">
        <v>256</v>
      </c>
    </row>
    <row r="36" spans="4:5" ht="25.5" x14ac:dyDescent="0.25">
      <c r="D36" s="282" t="s">
        <v>259</v>
      </c>
      <c r="E36" s="275" t="s">
        <v>267</v>
      </c>
    </row>
    <row r="37" spans="4:5" ht="25.5" x14ac:dyDescent="0.25">
      <c r="D37" s="282" t="s">
        <v>260</v>
      </c>
      <c r="E37" s="275" t="s">
        <v>268</v>
      </c>
    </row>
    <row r="38" spans="4:5" x14ac:dyDescent="0.25">
      <c r="D38" s="282" t="s">
        <v>261</v>
      </c>
      <c r="E38" s="275" t="s">
        <v>270</v>
      </c>
    </row>
    <row r="39" spans="4:5" ht="25.5" x14ac:dyDescent="0.25">
      <c r="D39" s="282" t="s">
        <v>262</v>
      </c>
      <c r="E39" s="275" t="s">
        <v>271</v>
      </c>
    </row>
    <row r="40" spans="4:5" ht="25.5" x14ac:dyDescent="0.25">
      <c r="D40" s="282" t="s">
        <v>263</v>
      </c>
      <c r="E40" s="275" t="s">
        <v>272</v>
      </c>
    </row>
    <row r="41" spans="4:5" ht="25.5" x14ac:dyDescent="0.25">
      <c r="D41" s="282" t="s">
        <v>264</v>
      </c>
      <c r="E41" s="275" t="s">
        <v>273</v>
      </c>
    </row>
    <row r="42" spans="4:5" ht="25.5" x14ac:dyDescent="0.25">
      <c r="D42" s="282" t="s">
        <v>265</v>
      </c>
      <c r="E42" s="275" t="s">
        <v>274</v>
      </c>
    </row>
    <row r="43" spans="4:5" x14ac:dyDescent="0.25">
      <c r="D43" s="282" t="s">
        <v>266</v>
      </c>
      <c r="E43" s="275" t="s">
        <v>282</v>
      </c>
    </row>
    <row r="44" spans="4:5" ht="25.5" x14ac:dyDescent="0.25">
      <c r="D44" s="282" t="s">
        <v>269</v>
      </c>
      <c r="E44" s="275" t="s">
        <v>283</v>
      </c>
    </row>
    <row r="45" spans="4:5" ht="25.5" x14ac:dyDescent="0.25">
      <c r="D45" s="282" t="s">
        <v>275</v>
      </c>
      <c r="E45" s="275" t="s">
        <v>284</v>
      </c>
    </row>
    <row r="46" spans="4:5" ht="25.5" x14ac:dyDescent="0.25">
      <c r="D46" s="282" t="s">
        <v>276</v>
      </c>
      <c r="E46" s="275" t="s">
        <v>285</v>
      </c>
    </row>
    <row r="47" spans="4:5" ht="25.5" x14ac:dyDescent="0.25">
      <c r="D47" s="282" t="s">
        <v>277</v>
      </c>
      <c r="E47" s="275" t="s">
        <v>286</v>
      </c>
    </row>
    <row r="48" spans="4:5" x14ac:dyDescent="0.25">
      <c r="D48" s="282" t="s">
        <v>278</v>
      </c>
      <c r="E48" s="275" t="s">
        <v>287</v>
      </c>
    </row>
    <row r="49" spans="4:5" ht="25.5" x14ac:dyDescent="0.25">
      <c r="D49" s="282" t="s">
        <v>279</v>
      </c>
      <c r="E49" s="275" t="s">
        <v>290</v>
      </c>
    </row>
    <row r="50" spans="4:5" ht="25.5" x14ac:dyDescent="0.25">
      <c r="D50" s="282" t="s">
        <v>280</v>
      </c>
      <c r="E50" s="275" t="s">
        <v>291</v>
      </c>
    </row>
    <row r="51" spans="4:5" ht="25.5" x14ac:dyDescent="0.25">
      <c r="D51" s="282" t="s">
        <v>281</v>
      </c>
      <c r="E51" s="275" t="s">
        <v>302</v>
      </c>
    </row>
    <row r="52" spans="4:5" ht="25.5" x14ac:dyDescent="0.25">
      <c r="D52" s="282" t="s">
        <v>288</v>
      </c>
      <c r="E52" s="275" t="s">
        <v>292</v>
      </c>
    </row>
    <row r="53" spans="4:5" x14ac:dyDescent="0.25">
      <c r="D53" s="282" t="s">
        <v>289</v>
      </c>
      <c r="E53" s="275" t="s">
        <v>297</v>
      </c>
    </row>
    <row r="54" spans="4:5" ht="25.5" x14ac:dyDescent="0.25">
      <c r="D54" s="282" t="s">
        <v>293</v>
      </c>
      <c r="E54" s="275" t="s">
        <v>298</v>
      </c>
    </row>
    <row r="55" spans="4:5" ht="25.5" x14ac:dyDescent="0.25">
      <c r="D55" s="282" t="s">
        <v>294</v>
      </c>
      <c r="E55" s="275" t="s">
        <v>299</v>
      </c>
    </row>
    <row r="56" spans="4:5" ht="25.5" x14ac:dyDescent="0.25">
      <c r="D56" s="282" t="s">
        <v>295</v>
      </c>
      <c r="E56" s="275" t="s">
        <v>300</v>
      </c>
    </row>
    <row r="57" spans="4:5" ht="26.25" thickBot="1" x14ac:dyDescent="0.3">
      <c r="D57" s="283" t="s">
        <v>296</v>
      </c>
      <c r="E57" s="278" t="s">
        <v>301</v>
      </c>
    </row>
  </sheetData>
  <mergeCells count="4">
    <mergeCell ref="D2:E2"/>
    <mergeCell ref="D3:E3"/>
    <mergeCell ref="D4:E4"/>
    <mergeCell ref="D5:E5"/>
  </mergeCells>
  <hyperlinks>
    <hyperlink ref="D6" location="'C1'!A1" display="C1"/>
    <hyperlink ref="D7" location="'C2'!A1" display="C2"/>
    <hyperlink ref="D8" location="'C3'!A1" display="C3"/>
    <hyperlink ref="D9" location="'C4'!A1" display="C4"/>
    <hyperlink ref="D10" location="'C5'!A1" display="C5"/>
    <hyperlink ref="D11" location="'C6'!A1" display="C6"/>
    <hyperlink ref="D12" location="'C7'!A1" display="C7"/>
    <hyperlink ref="D13" location="'C8'!A1" display="C8"/>
    <hyperlink ref="D14" location="'C9'!A1" display="C9"/>
    <hyperlink ref="D15" location="'C10'!A1" display="C10"/>
    <hyperlink ref="D16" location="'C11-C12'!A1" display="C11"/>
    <hyperlink ref="D17" location="'C11-C12'!A44" display="C12"/>
    <hyperlink ref="D3:E3" location="PORTADA!A1" display="PORTADA"/>
    <hyperlink ref="D4:E4" location="FUNCIONARIOS!A1" display="FUNCIONARIOS QUE PARTICIPARON EN LA PUBLICACIÓN"/>
    <hyperlink ref="D18:D21" r:id="rId1" location="'C11-C12'!A43" display="C12"/>
    <hyperlink ref="D18" location="'c13-14'!A1" display="C13"/>
    <hyperlink ref="D19" location="'c13-14'!A44" display="C14"/>
    <hyperlink ref="D20" location="'C15-C16'!A1" display="C15"/>
    <hyperlink ref="D21" location="'c15-16'!A44" display="C16"/>
    <hyperlink ref="D22:D25" r:id="rId2" location="'C11-C12'!A43" display="C12"/>
    <hyperlink ref="D26:D29" r:id="rId3" location="'C11-C12'!A43" display="C12"/>
    <hyperlink ref="D30:D33" r:id="rId4" location="'C11-C12'!A43" display="C12"/>
    <hyperlink ref="D33:D35" r:id="rId5" location="'C11-C12'!A43" display="C12"/>
    <hyperlink ref="D22" location="'c17-18'!A1" display="C17"/>
    <hyperlink ref="D23" location="'c17-18'!A30" display="C18"/>
    <hyperlink ref="D24" location="'c19-20'!A1" display="C19"/>
    <hyperlink ref="D25" location="'c19-20'!A45" display="C20"/>
    <hyperlink ref="D26" location="'c21'!A1" display="C21"/>
    <hyperlink ref="D27" location="'C22'!A1" display="C22"/>
    <hyperlink ref="D28" location="'C23-24'!A1" display="C23"/>
    <hyperlink ref="D29" location="'C23-24'!A43" display="C24"/>
    <hyperlink ref="D30" location="'C25-26'!A1" display="C25"/>
    <hyperlink ref="D31" location="'C25-26'!A44" display="C26"/>
    <hyperlink ref="D32" location="'C27-28'!A1" display="C27"/>
    <hyperlink ref="D33" location="'C27-28'!A40" display="C28"/>
    <hyperlink ref="D34" location="'C29-30'!A1" display="C29"/>
    <hyperlink ref="D35" location="'C29-30'!A28" display="C30"/>
    <hyperlink ref="D36:D56" r:id="rId6" location="'C11-C12'!A43" display="C12"/>
    <hyperlink ref="D36" location="'C31-32'!A1" display="C31"/>
    <hyperlink ref="D37" location="'C31-32'!A44" display="C32"/>
    <hyperlink ref="D38" location="'C33'!A1" display="C33"/>
    <hyperlink ref="D39" location="'C34-35'!A1" display="C34"/>
    <hyperlink ref="D40" location="'C34-35'!A43" display="C35"/>
    <hyperlink ref="D41" location="'C36-37'!A1" display="C36"/>
    <hyperlink ref="D42" location="'C36-37'!A46" display="C37"/>
    <hyperlink ref="D43" location="'C38'!A1" display="C38"/>
    <hyperlink ref="D44" location="'C39-40'!A1" display="C39"/>
    <hyperlink ref="D45" location="'C39-40'!A43" display="C40"/>
    <hyperlink ref="D46" location="'C41-42'!A1" display="C41"/>
    <hyperlink ref="D47" location="'C41-42'!A43" display="C42"/>
    <hyperlink ref="D48" location="'C43'!A1" display="C43"/>
    <hyperlink ref="D49" location="'C44-45'!A1" display="C44"/>
    <hyperlink ref="D50" location="'C44-45'!A44" display="C45"/>
    <hyperlink ref="D51" location="'C46-47'!A1" display="C46"/>
    <hyperlink ref="D52" location="'C46-47'!A44" display="C47"/>
    <hyperlink ref="D53" location="'C48'!A1" display="C48"/>
    <hyperlink ref="D54" location="'C49-50'!A1" display="C49"/>
    <hyperlink ref="D55" location="'C49-50'!A43" display="C50"/>
    <hyperlink ref="D56" location="'C51-52'!A1" display="C51"/>
    <hyperlink ref="D57" location="'C51-52'!A44" display="C52"/>
  </hyperlinks>
  <pageMargins left="0.70866141732283472" right="0.70866141732283472" top="0.74803149606299213" bottom="0.74803149606299213" header="0.31496062992125984" footer="0.31496062992125984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opLeftCell="G1" zoomScaleNormal="100" zoomScaleSheetLayoutView="100" workbookViewId="0">
      <selection activeCell="Y1" sqref="Y1"/>
    </sheetView>
  </sheetViews>
  <sheetFormatPr baseColWidth="10" defaultRowHeight="12.75" x14ac:dyDescent="0.25"/>
  <cols>
    <col min="1" max="1" width="11.7109375" style="4" customWidth="1"/>
    <col min="2" max="12" width="6.7109375" style="4" customWidth="1"/>
    <col min="13" max="13" width="1.5703125" style="4" customWidth="1"/>
    <col min="14" max="24" width="6.7109375" style="4" customWidth="1"/>
    <col min="25" max="263" width="11.42578125" style="4"/>
    <col min="264" max="264" width="15.7109375" style="4" customWidth="1"/>
    <col min="265" max="271" width="9.7109375" style="4" customWidth="1"/>
    <col min="272" max="272" width="1.5703125" style="4" customWidth="1"/>
    <col min="273" max="279" width="9.7109375" style="4" customWidth="1"/>
    <col min="280" max="519" width="11.42578125" style="4"/>
    <col min="520" max="520" width="15.7109375" style="4" customWidth="1"/>
    <col min="521" max="527" width="9.7109375" style="4" customWidth="1"/>
    <col min="528" max="528" width="1.5703125" style="4" customWidth="1"/>
    <col min="529" max="535" width="9.7109375" style="4" customWidth="1"/>
    <col min="536" max="775" width="11.42578125" style="4"/>
    <col min="776" max="776" width="15.7109375" style="4" customWidth="1"/>
    <col min="777" max="783" width="9.7109375" style="4" customWidth="1"/>
    <col min="784" max="784" width="1.5703125" style="4" customWidth="1"/>
    <col min="785" max="791" width="9.7109375" style="4" customWidth="1"/>
    <col min="792" max="1031" width="11.42578125" style="4"/>
    <col min="1032" max="1032" width="15.7109375" style="4" customWidth="1"/>
    <col min="1033" max="1039" width="9.7109375" style="4" customWidth="1"/>
    <col min="1040" max="1040" width="1.5703125" style="4" customWidth="1"/>
    <col min="1041" max="1047" width="9.7109375" style="4" customWidth="1"/>
    <col min="1048" max="1287" width="11.42578125" style="4"/>
    <col min="1288" max="1288" width="15.7109375" style="4" customWidth="1"/>
    <col min="1289" max="1295" width="9.7109375" style="4" customWidth="1"/>
    <col min="1296" max="1296" width="1.5703125" style="4" customWidth="1"/>
    <col min="1297" max="1303" width="9.7109375" style="4" customWidth="1"/>
    <col min="1304" max="1543" width="11.42578125" style="4"/>
    <col min="1544" max="1544" width="15.7109375" style="4" customWidth="1"/>
    <col min="1545" max="1551" width="9.7109375" style="4" customWidth="1"/>
    <col min="1552" max="1552" width="1.5703125" style="4" customWidth="1"/>
    <col min="1553" max="1559" width="9.7109375" style="4" customWidth="1"/>
    <col min="1560" max="1799" width="11.42578125" style="4"/>
    <col min="1800" max="1800" width="15.7109375" style="4" customWidth="1"/>
    <col min="1801" max="1807" width="9.7109375" style="4" customWidth="1"/>
    <col min="1808" max="1808" width="1.5703125" style="4" customWidth="1"/>
    <col min="1809" max="1815" width="9.7109375" style="4" customWidth="1"/>
    <col min="1816" max="2055" width="11.42578125" style="4"/>
    <col min="2056" max="2056" width="15.7109375" style="4" customWidth="1"/>
    <col min="2057" max="2063" width="9.7109375" style="4" customWidth="1"/>
    <col min="2064" max="2064" width="1.5703125" style="4" customWidth="1"/>
    <col min="2065" max="2071" width="9.7109375" style="4" customWidth="1"/>
    <col min="2072" max="2311" width="11.42578125" style="4"/>
    <col min="2312" max="2312" width="15.7109375" style="4" customWidth="1"/>
    <col min="2313" max="2319" width="9.7109375" style="4" customWidth="1"/>
    <col min="2320" max="2320" width="1.5703125" style="4" customWidth="1"/>
    <col min="2321" max="2327" width="9.7109375" style="4" customWidth="1"/>
    <col min="2328" max="2567" width="11.42578125" style="4"/>
    <col min="2568" max="2568" width="15.7109375" style="4" customWidth="1"/>
    <col min="2569" max="2575" width="9.7109375" style="4" customWidth="1"/>
    <col min="2576" max="2576" width="1.5703125" style="4" customWidth="1"/>
    <col min="2577" max="2583" width="9.7109375" style="4" customWidth="1"/>
    <col min="2584" max="2823" width="11.42578125" style="4"/>
    <col min="2824" max="2824" width="15.7109375" style="4" customWidth="1"/>
    <col min="2825" max="2831" width="9.7109375" style="4" customWidth="1"/>
    <col min="2832" max="2832" width="1.5703125" style="4" customWidth="1"/>
    <col min="2833" max="2839" width="9.7109375" style="4" customWidth="1"/>
    <col min="2840" max="3079" width="11.42578125" style="4"/>
    <col min="3080" max="3080" width="15.7109375" style="4" customWidth="1"/>
    <col min="3081" max="3087" width="9.7109375" style="4" customWidth="1"/>
    <col min="3088" max="3088" width="1.5703125" style="4" customWidth="1"/>
    <col min="3089" max="3095" width="9.7109375" style="4" customWidth="1"/>
    <col min="3096" max="3335" width="11.42578125" style="4"/>
    <col min="3336" max="3336" width="15.7109375" style="4" customWidth="1"/>
    <col min="3337" max="3343" width="9.7109375" style="4" customWidth="1"/>
    <col min="3344" max="3344" width="1.5703125" style="4" customWidth="1"/>
    <col min="3345" max="3351" width="9.7109375" style="4" customWidth="1"/>
    <col min="3352" max="3591" width="11.42578125" style="4"/>
    <col min="3592" max="3592" width="15.7109375" style="4" customWidth="1"/>
    <col min="3593" max="3599" width="9.7109375" style="4" customWidth="1"/>
    <col min="3600" max="3600" width="1.5703125" style="4" customWidth="1"/>
    <col min="3601" max="3607" width="9.7109375" style="4" customWidth="1"/>
    <col min="3608" max="3847" width="11.42578125" style="4"/>
    <col min="3848" max="3848" width="15.7109375" style="4" customWidth="1"/>
    <col min="3849" max="3855" width="9.7109375" style="4" customWidth="1"/>
    <col min="3856" max="3856" width="1.5703125" style="4" customWidth="1"/>
    <col min="3857" max="3863" width="9.7109375" style="4" customWidth="1"/>
    <col min="3864" max="4103" width="11.42578125" style="4"/>
    <col min="4104" max="4104" width="15.7109375" style="4" customWidth="1"/>
    <col min="4105" max="4111" width="9.7109375" style="4" customWidth="1"/>
    <col min="4112" max="4112" width="1.5703125" style="4" customWidth="1"/>
    <col min="4113" max="4119" width="9.7109375" style="4" customWidth="1"/>
    <col min="4120" max="4359" width="11.42578125" style="4"/>
    <col min="4360" max="4360" width="15.7109375" style="4" customWidth="1"/>
    <col min="4361" max="4367" width="9.7109375" style="4" customWidth="1"/>
    <col min="4368" max="4368" width="1.5703125" style="4" customWidth="1"/>
    <col min="4369" max="4375" width="9.7109375" style="4" customWidth="1"/>
    <col min="4376" max="4615" width="11.42578125" style="4"/>
    <col min="4616" max="4616" width="15.7109375" style="4" customWidth="1"/>
    <col min="4617" max="4623" width="9.7109375" style="4" customWidth="1"/>
    <col min="4624" max="4624" width="1.5703125" style="4" customWidth="1"/>
    <col min="4625" max="4631" width="9.7109375" style="4" customWidth="1"/>
    <col min="4632" max="4871" width="11.42578125" style="4"/>
    <col min="4872" max="4872" width="15.7109375" style="4" customWidth="1"/>
    <col min="4873" max="4879" width="9.7109375" style="4" customWidth="1"/>
    <col min="4880" max="4880" width="1.5703125" style="4" customWidth="1"/>
    <col min="4881" max="4887" width="9.7109375" style="4" customWidth="1"/>
    <col min="4888" max="5127" width="11.42578125" style="4"/>
    <col min="5128" max="5128" width="15.7109375" style="4" customWidth="1"/>
    <col min="5129" max="5135" width="9.7109375" style="4" customWidth="1"/>
    <col min="5136" max="5136" width="1.5703125" style="4" customWidth="1"/>
    <col min="5137" max="5143" width="9.7109375" style="4" customWidth="1"/>
    <col min="5144" max="5383" width="11.42578125" style="4"/>
    <col min="5384" max="5384" width="15.7109375" style="4" customWidth="1"/>
    <col min="5385" max="5391" width="9.7109375" style="4" customWidth="1"/>
    <col min="5392" max="5392" width="1.5703125" style="4" customWidth="1"/>
    <col min="5393" max="5399" width="9.7109375" style="4" customWidth="1"/>
    <col min="5400" max="5639" width="11.42578125" style="4"/>
    <col min="5640" max="5640" width="15.7109375" style="4" customWidth="1"/>
    <col min="5641" max="5647" width="9.7109375" style="4" customWidth="1"/>
    <col min="5648" max="5648" width="1.5703125" style="4" customWidth="1"/>
    <col min="5649" max="5655" width="9.7109375" style="4" customWidth="1"/>
    <col min="5656" max="5895" width="11.42578125" style="4"/>
    <col min="5896" max="5896" width="15.7109375" style="4" customWidth="1"/>
    <col min="5897" max="5903" width="9.7109375" style="4" customWidth="1"/>
    <col min="5904" max="5904" width="1.5703125" style="4" customWidth="1"/>
    <col min="5905" max="5911" width="9.7109375" style="4" customWidth="1"/>
    <col min="5912" max="6151" width="11.42578125" style="4"/>
    <col min="6152" max="6152" width="15.7109375" style="4" customWidth="1"/>
    <col min="6153" max="6159" width="9.7109375" style="4" customWidth="1"/>
    <col min="6160" max="6160" width="1.5703125" style="4" customWidth="1"/>
    <col min="6161" max="6167" width="9.7109375" style="4" customWidth="1"/>
    <col min="6168" max="6407" width="11.42578125" style="4"/>
    <col min="6408" max="6408" width="15.7109375" style="4" customWidth="1"/>
    <col min="6409" max="6415" width="9.7109375" style="4" customWidth="1"/>
    <col min="6416" max="6416" width="1.5703125" style="4" customWidth="1"/>
    <col min="6417" max="6423" width="9.7109375" style="4" customWidth="1"/>
    <col min="6424" max="6663" width="11.42578125" style="4"/>
    <col min="6664" max="6664" width="15.7109375" style="4" customWidth="1"/>
    <col min="6665" max="6671" width="9.7109375" style="4" customWidth="1"/>
    <col min="6672" max="6672" width="1.5703125" style="4" customWidth="1"/>
    <col min="6673" max="6679" width="9.7109375" style="4" customWidth="1"/>
    <col min="6680" max="6919" width="11.42578125" style="4"/>
    <col min="6920" max="6920" width="15.7109375" style="4" customWidth="1"/>
    <col min="6921" max="6927" width="9.7109375" style="4" customWidth="1"/>
    <col min="6928" max="6928" width="1.5703125" style="4" customWidth="1"/>
    <col min="6929" max="6935" width="9.7109375" style="4" customWidth="1"/>
    <col min="6936" max="7175" width="11.42578125" style="4"/>
    <col min="7176" max="7176" width="15.7109375" style="4" customWidth="1"/>
    <col min="7177" max="7183" width="9.7109375" style="4" customWidth="1"/>
    <col min="7184" max="7184" width="1.5703125" style="4" customWidth="1"/>
    <col min="7185" max="7191" width="9.7109375" style="4" customWidth="1"/>
    <col min="7192" max="7431" width="11.42578125" style="4"/>
    <col min="7432" max="7432" width="15.7109375" style="4" customWidth="1"/>
    <col min="7433" max="7439" width="9.7109375" style="4" customWidth="1"/>
    <col min="7440" max="7440" width="1.5703125" style="4" customWidth="1"/>
    <col min="7441" max="7447" width="9.7109375" style="4" customWidth="1"/>
    <col min="7448" max="7687" width="11.42578125" style="4"/>
    <col min="7688" max="7688" width="15.7109375" style="4" customWidth="1"/>
    <col min="7689" max="7695" width="9.7109375" style="4" customWidth="1"/>
    <col min="7696" max="7696" width="1.5703125" style="4" customWidth="1"/>
    <col min="7697" max="7703" width="9.7109375" style="4" customWidth="1"/>
    <col min="7704" max="7943" width="11.42578125" style="4"/>
    <col min="7944" max="7944" width="15.7109375" style="4" customWidth="1"/>
    <col min="7945" max="7951" width="9.7109375" style="4" customWidth="1"/>
    <col min="7952" max="7952" width="1.5703125" style="4" customWidth="1"/>
    <col min="7953" max="7959" width="9.7109375" style="4" customWidth="1"/>
    <col min="7960" max="8199" width="11.42578125" style="4"/>
    <col min="8200" max="8200" width="15.7109375" style="4" customWidth="1"/>
    <col min="8201" max="8207" width="9.7109375" style="4" customWidth="1"/>
    <col min="8208" max="8208" width="1.5703125" style="4" customWidth="1"/>
    <col min="8209" max="8215" width="9.7109375" style="4" customWidth="1"/>
    <col min="8216" max="8455" width="11.42578125" style="4"/>
    <col min="8456" max="8456" width="15.7109375" style="4" customWidth="1"/>
    <col min="8457" max="8463" width="9.7109375" style="4" customWidth="1"/>
    <col min="8464" max="8464" width="1.5703125" style="4" customWidth="1"/>
    <col min="8465" max="8471" width="9.7109375" style="4" customWidth="1"/>
    <col min="8472" max="8711" width="11.42578125" style="4"/>
    <col min="8712" max="8712" width="15.7109375" style="4" customWidth="1"/>
    <col min="8713" max="8719" width="9.7109375" style="4" customWidth="1"/>
    <col min="8720" max="8720" width="1.5703125" style="4" customWidth="1"/>
    <col min="8721" max="8727" width="9.7109375" style="4" customWidth="1"/>
    <col min="8728" max="8967" width="11.42578125" style="4"/>
    <col min="8968" max="8968" width="15.7109375" style="4" customWidth="1"/>
    <col min="8969" max="8975" width="9.7109375" style="4" customWidth="1"/>
    <col min="8976" max="8976" width="1.5703125" style="4" customWidth="1"/>
    <col min="8977" max="8983" width="9.7109375" style="4" customWidth="1"/>
    <col min="8984" max="9223" width="11.42578125" style="4"/>
    <col min="9224" max="9224" width="15.7109375" style="4" customWidth="1"/>
    <col min="9225" max="9231" width="9.7109375" style="4" customWidth="1"/>
    <col min="9232" max="9232" width="1.5703125" style="4" customWidth="1"/>
    <col min="9233" max="9239" width="9.7109375" style="4" customWidth="1"/>
    <col min="9240" max="9479" width="11.42578125" style="4"/>
    <col min="9480" max="9480" width="15.7109375" style="4" customWidth="1"/>
    <col min="9481" max="9487" width="9.7109375" style="4" customWidth="1"/>
    <col min="9488" max="9488" width="1.5703125" style="4" customWidth="1"/>
    <col min="9489" max="9495" width="9.7109375" style="4" customWidth="1"/>
    <col min="9496" max="9735" width="11.42578125" style="4"/>
    <col min="9736" max="9736" width="15.7109375" style="4" customWidth="1"/>
    <col min="9737" max="9743" width="9.7109375" style="4" customWidth="1"/>
    <col min="9744" max="9744" width="1.5703125" style="4" customWidth="1"/>
    <col min="9745" max="9751" width="9.7109375" style="4" customWidth="1"/>
    <col min="9752" max="9991" width="11.42578125" style="4"/>
    <col min="9992" max="9992" width="15.7109375" style="4" customWidth="1"/>
    <col min="9993" max="9999" width="9.7109375" style="4" customWidth="1"/>
    <col min="10000" max="10000" width="1.5703125" style="4" customWidth="1"/>
    <col min="10001" max="10007" width="9.7109375" style="4" customWidth="1"/>
    <col min="10008" max="10247" width="11.42578125" style="4"/>
    <col min="10248" max="10248" width="15.7109375" style="4" customWidth="1"/>
    <col min="10249" max="10255" width="9.7109375" style="4" customWidth="1"/>
    <col min="10256" max="10256" width="1.5703125" style="4" customWidth="1"/>
    <col min="10257" max="10263" width="9.7109375" style="4" customWidth="1"/>
    <col min="10264" max="10503" width="11.42578125" style="4"/>
    <col min="10504" max="10504" width="15.7109375" style="4" customWidth="1"/>
    <col min="10505" max="10511" width="9.7109375" style="4" customWidth="1"/>
    <col min="10512" max="10512" width="1.5703125" style="4" customWidth="1"/>
    <col min="10513" max="10519" width="9.7109375" style="4" customWidth="1"/>
    <col min="10520" max="10759" width="11.42578125" style="4"/>
    <col min="10760" max="10760" width="15.7109375" style="4" customWidth="1"/>
    <col min="10761" max="10767" width="9.7109375" style="4" customWidth="1"/>
    <col min="10768" max="10768" width="1.5703125" style="4" customWidth="1"/>
    <col min="10769" max="10775" width="9.7109375" style="4" customWidth="1"/>
    <col min="10776" max="11015" width="11.42578125" style="4"/>
    <col min="11016" max="11016" width="15.7109375" style="4" customWidth="1"/>
    <col min="11017" max="11023" width="9.7109375" style="4" customWidth="1"/>
    <col min="11024" max="11024" width="1.5703125" style="4" customWidth="1"/>
    <col min="11025" max="11031" width="9.7109375" style="4" customWidth="1"/>
    <col min="11032" max="11271" width="11.42578125" style="4"/>
    <col min="11272" max="11272" width="15.7109375" style="4" customWidth="1"/>
    <col min="11273" max="11279" width="9.7109375" style="4" customWidth="1"/>
    <col min="11280" max="11280" width="1.5703125" style="4" customWidth="1"/>
    <col min="11281" max="11287" width="9.7109375" style="4" customWidth="1"/>
    <col min="11288" max="11527" width="11.42578125" style="4"/>
    <col min="11528" max="11528" width="15.7109375" style="4" customWidth="1"/>
    <col min="11529" max="11535" width="9.7109375" style="4" customWidth="1"/>
    <col min="11536" max="11536" width="1.5703125" style="4" customWidth="1"/>
    <col min="11537" max="11543" width="9.7109375" style="4" customWidth="1"/>
    <col min="11544" max="11783" width="11.42578125" style="4"/>
    <col min="11784" max="11784" width="15.7109375" style="4" customWidth="1"/>
    <col min="11785" max="11791" width="9.7109375" style="4" customWidth="1"/>
    <col min="11792" max="11792" width="1.5703125" style="4" customWidth="1"/>
    <col min="11793" max="11799" width="9.7109375" style="4" customWidth="1"/>
    <col min="11800" max="12039" width="11.42578125" style="4"/>
    <col min="12040" max="12040" width="15.7109375" style="4" customWidth="1"/>
    <col min="12041" max="12047" width="9.7109375" style="4" customWidth="1"/>
    <col min="12048" max="12048" width="1.5703125" style="4" customWidth="1"/>
    <col min="12049" max="12055" width="9.7109375" style="4" customWidth="1"/>
    <col min="12056" max="12295" width="11.42578125" style="4"/>
    <col min="12296" max="12296" width="15.7109375" style="4" customWidth="1"/>
    <col min="12297" max="12303" width="9.7109375" style="4" customWidth="1"/>
    <col min="12304" max="12304" width="1.5703125" style="4" customWidth="1"/>
    <col min="12305" max="12311" width="9.7109375" style="4" customWidth="1"/>
    <col min="12312" max="12551" width="11.42578125" style="4"/>
    <col min="12552" max="12552" width="15.7109375" style="4" customWidth="1"/>
    <col min="12553" max="12559" width="9.7109375" style="4" customWidth="1"/>
    <col min="12560" max="12560" width="1.5703125" style="4" customWidth="1"/>
    <col min="12561" max="12567" width="9.7109375" style="4" customWidth="1"/>
    <col min="12568" max="12807" width="11.42578125" style="4"/>
    <col min="12808" max="12808" width="15.7109375" style="4" customWidth="1"/>
    <col min="12809" max="12815" width="9.7109375" style="4" customWidth="1"/>
    <col min="12816" max="12816" width="1.5703125" style="4" customWidth="1"/>
    <col min="12817" max="12823" width="9.7109375" style="4" customWidth="1"/>
    <col min="12824" max="13063" width="11.42578125" style="4"/>
    <col min="13064" max="13064" width="15.7109375" style="4" customWidth="1"/>
    <col min="13065" max="13071" width="9.7109375" style="4" customWidth="1"/>
    <col min="13072" max="13072" width="1.5703125" style="4" customWidth="1"/>
    <col min="13073" max="13079" width="9.7109375" style="4" customWidth="1"/>
    <col min="13080" max="13319" width="11.42578125" style="4"/>
    <col min="13320" max="13320" width="15.7109375" style="4" customWidth="1"/>
    <col min="13321" max="13327" width="9.7109375" style="4" customWidth="1"/>
    <col min="13328" max="13328" width="1.5703125" style="4" customWidth="1"/>
    <col min="13329" max="13335" width="9.7109375" style="4" customWidth="1"/>
    <col min="13336" max="13575" width="11.42578125" style="4"/>
    <col min="13576" max="13576" width="15.7109375" style="4" customWidth="1"/>
    <col min="13577" max="13583" width="9.7109375" style="4" customWidth="1"/>
    <col min="13584" max="13584" width="1.5703125" style="4" customWidth="1"/>
    <col min="13585" max="13591" width="9.7109375" style="4" customWidth="1"/>
    <col min="13592" max="13831" width="11.42578125" style="4"/>
    <col min="13832" max="13832" width="15.7109375" style="4" customWidth="1"/>
    <col min="13833" max="13839" width="9.7109375" style="4" customWidth="1"/>
    <col min="13840" max="13840" width="1.5703125" style="4" customWidth="1"/>
    <col min="13841" max="13847" width="9.7109375" style="4" customWidth="1"/>
    <col min="13848" max="14087" width="11.42578125" style="4"/>
    <col min="14088" max="14088" width="15.7109375" style="4" customWidth="1"/>
    <col min="14089" max="14095" width="9.7109375" style="4" customWidth="1"/>
    <col min="14096" max="14096" width="1.5703125" style="4" customWidth="1"/>
    <col min="14097" max="14103" width="9.7109375" style="4" customWidth="1"/>
    <col min="14104" max="14343" width="11.42578125" style="4"/>
    <col min="14344" max="14344" width="15.7109375" style="4" customWidth="1"/>
    <col min="14345" max="14351" width="9.7109375" style="4" customWidth="1"/>
    <col min="14352" max="14352" width="1.5703125" style="4" customWidth="1"/>
    <col min="14353" max="14359" width="9.7109375" style="4" customWidth="1"/>
    <col min="14360" max="14599" width="11.42578125" style="4"/>
    <col min="14600" max="14600" width="15.7109375" style="4" customWidth="1"/>
    <col min="14601" max="14607" width="9.7109375" style="4" customWidth="1"/>
    <col min="14608" max="14608" width="1.5703125" style="4" customWidth="1"/>
    <col min="14609" max="14615" width="9.7109375" style="4" customWidth="1"/>
    <col min="14616" max="14855" width="11.42578125" style="4"/>
    <col min="14856" max="14856" width="15.7109375" style="4" customWidth="1"/>
    <col min="14857" max="14863" width="9.7109375" style="4" customWidth="1"/>
    <col min="14864" max="14864" width="1.5703125" style="4" customWidth="1"/>
    <col min="14865" max="14871" width="9.7109375" style="4" customWidth="1"/>
    <col min="14872" max="15111" width="11.42578125" style="4"/>
    <col min="15112" max="15112" width="15.7109375" style="4" customWidth="1"/>
    <col min="15113" max="15119" width="9.7109375" style="4" customWidth="1"/>
    <col min="15120" max="15120" width="1.5703125" style="4" customWidth="1"/>
    <col min="15121" max="15127" width="9.7109375" style="4" customWidth="1"/>
    <col min="15128" max="15367" width="11.42578125" style="4"/>
    <col min="15368" max="15368" width="15.7109375" style="4" customWidth="1"/>
    <col min="15369" max="15375" width="9.7109375" style="4" customWidth="1"/>
    <col min="15376" max="15376" width="1.5703125" style="4" customWidth="1"/>
    <col min="15377" max="15383" width="9.7109375" style="4" customWidth="1"/>
    <col min="15384" max="15623" width="11.42578125" style="4"/>
    <col min="15624" max="15624" width="15.7109375" style="4" customWidth="1"/>
    <col min="15625" max="15631" width="9.7109375" style="4" customWidth="1"/>
    <col min="15632" max="15632" width="1.5703125" style="4" customWidth="1"/>
    <col min="15633" max="15639" width="9.7109375" style="4" customWidth="1"/>
    <col min="15640" max="15879" width="11.42578125" style="4"/>
    <col min="15880" max="15880" width="15.7109375" style="4" customWidth="1"/>
    <col min="15881" max="15887" width="9.7109375" style="4" customWidth="1"/>
    <col min="15888" max="15888" width="1.5703125" style="4" customWidth="1"/>
    <col min="15889" max="15895" width="9.7109375" style="4" customWidth="1"/>
    <col min="15896" max="16135" width="11.42578125" style="4"/>
    <col min="16136" max="16136" width="15.7109375" style="4" customWidth="1"/>
    <col min="16137" max="16143" width="9.7109375" style="4" customWidth="1"/>
    <col min="16144" max="16144" width="1.5703125" style="4" customWidth="1"/>
    <col min="16145" max="16151" width="9.7109375" style="4" customWidth="1"/>
    <col min="16152" max="16384" width="11.42578125" style="4"/>
  </cols>
  <sheetData>
    <row r="1" spans="1:26" s="31" customFormat="1" ht="14.25" customHeight="1" thickBot="1" x14ac:dyDescent="0.3">
      <c r="A1" s="178" t="s">
        <v>86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89" t="s">
        <v>111</v>
      </c>
    </row>
    <row r="2" spans="1:26" s="31" customFormat="1" ht="12.75" customHeight="1" x14ac:dyDescent="0.25">
      <c r="A2" s="178" t="s">
        <v>112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6" s="31" customFormat="1" ht="12.75" customHeight="1" x14ac:dyDescent="0.25">
      <c r="A3" s="178" t="s">
        <v>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6" s="31" customFormat="1" ht="12.75" customHeight="1" x14ac:dyDescent="0.25">
      <c r="A4" s="178" t="s">
        <v>99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6" s="31" customFormat="1" ht="13.5" customHeight="1" x14ac:dyDescent="0.25">
      <c r="A5" s="178" t="s">
        <v>141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</row>
    <row r="6" spans="1:26" ht="13.5" customHeight="1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6" s="8" customFormat="1" ht="15" customHeight="1" x14ac:dyDescent="0.25">
      <c r="A7" s="245" t="s">
        <v>80</v>
      </c>
      <c r="B7" s="179" t="s">
        <v>5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50"/>
      <c r="N7" s="179" t="s">
        <v>6</v>
      </c>
      <c r="O7" s="179"/>
      <c r="P7" s="179"/>
      <c r="Q7" s="179"/>
      <c r="R7" s="179"/>
      <c r="S7" s="181"/>
      <c r="T7" s="181"/>
      <c r="U7" s="181"/>
      <c r="V7" s="181"/>
      <c r="W7" s="181"/>
      <c r="X7" s="181"/>
    </row>
    <row r="8" spans="1:26" ht="15" customHeight="1" thickBot="1" x14ac:dyDescent="0.3">
      <c r="A8" s="246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1">
        <v>2014</v>
      </c>
      <c r="H8" s="11">
        <v>2015</v>
      </c>
      <c r="I8" s="11">
        <v>2016</v>
      </c>
      <c r="J8" s="11">
        <v>2017</v>
      </c>
      <c r="K8" s="11">
        <v>2018</v>
      </c>
      <c r="L8" s="11">
        <v>2019</v>
      </c>
      <c r="M8" s="50"/>
      <c r="N8" s="11">
        <v>2009</v>
      </c>
      <c r="O8" s="11">
        <v>2010</v>
      </c>
      <c r="P8" s="11">
        <v>2011</v>
      </c>
      <c r="Q8" s="11">
        <v>2012</v>
      </c>
      <c r="R8" s="11">
        <v>2013</v>
      </c>
      <c r="S8" s="11">
        <v>2014</v>
      </c>
      <c r="T8" s="11">
        <v>2015</v>
      </c>
      <c r="U8" s="11">
        <v>2016</v>
      </c>
      <c r="V8" s="11">
        <v>2017</v>
      </c>
      <c r="W8" s="11">
        <v>2018</v>
      </c>
      <c r="X8" s="11">
        <v>2019</v>
      </c>
    </row>
    <row r="9" spans="1:26" ht="9.75" customHeight="1" x14ac:dyDescent="0.25">
      <c r="A9" s="17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26" s="24" customFormat="1" ht="25.5" customHeight="1" x14ac:dyDescent="0.25">
      <c r="A10" s="70" t="s">
        <v>10</v>
      </c>
      <c r="B10" s="67">
        <f t="shared" ref="B10:G10" si="0">+B12+B17</f>
        <v>8077</v>
      </c>
      <c r="C10" s="67">
        <f t="shared" si="0"/>
        <v>7834</v>
      </c>
      <c r="D10" s="67">
        <f t="shared" si="0"/>
        <v>7822</v>
      </c>
      <c r="E10" s="67">
        <f t="shared" si="0"/>
        <v>8426</v>
      </c>
      <c r="F10" s="67">
        <f t="shared" si="0"/>
        <v>6794</v>
      </c>
      <c r="G10" s="67">
        <f t="shared" si="0"/>
        <v>6718</v>
      </c>
      <c r="H10" s="67">
        <f>+H12+H17</f>
        <v>7202</v>
      </c>
      <c r="I10" s="67">
        <f>+I12+I17</f>
        <v>6534</v>
      </c>
      <c r="J10" s="67">
        <f>+J12+J17</f>
        <v>5627</v>
      </c>
      <c r="K10" s="67">
        <f>+K12+K17</f>
        <v>6024</v>
      </c>
      <c r="L10" s="67">
        <f>+L12+L17</f>
        <v>4380</v>
      </c>
      <c r="N10" s="75">
        <v>22</v>
      </c>
      <c r="O10" s="75">
        <v>21.5</v>
      </c>
      <c r="P10" s="75">
        <v>21.7</v>
      </c>
      <c r="Q10" s="75">
        <v>23.6</v>
      </c>
      <c r="R10" s="75">
        <v>18.899999999999999</v>
      </c>
      <c r="S10" s="75">
        <v>18.5</v>
      </c>
      <c r="T10" s="75">
        <v>19.899999999999999</v>
      </c>
      <c r="U10" s="75">
        <v>18.748923959827835</v>
      </c>
      <c r="V10" s="75">
        <v>16.840246603220208</v>
      </c>
      <c r="W10" s="75">
        <v>18.271709787982651</v>
      </c>
      <c r="X10" s="75">
        <v>12.7</v>
      </c>
      <c r="Z10" s="67"/>
    </row>
    <row r="11" spans="1:26" ht="15" customHeight="1" x14ac:dyDescent="0.25">
      <c r="A11" s="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Z11" s="58"/>
    </row>
    <row r="12" spans="1:26" s="8" customFormat="1" ht="25.5" customHeight="1" x14ac:dyDescent="0.25">
      <c r="A12" s="7" t="s">
        <v>20</v>
      </c>
      <c r="B12" s="61">
        <f t="shared" ref="B12:I12" si="1">+B13+B14+B15</f>
        <v>5728</v>
      </c>
      <c r="C12" s="61">
        <f t="shared" si="1"/>
        <v>5471</v>
      </c>
      <c r="D12" s="61">
        <f t="shared" si="1"/>
        <v>5435</v>
      </c>
      <c r="E12" s="61">
        <f t="shared" si="1"/>
        <v>5888</v>
      </c>
      <c r="F12" s="61">
        <f t="shared" si="1"/>
        <v>4635</v>
      </c>
      <c r="G12" s="61">
        <f t="shared" si="1"/>
        <v>4654</v>
      </c>
      <c r="H12" s="61">
        <f t="shared" si="1"/>
        <v>5016</v>
      </c>
      <c r="I12" s="61">
        <f t="shared" si="1"/>
        <v>4534</v>
      </c>
      <c r="J12" s="61">
        <f>+J13+J14+J15</f>
        <v>3720</v>
      </c>
      <c r="K12" s="61">
        <f>+K13+K14+K15</f>
        <v>4051</v>
      </c>
      <c r="L12" s="61">
        <f>+L13+L14+L15</f>
        <v>3052</v>
      </c>
      <c r="N12" s="74">
        <v>24.4</v>
      </c>
      <c r="O12" s="74">
        <v>23.7</v>
      </c>
      <c r="P12" s="74">
        <f>+D12/22784*100</f>
        <v>23.854459269662922</v>
      </c>
      <c r="Q12" s="74">
        <v>26.7</v>
      </c>
      <c r="R12" s="74">
        <v>21.2</v>
      </c>
      <c r="S12" s="74">
        <v>21.1</v>
      </c>
      <c r="T12" s="74">
        <v>23</v>
      </c>
      <c r="U12" s="74">
        <v>22.03431015211158</v>
      </c>
      <c r="V12" s="74">
        <v>19.588226001790321</v>
      </c>
      <c r="W12" s="74">
        <v>22.286405897562855</v>
      </c>
      <c r="X12" s="74">
        <v>23.4</v>
      </c>
      <c r="Z12" s="61"/>
    </row>
    <row r="13" spans="1:26" ht="15" customHeight="1" x14ac:dyDescent="0.25">
      <c r="A13" s="39" t="s">
        <v>21</v>
      </c>
      <c r="B13" s="21">
        <v>2220</v>
      </c>
      <c r="C13" s="21">
        <v>2212</v>
      </c>
      <c r="D13" s="21">
        <v>1726</v>
      </c>
      <c r="E13" s="21">
        <v>2012</v>
      </c>
      <c r="F13" s="21">
        <v>1520</v>
      </c>
      <c r="G13" s="21">
        <v>1651</v>
      </c>
      <c r="H13" s="21">
        <v>1774</v>
      </c>
      <c r="I13" s="21">
        <v>1594</v>
      </c>
      <c r="J13" s="21">
        <v>1301</v>
      </c>
      <c r="K13" s="21">
        <v>1407</v>
      </c>
      <c r="L13" s="21">
        <v>1018</v>
      </c>
      <c r="N13" s="71">
        <v>23</v>
      </c>
      <c r="O13" s="71">
        <v>24.5</v>
      </c>
      <c r="P13" s="71">
        <v>20</v>
      </c>
      <c r="Q13" s="71">
        <v>23.8</v>
      </c>
      <c r="R13" s="71">
        <v>18.7</v>
      </c>
      <c r="S13" s="71">
        <v>20.7</v>
      </c>
      <c r="T13" s="71">
        <v>22.6</v>
      </c>
      <c r="U13" s="71">
        <v>22.129668193808136</v>
      </c>
      <c r="V13" s="71">
        <v>19.917330067360687</v>
      </c>
      <c r="W13" s="71">
        <v>23.961171662125341</v>
      </c>
      <c r="X13" s="71">
        <v>19.600000000000001</v>
      </c>
      <c r="Z13" s="21"/>
    </row>
    <row r="14" spans="1:26" ht="15" customHeight="1" x14ac:dyDescent="0.25">
      <c r="A14" s="39" t="s">
        <v>22</v>
      </c>
      <c r="B14" s="21">
        <v>2116</v>
      </c>
      <c r="C14" s="21">
        <v>1851</v>
      </c>
      <c r="D14" s="21">
        <v>2083</v>
      </c>
      <c r="E14" s="21">
        <v>2226</v>
      </c>
      <c r="F14" s="21">
        <v>1815</v>
      </c>
      <c r="G14" s="21">
        <v>1694</v>
      </c>
      <c r="H14" s="21">
        <v>1841</v>
      </c>
      <c r="I14" s="21">
        <v>1607</v>
      </c>
      <c r="J14" s="21">
        <v>1434</v>
      </c>
      <c r="K14" s="21">
        <v>1591</v>
      </c>
      <c r="L14" s="21">
        <v>1179</v>
      </c>
      <c r="N14" s="71">
        <v>28.1</v>
      </c>
      <c r="O14" s="71">
        <v>23.8</v>
      </c>
      <c r="P14" s="71">
        <v>27.6</v>
      </c>
      <c r="Q14" s="71">
        <v>30.2</v>
      </c>
      <c r="R14" s="71">
        <v>24.6</v>
      </c>
      <c r="S14" s="71">
        <v>22.9</v>
      </c>
      <c r="T14" s="71">
        <v>25.6</v>
      </c>
      <c r="U14" s="71">
        <v>23.242695979172691</v>
      </c>
      <c r="V14" s="71">
        <v>22.388758782201403</v>
      </c>
      <c r="W14" s="71">
        <v>25.039345294302802</v>
      </c>
      <c r="X14" s="71">
        <v>18.899999999999999</v>
      </c>
      <c r="Z14" s="21"/>
    </row>
    <row r="15" spans="1:26" ht="15" customHeight="1" x14ac:dyDescent="0.25">
      <c r="A15" s="39" t="s">
        <v>23</v>
      </c>
      <c r="B15" s="21">
        <v>1392</v>
      </c>
      <c r="C15" s="21">
        <v>1408</v>
      </c>
      <c r="D15" s="21">
        <v>1626</v>
      </c>
      <c r="E15" s="21">
        <v>1650</v>
      </c>
      <c r="F15" s="21">
        <v>1300</v>
      </c>
      <c r="G15" s="21">
        <v>1309</v>
      </c>
      <c r="H15" s="21">
        <v>1401</v>
      </c>
      <c r="I15" s="21">
        <v>1333</v>
      </c>
      <c r="J15" s="21">
        <v>985</v>
      </c>
      <c r="K15" s="21">
        <v>1053</v>
      </c>
      <c r="L15" s="21">
        <v>855</v>
      </c>
      <c r="N15" s="71">
        <v>22.1</v>
      </c>
      <c r="O15" s="71">
        <v>22.4</v>
      </c>
      <c r="P15" s="71">
        <v>24.5</v>
      </c>
      <c r="Q15" s="71">
        <v>26.4</v>
      </c>
      <c r="R15" s="71">
        <v>20.3</v>
      </c>
      <c r="S15" s="71">
        <v>19.5</v>
      </c>
      <c r="T15" s="71">
        <v>20.7</v>
      </c>
      <c r="U15" s="71">
        <v>20.634674922600617</v>
      </c>
      <c r="V15" s="71">
        <v>16.270234555665674</v>
      </c>
      <c r="W15" s="71">
        <v>17.694505125189046</v>
      </c>
      <c r="X15" s="71">
        <v>12.6</v>
      </c>
      <c r="Z15" s="21"/>
    </row>
    <row r="16" spans="1:26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Z16" s="21"/>
    </row>
    <row r="17" spans="1:26" s="8" customFormat="1" ht="25.5" customHeight="1" x14ac:dyDescent="0.25">
      <c r="A17" s="1" t="s">
        <v>85</v>
      </c>
      <c r="B17" s="61">
        <f t="shared" ref="B17:I17" si="2">+B18+B19</f>
        <v>2349</v>
      </c>
      <c r="C17" s="61">
        <f t="shared" si="2"/>
        <v>2363</v>
      </c>
      <c r="D17" s="61">
        <f t="shared" si="2"/>
        <v>2387</v>
      </c>
      <c r="E17" s="61">
        <f t="shared" si="2"/>
        <v>2538</v>
      </c>
      <c r="F17" s="61">
        <f t="shared" si="2"/>
        <v>2159</v>
      </c>
      <c r="G17" s="61">
        <f t="shared" si="2"/>
        <v>2064</v>
      </c>
      <c r="H17" s="61">
        <f t="shared" si="2"/>
        <v>2186</v>
      </c>
      <c r="I17" s="61">
        <f t="shared" si="2"/>
        <v>2000</v>
      </c>
      <c r="J17" s="61">
        <f>+J18+J19</f>
        <v>1907</v>
      </c>
      <c r="K17" s="61">
        <f>+K18+K19</f>
        <v>1973</v>
      </c>
      <c r="L17" s="61">
        <f>+L18+L19</f>
        <v>1328</v>
      </c>
      <c r="M17" s="34"/>
      <c r="N17" s="74">
        <v>17.7</v>
      </c>
      <c r="O17" s="74">
        <v>17.8</v>
      </c>
      <c r="P17" s="74">
        <f>+D17/13223*100</f>
        <v>18.051879301217575</v>
      </c>
      <c r="Q17" s="74">
        <v>18.5</v>
      </c>
      <c r="R17" s="74">
        <v>15.3</v>
      </c>
      <c r="S17" s="74">
        <v>14.4</v>
      </c>
      <c r="T17" s="74">
        <v>15.2</v>
      </c>
      <c r="U17" s="74">
        <v>14.012471099278359</v>
      </c>
      <c r="V17" s="74">
        <v>13.221937183664981</v>
      </c>
      <c r="W17" s="74">
        <v>13.33829096809086</v>
      </c>
      <c r="X17" s="74">
        <v>8.1</v>
      </c>
      <c r="Z17" s="61"/>
    </row>
    <row r="18" spans="1:26" ht="15" customHeight="1" x14ac:dyDescent="0.25">
      <c r="A18" s="39" t="s">
        <v>24</v>
      </c>
      <c r="B18" s="21">
        <v>1717</v>
      </c>
      <c r="C18" s="21">
        <v>1664</v>
      </c>
      <c r="D18" s="21">
        <v>1642</v>
      </c>
      <c r="E18" s="21">
        <v>1721</v>
      </c>
      <c r="F18" s="21">
        <v>1394</v>
      </c>
      <c r="G18" s="21">
        <v>1365</v>
      </c>
      <c r="H18" s="21">
        <v>1564</v>
      </c>
      <c r="I18" s="21">
        <v>1338</v>
      </c>
      <c r="J18" s="21">
        <v>1298</v>
      </c>
      <c r="K18" s="21">
        <v>1329</v>
      </c>
      <c r="L18" s="21">
        <v>753</v>
      </c>
      <c r="N18" s="71">
        <v>21.5</v>
      </c>
      <c r="O18" s="71">
        <v>21.3</v>
      </c>
      <c r="P18" s="71">
        <v>21.5</v>
      </c>
      <c r="Q18" s="71">
        <v>21.1</v>
      </c>
      <c r="R18" s="71">
        <v>17.3</v>
      </c>
      <c r="S18" s="71">
        <v>16.8</v>
      </c>
      <c r="T18" s="71">
        <v>18.7</v>
      </c>
      <c r="U18" s="71">
        <v>16.714553404122423</v>
      </c>
      <c r="V18" s="188">
        <v>15.565415517448136</v>
      </c>
      <c r="W18" s="71">
        <v>15.69437883797827</v>
      </c>
      <c r="X18" s="71">
        <v>9.1999999999999993</v>
      </c>
    </row>
    <row r="19" spans="1:26" ht="15" customHeight="1" x14ac:dyDescent="0.25">
      <c r="A19" s="39" t="s">
        <v>25</v>
      </c>
      <c r="B19" s="21">
        <v>632</v>
      </c>
      <c r="C19" s="21">
        <v>699</v>
      </c>
      <c r="D19" s="21">
        <v>745</v>
      </c>
      <c r="E19" s="21">
        <v>817</v>
      </c>
      <c r="F19" s="21">
        <v>765</v>
      </c>
      <c r="G19" s="21">
        <v>699</v>
      </c>
      <c r="H19" s="21">
        <v>622</v>
      </c>
      <c r="I19" s="21">
        <v>662</v>
      </c>
      <c r="J19" s="21">
        <v>609</v>
      </c>
      <c r="K19" s="21">
        <v>644</v>
      </c>
      <c r="L19" s="21">
        <v>575</v>
      </c>
      <c r="N19" s="71">
        <v>12</v>
      </c>
      <c r="O19" s="71">
        <v>12.7</v>
      </c>
      <c r="P19" s="71">
        <v>13.3</v>
      </c>
      <c r="Q19" s="71">
        <v>14.8</v>
      </c>
      <c r="R19" s="71">
        <v>12.8</v>
      </c>
      <c r="S19" s="71">
        <v>11.3</v>
      </c>
      <c r="T19" s="71">
        <v>10.3</v>
      </c>
      <c r="U19" s="71">
        <v>10.561582641991066</v>
      </c>
      <c r="V19" s="188">
        <v>10.009861932938856</v>
      </c>
      <c r="W19" s="71">
        <v>10.183428209993675</v>
      </c>
      <c r="X19" s="71">
        <v>7</v>
      </c>
    </row>
    <row r="20" spans="1:26" ht="15" customHeight="1" thickBot="1" x14ac:dyDescent="0.3">
      <c r="A20" s="66" t="s">
        <v>26</v>
      </c>
      <c r="B20" s="72" t="s">
        <v>7</v>
      </c>
      <c r="C20" s="72" t="s">
        <v>7</v>
      </c>
      <c r="D20" s="72" t="s">
        <v>7</v>
      </c>
      <c r="E20" s="72" t="s">
        <v>7</v>
      </c>
      <c r="F20" s="72" t="s">
        <v>7</v>
      </c>
      <c r="G20" s="72" t="s">
        <v>7</v>
      </c>
      <c r="H20" s="72" t="s">
        <v>7</v>
      </c>
      <c r="I20" s="72" t="s">
        <v>7</v>
      </c>
      <c r="J20" s="72" t="s">
        <v>7</v>
      </c>
      <c r="K20" s="72"/>
      <c r="L20" s="72"/>
      <c r="M20" s="73"/>
      <c r="N20" s="72" t="s">
        <v>7</v>
      </c>
      <c r="O20" s="72" t="s">
        <v>7</v>
      </c>
      <c r="P20" s="72" t="s">
        <v>7</v>
      </c>
      <c r="Q20" s="72" t="s">
        <v>7</v>
      </c>
      <c r="R20" s="72" t="s">
        <v>7</v>
      </c>
      <c r="S20" s="72" t="s">
        <v>7</v>
      </c>
      <c r="T20" s="72" t="s">
        <v>7</v>
      </c>
      <c r="U20" s="72" t="s">
        <v>7</v>
      </c>
      <c r="V20" s="72" t="s">
        <v>7</v>
      </c>
      <c r="W20" s="72"/>
      <c r="X20" s="72"/>
    </row>
    <row r="21" spans="1:26" ht="15" customHeight="1" x14ac:dyDescent="0.25">
      <c r="A21" s="243" t="s">
        <v>79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177"/>
      <c r="W21" s="177"/>
      <c r="X21" s="196"/>
    </row>
    <row r="23" spans="1:26" ht="15" customHeight="1" x14ac:dyDescent="0.25">
      <c r="M23" s="41"/>
    </row>
    <row r="24" spans="1:26" ht="15" customHeight="1" x14ac:dyDescent="0.25">
      <c r="M24" s="41"/>
    </row>
    <row r="25" spans="1:26" ht="15" customHeight="1" x14ac:dyDescent="0.25">
      <c r="M25" s="41"/>
    </row>
    <row r="26" spans="1:26" ht="15" customHeight="1" x14ac:dyDescent="0.25">
      <c r="M26" s="41"/>
    </row>
    <row r="27" spans="1:26" ht="15" customHeight="1" x14ac:dyDescent="0.25">
      <c r="M27" s="41"/>
    </row>
    <row r="28" spans="1:26" ht="15" customHeight="1" x14ac:dyDescent="0.25">
      <c r="M28" s="41"/>
    </row>
    <row r="29" spans="1:26" ht="15" customHeight="1" x14ac:dyDescent="0.25">
      <c r="M29" s="41"/>
    </row>
    <row r="30" spans="1:26" ht="15" customHeight="1" x14ac:dyDescent="0.25">
      <c r="M30" s="41"/>
    </row>
    <row r="31" spans="1:26" ht="15" customHeight="1" x14ac:dyDescent="0.25">
      <c r="M31" s="41"/>
    </row>
    <row r="32" spans="1:26" ht="15" customHeight="1" x14ac:dyDescent="0.25">
      <c r="M32" s="41"/>
    </row>
    <row r="33" spans="1:13" ht="15" customHeight="1" x14ac:dyDescent="0.25">
      <c r="M33" s="41"/>
    </row>
    <row r="34" spans="1:13" x14ac:dyDescent="0.25">
      <c r="A34" s="44"/>
    </row>
  </sheetData>
  <mergeCells count="2">
    <mergeCell ref="A21:U21"/>
    <mergeCell ref="A7:A8"/>
  </mergeCells>
  <hyperlinks>
    <hyperlink ref="Y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opLeftCell="F1" zoomScaleNormal="100" workbookViewId="0">
      <selection activeCell="Y1" sqref="Y1"/>
    </sheetView>
  </sheetViews>
  <sheetFormatPr baseColWidth="10" defaultRowHeight="12.75" x14ac:dyDescent="0.25"/>
  <cols>
    <col min="1" max="1" width="11.28515625" style="4" bestFit="1" customWidth="1"/>
    <col min="2" max="12" width="6.7109375" style="4" customWidth="1"/>
    <col min="13" max="13" width="1.5703125" style="4" customWidth="1"/>
    <col min="14" max="24" width="6.7109375" style="4" customWidth="1"/>
    <col min="25" max="263" width="11.42578125" style="4"/>
    <col min="264" max="264" width="15.7109375" style="4" customWidth="1"/>
    <col min="265" max="271" width="7.7109375" style="4" customWidth="1"/>
    <col min="272" max="272" width="1.5703125" style="4" customWidth="1"/>
    <col min="273" max="279" width="7.7109375" style="4" customWidth="1"/>
    <col min="280" max="519" width="11.42578125" style="4"/>
    <col min="520" max="520" width="15.7109375" style="4" customWidth="1"/>
    <col min="521" max="527" width="7.7109375" style="4" customWidth="1"/>
    <col min="528" max="528" width="1.5703125" style="4" customWidth="1"/>
    <col min="529" max="535" width="7.7109375" style="4" customWidth="1"/>
    <col min="536" max="775" width="11.42578125" style="4"/>
    <col min="776" max="776" width="15.7109375" style="4" customWidth="1"/>
    <col min="777" max="783" width="7.7109375" style="4" customWidth="1"/>
    <col min="784" max="784" width="1.5703125" style="4" customWidth="1"/>
    <col min="785" max="791" width="7.7109375" style="4" customWidth="1"/>
    <col min="792" max="1031" width="11.42578125" style="4"/>
    <col min="1032" max="1032" width="15.7109375" style="4" customWidth="1"/>
    <col min="1033" max="1039" width="7.7109375" style="4" customWidth="1"/>
    <col min="1040" max="1040" width="1.5703125" style="4" customWidth="1"/>
    <col min="1041" max="1047" width="7.7109375" style="4" customWidth="1"/>
    <col min="1048" max="1287" width="11.42578125" style="4"/>
    <col min="1288" max="1288" width="15.7109375" style="4" customWidth="1"/>
    <col min="1289" max="1295" width="7.7109375" style="4" customWidth="1"/>
    <col min="1296" max="1296" width="1.5703125" style="4" customWidth="1"/>
    <col min="1297" max="1303" width="7.7109375" style="4" customWidth="1"/>
    <col min="1304" max="1543" width="11.42578125" style="4"/>
    <col min="1544" max="1544" width="15.7109375" style="4" customWidth="1"/>
    <col min="1545" max="1551" width="7.7109375" style="4" customWidth="1"/>
    <col min="1552" max="1552" width="1.5703125" style="4" customWidth="1"/>
    <col min="1553" max="1559" width="7.7109375" style="4" customWidth="1"/>
    <col min="1560" max="1799" width="11.42578125" style="4"/>
    <col min="1800" max="1800" width="15.7109375" style="4" customWidth="1"/>
    <col min="1801" max="1807" width="7.7109375" style="4" customWidth="1"/>
    <col min="1808" max="1808" width="1.5703125" style="4" customWidth="1"/>
    <col min="1809" max="1815" width="7.7109375" style="4" customWidth="1"/>
    <col min="1816" max="2055" width="11.42578125" style="4"/>
    <col min="2056" max="2056" width="15.7109375" style="4" customWidth="1"/>
    <col min="2057" max="2063" width="7.7109375" style="4" customWidth="1"/>
    <col min="2064" max="2064" width="1.5703125" style="4" customWidth="1"/>
    <col min="2065" max="2071" width="7.7109375" style="4" customWidth="1"/>
    <col min="2072" max="2311" width="11.42578125" style="4"/>
    <col min="2312" max="2312" width="15.7109375" style="4" customWidth="1"/>
    <col min="2313" max="2319" width="7.7109375" style="4" customWidth="1"/>
    <col min="2320" max="2320" width="1.5703125" style="4" customWidth="1"/>
    <col min="2321" max="2327" width="7.7109375" style="4" customWidth="1"/>
    <col min="2328" max="2567" width="11.42578125" style="4"/>
    <col min="2568" max="2568" width="15.7109375" style="4" customWidth="1"/>
    <col min="2569" max="2575" width="7.7109375" style="4" customWidth="1"/>
    <col min="2576" max="2576" width="1.5703125" style="4" customWidth="1"/>
    <col min="2577" max="2583" width="7.7109375" style="4" customWidth="1"/>
    <col min="2584" max="2823" width="11.42578125" style="4"/>
    <col min="2824" max="2824" width="15.7109375" style="4" customWidth="1"/>
    <col min="2825" max="2831" width="7.7109375" style="4" customWidth="1"/>
    <col min="2832" max="2832" width="1.5703125" style="4" customWidth="1"/>
    <col min="2833" max="2839" width="7.7109375" style="4" customWidth="1"/>
    <col min="2840" max="3079" width="11.42578125" style="4"/>
    <col min="3080" max="3080" width="15.7109375" style="4" customWidth="1"/>
    <col min="3081" max="3087" width="7.7109375" style="4" customWidth="1"/>
    <col min="3088" max="3088" width="1.5703125" style="4" customWidth="1"/>
    <col min="3089" max="3095" width="7.7109375" style="4" customWidth="1"/>
    <col min="3096" max="3335" width="11.42578125" style="4"/>
    <col min="3336" max="3336" width="15.7109375" style="4" customWidth="1"/>
    <col min="3337" max="3343" width="7.7109375" style="4" customWidth="1"/>
    <col min="3344" max="3344" width="1.5703125" style="4" customWidth="1"/>
    <col min="3345" max="3351" width="7.7109375" style="4" customWidth="1"/>
    <col min="3352" max="3591" width="11.42578125" style="4"/>
    <col min="3592" max="3592" width="15.7109375" style="4" customWidth="1"/>
    <col min="3593" max="3599" width="7.7109375" style="4" customWidth="1"/>
    <col min="3600" max="3600" width="1.5703125" style="4" customWidth="1"/>
    <col min="3601" max="3607" width="7.7109375" style="4" customWidth="1"/>
    <col min="3608" max="3847" width="11.42578125" style="4"/>
    <col min="3848" max="3848" width="15.7109375" style="4" customWidth="1"/>
    <col min="3849" max="3855" width="7.7109375" style="4" customWidth="1"/>
    <col min="3856" max="3856" width="1.5703125" style="4" customWidth="1"/>
    <col min="3857" max="3863" width="7.7109375" style="4" customWidth="1"/>
    <col min="3864" max="4103" width="11.42578125" style="4"/>
    <col min="4104" max="4104" width="15.7109375" style="4" customWidth="1"/>
    <col min="4105" max="4111" width="7.7109375" style="4" customWidth="1"/>
    <col min="4112" max="4112" width="1.5703125" style="4" customWidth="1"/>
    <col min="4113" max="4119" width="7.7109375" style="4" customWidth="1"/>
    <col min="4120" max="4359" width="11.42578125" style="4"/>
    <col min="4360" max="4360" width="15.7109375" style="4" customWidth="1"/>
    <col min="4361" max="4367" width="7.7109375" style="4" customWidth="1"/>
    <col min="4368" max="4368" width="1.5703125" style="4" customWidth="1"/>
    <col min="4369" max="4375" width="7.7109375" style="4" customWidth="1"/>
    <col min="4376" max="4615" width="11.42578125" style="4"/>
    <col min="4616" max="4616" width="15.7109375" style="4" customWidth="1"/>
    <col min="4617" max="4623" width="7.7109375" style="4" customWidth="1"/>
    <col min="4624" max="4624" width="1.5703125" style="4" customWidth="1"/>
    <col min="4625" max="4631" width="7.7109375" style="4" customWidth="1"/>
    <col min="4632" max="4871" width="11.42578125" style="4"/>
    <col min="4872" max="4872" width="15.7109375" style="4" customWidth="1"/>
    <col min="4873" max="4879" width="7.7109375" style="4" customWidth="1"/>
    <col min="4880" max="4880" width="1.5703125" style="4" customWidth="1"/>
    <col min="4881" max="4887" width="7.7109375" style="4" customWidth="1"/>
    <col min="4888" max="5127" width="11.42578125" style="4"/>
    <col min="5128" max="5128" width="15.7109375" style="4" customWidth="1"/>
    <col min="5129" max="5135" width="7.7109375" style="4" customWidth="1"/>
    <col min="5136" max="5136" width="1.5703125" style="4" customWidth="1"/>
    <col min="5137" max="5143" width="7.7109375" style="4" customWidth="1"/>
    <col min="5144" max="5383" width="11.42578125" style="4"/>
    <col min="5384" max="5384" width="15.7109375" style="4" customWidth="1"/>
    <col min="5385" max="5391" width="7.7109375" style="4" customWidth="1"/>
    <col min="5392" max="5392" width="1.5703125" style="4" customWidth="1"/>
    <col min="5393" max="5399" width="7.7109375" style="4" customWidth="1"/>
    <col min="5400" max="5639" width="11.42578125" style="4"/>
    <col min="5640" max="5640" width="15.7109375" style="4" customWidth="1"/>
    <col min="5641" max="5647" width="7.7109375" style="4" customWidth="1"/>
    <col min="5648" max="5648" width="1.5703125" style="4" customWidth="1"/>
    <col min="5649" max="5655" width="7.7109375" style="4" customWidth="1"/>
    <col min="5656" max="5895" width="11.42578125" style="4"/>
    <col min="5896" max="5896" width="15.7109375" style="4" customWidth="1"/>
    <col min="5897" max="5903" width="7.7109375" style="4" customWidth="1"/>
    <col min="5904" max="5904" width="1.5703125" style="4" customWidth="1"/>
    <col min="5905" max="5911" width="7.7109375" style="4" customWidth="1"/>
    <col min="5912" max="6151" width="11.42578125" style="4"/>
    <col min="6152" max="6152" width="15.7109375" style="4" customWidth="1"/>
    <col min="6153" max="6159" width="7.7109375" style="4" customWidth="1"/>
    <col min="6160" max="6160" width="1.5703125" style="4" customWidth="1"/>
    <col min="6161" max="6167" width="7.7109375" style="4" customWidth="1"/>
    <col min="6168" max="6407" width="11.42578125" style="4"/>
    <col min="6408" max="6408" width="15.7109375" style="4" customWidth="1"/>
    <col min="6409" max="6415" width="7.7109375" style="4" customWidth="1"/>
    <col min="6416" max="6416" width="1.5703125" style="4" customWidth="1"/>
    <col min="6417" max="6423" width="7.7109375" style="4" customWidth="1"/>
    <col min="6424" max="6663" width="11.42578125" style="4"/>
    <col min="6664" max="6664" width="15.7109375" style="4" customWidth="1"/>
    <col min="6665" max="6671" width="7.7109375" style="4" customWidth="1"/>
    <col min="6672" max="6672" width="1.5703125" style="4" customWidth="1"/>
    <col min="6673" max="6679" width="7.7109375" style="4" customWidth="1"/>
    <col min="6680" max="6919" width="11.42578125" style="4"/>
    <col min="6920" max="6920" width="15.7109375" style="4" customWidth="1"/>
    <col min="6921" max="6927" width="7.7109375" style="4" customWidth="1"/>
    <col min="6928" max="6928" width="1.5703125" style="4" customWidth="1"/>
    <col min="6929" max="6935" width="7.7109375" style="4" customWidth="1"/>
    <col min="6936" max="7175" width="11.42578125" style="4"/>
    <col min="7176" max="7176" width="15.7109375" style="4" customWidth="1"/>
    <col min="7177" max="7183" width="7.7109375" style="4" customWidth="1"/>
    <col min="7184" max="7184" width="1.5703125" style="4" customWidth="1"/>
    <col min="7185" max="7191" width="7.7109375" style="4" customWidth="1"/>
    <col min="7192" max="7431" width="11.42578125" style="4"/>
    <col min="7432" max="7432" width="15.7109375" style="4" customWidth="1"/>
    <col min="7433" max="7439" width="7.7109375" style="4" customWidth="1"/>
    <col min="7440" max="7440" width="1.5703125" style="4" customWidth="1"/>
    <col min="7441" max="7447" width="7.7109375" style="4" customWidth="1"/>
    <col min="7448" max="7687" width="11.42578125" style="4"/>
    <col min="7688" max="7688" width="15.7109375" style="4" customWidth="1"/>
    <col min="7689" max="7695" width="7.7109375" style="4" customWidth="1"/>
    <col min="7696" max="7696" width="1.5703125" style="4" customWidth="1"/>
    <col min="7697" max="7703" width="7.7109375" style="4" customWidth="1"/>
    <col min="7704" max="7943" width="11.42578125" style="4"/>
    <col min="7944" max="7944" width="15.7109375" style="4" customWidth="1"/>
    <col min="7945" max="7951" width="7.7109375" style="4" customWidth="1"/>
    <col min="7952" max="7952" width="1.5703125" style="4" customWidth="1"/>
    <col min="7953" max="7959" width="7.7109375" style="4" customWidth="1"/>
    <col min="7960" max="8199" width="11.42578125" style="4"/>
    <col min="8200" max="8200" width="15.7109375" style="4" customWidth="1"/>
    <col min="8201" max="8207" width="7.7109375" style="4" customWidth="1"/>
    <col min="8208" max="8208" width="1.5703125" style="4" customWidth="1"/>
    <col min="8209" max="8215" width="7.7109375" style="4" customWidth="1"/>
    <col min="8216" max="8455" width="11.42578125" style="4"/>
    <col min="8456" max="8456" width="15.7109375" style="4" customWidth="1"/>
    <col min="8457" max="8463" width="7.7109375" style="4" customWidth="1"/>
    <col min="8464" max="8464" width="1.5703125" style="4" customWidth="1"/>
    <col min="8465" max="8471" width="7.7109375" style="4" customWidth="1"/>
    <col min="8472" max="8711" width="11.42578125" style="4"/>
    <col min="8712" max="8712" width="15.7109375" style="4" customWidth="1"/>
    <col min="8713" max="8719" width="7.7109375" style="4" customWidth="1"/>
    <col min="8720" max="8720" width="1.5703125" style="4" customWidth="1"/>
    <col min="8721" max="8727" width="7.7109375" style="4" customWidth="1"/>
    <col min="8728" max="8967" width="11.42578125" style="4"/>
    <col min="8968" max="8968" width="15.7109375" style="4" customWidth="1"/>
    <col min="8969" max="8975" width="7.7109375" style="4" customWidth="1"/>
    <col min="8976" max="8976" width="1.5703125" style="4" customWidth="1"/>
    <col min="8977" max="8983" width="7.7109375" style="4" customWidth="1"/>
    <col min="8984" max="9223" width="11.42578125" style="4"/>
    <col min="9224" max="9224" width="15.7109375" style="4" customWidth="1"/>
    <col min="9225" max="9231" width="7.7109375" style="4" customWidth="1"/>
    <col min="9232" max="9232" width="1.5703125" style="4" customWidth="1"/>
    <col min="9233" max="9239" width="7.7109375" style="4" customWidth="1"/>
    <col min="9240" max="9479" width="11.42578125" style="4"/>
    <col min="9480" max="9480" width="15.7109375" style="4" customWidth="1"/>
    <col min="9481" max="9487" width="7.7109375" style="4" customWidth="1"/>
    <col min="9488" max="9488" width="1.5703125" style="4" customWidth="1"/>
    <col min="9489" max="9495" width="7.7109375" style="4" customWidth="1"/>
    <col min="9496" max="9735" width="11.42578125" style="4"/>
    <col min="9736" max="9736" width="15.7109375" style="4" customWidth="1"/>
    <col min="9737" max="9743" width="7.7109375" style="4" customWidth="1"/>
    <col min="9744" max="9744" width="1.5703125" style="4" customWidth="1"/>
    <col min="9745" max="9751" width="7.7109375" style="4" customWidth="1"/>
    <col min="9752" max="9991" width="11.42578125" style="4"/>
    <col min="9992" max="9992" width="15.7109375" style="4" customWidth="1"/>
    <col min="9993" max="9999" width="7.7109375" style="4" customWidth="1"/>
    <col min="10000" max="10000" width="1.5703125" style="4" customWidth="1"/>
    <col min="10001" max="10007" width="7.7109375" style="4" customWidth="1"/>
    <col min="10008" max="10247" width="11.42578125" style="4"/>
    <col min="10248" max="10248" width="15.7109375" style="4" customWidth="1"/>
    <col min="10249" max="10255" width="7.7109375" style="4" customWidth="1"/>
    <col min="10256" max="10256" width="1.5703125" style="4" customWidth="1"/>
    <col min="10257" max="10263" width="7.7109375" style="4" customWidth="1"/>
    <col min="10264" max="10503" width="11.42578125" style="4"/>
    <col min="10504" max="10504" width="15.7109375" style="4" customWidth="1"/>
    <col min="10505" max="10511" width="7.7109375" style="4" customWidth="1"/>
    <col min="10512" max="10512" width="1.5703125" style="4" customWidth="1"/>
    <col min="10513" max="10519" width="7.7109375" style="4" customWidth="1"/>
    <col min="10520" max="10759" width="11.42578125" style="4"/>
    <col min="10760" max="10760" width="15.7109375" style="4" customWidth="1"/>
    <col min="10761" max="10767" width="7.7109375" style="4" customWidth="1"/>
    <col min="10768" max="10768" width="1.5703125" style="4" customWidth="1"/>
    <col min="10769" max="10775" width="7.7109375" style="4" customWidth="1"/>
    <col min="10776" max="11015" width="11.42578125" style="4"/>
    <col min="11016" max="11016" width="15.7109375" style="4" customWidth="1"/>
    <col min="11017" max="11023" width="7.7109375" style="4" customWidth="1"/>
    <col min="11024" max="11024" width="1.5703125" style="4" customWidth="1"/>
    <col min="11025" max="11031" width="7.7109375" style="4" customWidth="1"/>
    <col min="11032" max="11271" width="11.42578125" style="4"/>
    <col min="11272" max="11272" width="15.7109375" style="4" customWidth="1"/>
    <col min="11273" max="11279" width="7.7109375" style="4" customWidth="1"/>
    <col min="11280" max="11280" width="1.5703125" style="4" customWidth="1"/>
    <col min="11281" max="11287" width="7.7109375" style="4" customWidth="1"/>
    <col min="11288" max="11527" width="11.42578125" style="4"/>
    <col min="11528" max="11528" width="15.7109375" style="4" customWidth="1"/>
    <col min="11529" max="11535" width="7.7109375" style="4" customWidth="1"/>
    <col min="11536" max="11536" width="1.5703125" style="4" customWidth="1"/>
    <col min="11537" max="11543" width="7.7109375" style="4" customWidth="1"/>
    <col min="11544" max="11783" width="11.42578125" style="4"/>
    <col min="11784" max="11784" width="15.7109375" style="4" customWidth="1"/>
    <col min="11785" max="11791" width="7.7109375" style="4" customWidth="1"/>
    <col min="11792" max="11792" width="1.5703125" style="4" customWidth="1"/>
    <col min="11793" max="11799" width="7.7109375" style="4" customWidth="1"/>
    <col min="11800" max="12039" width="11.42578125" style="4"/>
    <col min="12040" max="12040" width="15.7109375" style="4" customWidth="1"/>
    <col min="12041" max="12047" width="7.7109375" style="4" customWidth="1"/>
    <col min="12048" max="12048" width="1.5703125" style="4" customWidth="1"/>
    <col min="12049" max="12055" width="7.7109375" style="4" customWidth="1"/>
    <col min="12056" max="12295" width="11.42578125" style="4"/>
    <col min="12296" max="12296" width="15.7109375" style="4" customWidth="1"/>
    <col min="12297" max="12303" width="7.7109375" style="4" customWidth="1"/>
    <col min="12304" max="12304" width="1.5703125" style="4" customWidth="1"/>
    <col min="12305" max="12311" width="7.7109375" style="4" customWidth="1"/>
    <col min="12312" max="12551" width="11.42578125" style="4"/>
    <col min="12552" max="12552" width="15.7109375" style="4" customWidth="1"/>
    <col min="12553" max="12559" width="7.7109375" style="4" customWidth="1"/>
    <col min="12560" max="12560" width="1.5703125" style="4" customWidth="1"/>
    <col min="12561" max="12567" width="7.7109375" style="4" customWidth="1"/>
    <col min="12568" max="12807" width="11.42578125" style="4"/>
    <col min="12808" max="12808" width="15.7109375" style="4" customWidth="1"/>
    <col min="12809" max="12815" width="7.7109375" style="4" customWidth="1"/>
    <col min="12816" max="12816" width="1.5703125" style="4" customWidth="1"/>
    <col min="12817" max="12823" width="7.7109375" style="4" customWidth="1"/>
    <col min="12824" max="13063" width="11.42578125" style="4"/>
    <col min="13064" max="13064" width="15.7109375" style="4" customWidth="1"/>
    <col min="13065" max="13071" width="7.7109375" style="4" customWidth="1"/>
    <col min="13072" max="13072" width="1.5703125" style="4" customWidth="1"/>
    <col min="13073" max="13079" width="7.7109375" style="4" customWidth="1"/>
    <col min="13080" max="13319" width="11.42578125" style="4"/>
    <col min="13320" max="13320" width="15.7109375" style="4" customWidth="1"/>
    <col min="13321" max="13327" width="7.7109375" style="4" customWidth="1"/>
    <col min="13328" max="13328" width="1.5703125" style="4" customWidth="1"/>
    <col min="13329" max="13335" width="7.7109375" style="4" customWidth="1"/>
    <col min="13336" max="13575" width="11.42578125" style="4"/>
    <col min="13576" max="13576" width="15.7109375" style="4" customWidth="1"/>
    <col min="13577" max="13583" width="7.7109375" style="4" customWidth="1"/>
    <col min="13584" max="13584" width="1.5703125" style="4" customWidth="1"/>
    <col min="13585" max="13591" width="7.7109375" style="4" customWidth="1"/>
    <col min="13592" max="13831" width="11.42578125" style="4"/>
    <col min="13832" max="13832" width="15.7109375" style="4" customWidth="1"/>
    <col min="13833" max="13839" width="7.7109375" style="4" customWidth="1"/>
    <col min="13840" max="13840" width="1.5703125" style="4" customWidth="1"/>
    <col min="13841" max="13847" width="7.7109375" style="4" customWidth="1"/>
    <col min="13848" max="14087" width="11.42578125" style="4"/>
    <col min="14088" max="14088" width="15.7109375" style="4" customWidth="1"/>
    <col min="14089" max="14095" width="7.7109375" style="4" customWidth="1"/>
    <col min="14096" max="14096" width="1.5703125" style="4" customWidth="1"/>
    <col min="14097" max="14103" width="7.7109375" style="4" customWidth="1"/>
    <col min="14104" max="14343" width="11.42578125" style="4"/>
    <col min="14344" max="14344" width="15.7109375" style="4" customWidth="1"/>
    <col min="14345" max="14351" width="7.7109375" style="4" customWidth="1"/>
    <col min="14352" max="14352" width="1.5703125" style="4" customWidth="1"/>
    <col min="14353" max="14359" width="7.7109375" style="4" customWidth="1"/>
    <col min="14360" max="14599" width="11.42578125" style="4"/>
    <col min="14600" max="14600" width="15.7109375" style="4" customWidth="1"/>
    <col min="14601" max="14607" width="7.7109375" style="4" customWidth="1"/>
    <col min="14608" max="14608" width="1.5703125" style="4" customWidth="1"/>
    <col min="14609" max="14615" width="7.7109375" style="4" customWidth="1"/>
    <col min="14616" max="14855" width="11.42578125" style="4"/>
    <col min="14856" max="14856" width="15.7109375" style="4" customWidth="1"/>
    <col min="14857" max="14863" width="7.7109375" style="4" customWidth="1"/>
    <col min="14864" max="14864" width="1.5703125" style="4" customWidth="1"/>
    <col min="14865" max="14871" width="7.7109375" style="4" customWidth="1"/>
    <col min="14872" max="15111" width="11.42578125" style="4"/>
    <col min="15112" max="15112" width="15.7109375" style="4" customWidth="1"/>
    <col min="15113" max="15119" width="7.7109375" style="4" customWidth="1"/>
    <col min="15120" max="15120" width="1.5703125" style="4" customWidth="1"/>
    <col min="15121" max="15127" width="7.7109375" style="4" customWidth="1"/>
    <col min="15128" max="15367" width="11.42578125" style="4"/>
    <col min="15368" max="15368" width="15.7109375" style="4" customWidth="1"/>
    <col min="15369" max="15375" width="7.7109375" style="4" customWidth="1"/>
    <col min="15376" max="15376" width="1.5703125" style="4" customWidth="1"/>
    <col min="15377" max="15383" width="7.7109375" style="4" customWidth="1"/>
    <col min="15384" max="15623" width="11.42578125" style="4"/>
    <col min="15624" max="15624" width="15.7109375" style="4" customWidth="1"/>
    <col min="15625" max="15631" width="7.7109375" style="4" customWidth="1"/>
    <col min="15632" max="15632" width="1.5703125" style="4" customWidth="1"/>
    <col min="15633" max="15639" width="7.7109375" style="4" customWidth="1"/>
    <col min="15640" max="15879" width="11.42578125" style="4"/>
    <col min="15880" max="15880" width="15.7109375" style="4" customWidth="1"/>
    <col min="15881" max="15887" width="7.7109375" style="4" customWidth="1"/>
    <col min="15888" max="15888" width="1.5703125" style="4" customWidth="1"/>
    <col min="15889" max="15895" width="7.7109375" style="4" customWidth="1"/>
    <col min="15896" max="16135" width="11.42578125" style="4"/>
    <col min="16136" max="16136" width="15.7109375" style="4" customWidth="1"/>
    <col min="16137" max="16143" width="7.7109375" style="4" customWidth="1"/>
    <col min="16144" max="16144" width="1.5703125" style="4" customWidth="1"/>
    <col min="16145" max="16151" width="7.7109375" style="4" customWidth="1"/>
    <col min="16152" max="16384" width="11.42578125" style="4"/>
  </cols>
  <sheetData>
    <row r="1" spans="1:25" s="31" customFormat="1" ht="14.25" customHeight="1" thickBot="1" x14ac:dyDescent="0.3">
      <c r="A1" s="178" t="s">
        <v>109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89" t="s">
        <v>111</v>
      </c>
    </row>
    <row r="2" spans="1:25" s="31" customFormat="1" ht="12.75" customHeight="1" x14ac:dyDescent="0.25">
      <c r="A2" s="178" t="s">
        <v>113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5" s="31" customFormat="1" ht="12.75" customHeight="1" x14ac:dyDescent="0.25">
      <c r="A3" s="178" t="s">
        <v>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5" s="31" customFormat="1" ht="12.75" customHeight="1" x14ac:dyDescent="0.25">
      <c r="A4" s="178" t="s">
        <v>99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5" s="31" customFormat="1" ht="13.5" customHeight="1" x14ac:dyDescent="0.25">
      <c r="A5" s="178" t="s">
        <v>141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</row>
    <row r="6" spans="1:25" ht="13.5" customHeight="1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45"/>
      <c r="V6" s="45"/>
      <c r="W6" s="45"/>
      <c r="X6" s="45"/>
    </row>
    <row r="7" spans="1:25" ht="15" customHeight="1" x14ac:dyDescent="0.25">
      <c r="A7" s="245" t="s">
        <v>80</v>
      </c>
      <c r="B7" s="179" t="s">
        <v>5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50"/>
      <c r="N7" s="179" t="s">
        <v>6</v>
      </c>
      <c r="O7" s="179"/>
      <c r="P7" s="179"/>
      <c r="Q7" s="179"/>
      <c r="R7" s="179"/>
      <c r="S7" s="179"/>
      <c r="T7" s="179"/>
      <c r="U7" s="179"/>
      <c r="V7" s="179"/>
      <c r="W7" s="179"/>
      <c r="X7" s="179"/>
    </row>
    <row r="8" spans="1:25" ht="15" customHeight="1" thickBot="1" x14ac:dyDescent="0.3">
      <c r="A8" s="246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1">
        <v>2014</v>
      </c>
      <c r="H8" s="11">
        <v>2015</v>
      </c>
      <c r="I8" s="11">
        <v>2016</v>
      </c>
      <c r="J8" s="11">
        <v>2017</v>
      </c>
      <c r="K8" s="11">
        <v>2018</v>
      </c>
      <c r="L8" s="11">
        <v>2019</v>
      </c>
      <c r="M8" s="50"/>
      <c r="N8" s="11">
        <v>2009</v>
      </c>
      <c r="O8" s="11">
        <v>2010</v>
      </c>
      <c r="P8" s="11">
        <v>2011</v>
      </c>
      <c r="Q8" s="11">
        <v>2012</v>
      </c>
      <c r="R8" s="11">
        <v>2013</v>
      </c>
      <c r="S8" s="11">
        <v>2014</v>
      </c>
      <c r="T8" s="11">
        <v>2015</v>
      </c>
      <c r="U8" s="11">
        <v>2016</v>
      </c>
      <c r="V8" s="11">
        <v>2017</v>
      </c>
      <c r="W8" s="11">
        <v>2018</v>
      </c>
      <c r="X8" s="11">
        <v>2019</v>
      </c>
    </row>
    <row r="9" spans="1:25" ht="9.75" customHeight="1" x14ac:dyDescent="0.25">
      <c r="A9" s="17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25" s="8" customFormat="1" ht="25.5" customHeight="1" x14ac:dyDescent="0.25">
      <c r="A10" s="70" t="s">
        <v>10</v>
      </c>
      <c r="B10" s="67">
        <f t="shared" ref="B10:G10" si="0">+B17</f>
        <v>10</v>
      </c>
      <c r="C10" s="67">
        <f t="shared" si="0"/>
        <v>32</v>
      </c>
      <c r="D10" s="67">
        <f t="shared" si="0"/>
        <v>22</v>
      </c>
      <c r="E10" s="67">
        <f t="shared" si="0"/>
        <v>12</v>
      </c>
      <c r="F10" s="67">
        <f t="shared" si="0"/>
        <v>20</v>
      </c>
      <c r="G10" s="67">
        <f t="shared" si="0"/>
        <v>297</v>
      </c>
      <c r="H10" s="67">
        <f>+H17</f>
        <v>60</v>
      </c>
      <c r="I10" s="67">
        <f>+I17</f>
        <v>116</v>
      </c>
      <c r="J10" s="67">
        <f>+J17</f>
        <v>27</v>
      </c>
      <c r="K10" s="67">
        <f>+K17</f>
        <v>42</v>
      </c>
      <c r="L10" s="67">
        <f>+L17</f>
        <v>161</v>
      </c>
      <c r="M10" s="24"/>
      <c r="N10" s="75">
        <v>0.6</v>
      </c>
      <c r="O10" s="75">
        <v>1.4</v>
      </c>
      <c r="P10" s="75">
        <v>0.7</v>
      </c>
      <c r="Q10" s="75">
        <v>0.2</v>
      </c>
      <c r="R10" s="75">
        <v>0.2</v>
      </c>
      <c r="S10" s="75">
        <v>2.6</v>
      </c>
      <c r="T10" s="75">
        <v>0.5</v>
      </c>
      <c r="U10" s="75">
        <v>0.86806854748185291</v>
      </c>
      <c r="V10" s="75">
        <v>0.18988677122160491</v>
      </c>
      <c r="W10" s="75">
        <v>0.28033640368442131</v>
      </c>
      <c r="X10" s="75">
        <v>1</v>
      </c>
    </row>
    <row r="11" spans="1:25" ht="15" customHeight="1" x14ac:dyDescent="0.25">
      <c r="A11" s="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</row>
    <row r="12" spans="1:25" ht="25.5" customHeight="1" x14ac:dyDescent="0.25">
      <c r="A12" s="7" t="s">
        <v>20</v>
      </c>
      <c r="B12" s="61" t="s">
        <v>7</v>
      </c>
      <c r="C12" s="61" t="s">
        <v>7</v>
      </c>
      <c r="D12" s="61" t="s">
        <v>7</v>
      </c>
      <c r="E12" s="61" t="s">
        <v>7</v>
      </c>
      <c r="F12" s="61" t="s">
        <v>7</v>
      </c>
      <c r="G12" s="61" t="s">
        <v>7</v>
      </c>
      <c r="H12" s="61" t="s">
        <v>7</v>
      </c>
      <c r="I12" s="61" t="s">
        <v>7</v>
      </c>
      <c r="J12" s="61" t="s">
        <v>7</v>
      </c>
      <c r="K12" s="61" t="s">
        <v>7</v>
      </c>
      <c r="L12" s="61" t="s">
        <v>7</v>
      </c>
      <c r="M12" s="8"/>
      <c r="N12" s="74" t="s">
        <v>7</v>
      </c>
      <c r="O12" s="74" t="s">
        <v>7</v>
      </c>
      <c r="P12" s="74" t="s">
        <v>7</v>
      </c>
      <c r="Q12" s="74" t="s">
        <v>7</v>
      </c>
      <c r="R12" s="74" t="s">
        <v>7</v>
      </c>
      <c r="S12" s="74" t="s">
        <v>7</v>
      </c>
      <c r="T12" s="74" t="s">
        <v>7</v>
      </c>
      <c r="U12" s="74" t="s">
        <v>7</v>
      </c>
      <c r="V12" s="74" t="s">
        <v>7</v>
      </c>
      <c r="W12" s="74"/>
      <c r="X12" s="74"/>
    </row>
    <row r="13" spans="1:25" ht="15" customHeight="1" x14ac:dyDescent="0.25">
      <c r="A13" s="39" t="s">
        <v>21</v>
      </c>
      <c r="B13" s="21" t="s">
        <v>7</v>
      </c>
      <c r="C13" s="21" t="s">
        <v>7</v>
      </c>
      <c r="D13" s="21" t="s">
        <v>7</v>
      </c>
      <c r="E13" s="21" t="s">
        <v>7</v>
      </c>
      <c r="F13" s="21" t="s">
        <v>7</v>
      </c>
      <c r="G13" s="21" t="s">
        <v>7</v>
      </c>
      <c r="H13" s="21" t="s">
        <v>7</v>
      </c>
      <c r="I13" s="21" t="s">
        <v>7</v>
      </c>
      <c r="J13" s="21" t="s">
        <v>7</v>
      </c>
      <c r="K13" s="21" t="s">
        <v>7</v>
      </c>
      <c r="L13" s="21" t="s">
        <v>7</v>
      </c>
      <c r="N13" s="71" t="s">
        <v>7</v>
      </c>
      <c r="O13" s="71" t="s">
        <v>7</v>
      </c>
      <c r="P13" s="71" t="s">
        <v>7</v>
      </c>
      <c r="Q13" s="71" t="s">
        <v>7</v>
      </c>
      <c r="R13" s="71" t="s">
        <v>7</v>
      </c>
      <c r="S13" s="71" t="s">
        <v>7</v>
      </c>
      <c r="T13" s="71" t="s">
        <v>7</v>
      </c>
      <c r="U13" s="71" t="s">
        <v>7</v>
      </c>
      <c r="V13" s="71" t="s">
        <v>7</v>
      </c>
      <c r="W13" s="71"/>
      <c r="X13" s="71"/>
    </row>
    <row r="14" spans="1:25" ht="15" customHeight="1" x14ac:dyDescent="0.25">
      <c r="A14" s="39" t="s">
        <v>22</v>
      </c>
      <c r="B14" s="21" t="s">
        <v>7</v>
      </c>
      <c r="C14" s="21" t="s">
        <v>7</v>
      </c>
      <c r="D14" s="21" t="s">
        <v>7</v>
      </c>
      <c r="E14" s="21" t="s">
        <v>7</v>
      </c>
      <c r="F14" s="21" t="s">
        <v>7</v>
      </c>
      <c r="G14" s="21" t="s">
        <v>7</v>
      </c>
      <c r="H14" s="21" t="s">
        <v>7</v>
      </c>
      <c r="I14" s="21" t="s">
        <v>7</v>
      </c>
      <c r="J14" s="21" t="s">
        <v>7</v>
      </c>
      <c r="K14" s="21" t="s">
        <v>7</v>
      </c>
      <c r="L14" s="21" t="s">
        <v>7</v>
      </c>
      <c r="N14" s="71" t="s">
        <v>7</v>
      </c>
      <c r="O14" s="71" t="s">
        <v>7</v>
      </c>
      <c r="P14" s="71" t="s">
        <v>7</v>
      </c>
      <c r="Q14" s="71" t="s">
        <v>7</v>
      </c>
      <c r="R14" s="71" t="s">
        <v>7</v>
      </c>
      <c r="S14" s="71" t="s">
        <v>7</v>
      </c>
      <c r="T14" s="71" t="s">
        <v>7</v>
      </c>
      <c r="U14" s="71" t="s">
        <v>7</v>
      </c>
      <c r="V14" s="71" t="s">
        <v>7</v>
      </c>
      <c r="W14" s="71"/>
      <c r="X14" s="71"/>
    </row>
    <row r="15" spans="1:25" ht="15" customHeight="1" x14ac:dyDescent="0.25">
      <c r="A15" s="39" t="s">
        <v>23</v>
      </c>
      <c r="B15" s="21" t="s">
        <v>7</v>
      </c>
      <c r="C15" s="21" t="s">
        <v>7</v>
      </c>
      <c r="D15" s="21" t="s">
        <v>7</v>
      </c>
      <c r="E15" s="21" t="s">
        <v>7</v>
      </c>
      <c r="F15" s="21" t="s">
        <v>7</v>
      </c>
      <c r="G15" s="21" t="s">
        <v>7</v>
      </c>
      <c r="H15" s="21" t="s">
        <v>7</v>
      </c>
      <c r="I15" s="21" t="s">
        <v>7</v>
      </c>
      <c r="J15" s="21" t="s">
        <v>7</v>
      </c>
      <c r="K15" s="21" t="s">
        <v>7</v>
      </c>
      <c r="L15" s="21" t="s">
        <v>7</v>
      </c>
      <c r="N15" s="71" t="s">
        <v>7</v>
      </c>
      <c r="O15" s="71" t="s">
        <v>7</v>
      </c>
      <c r="P15" s="71" t="s">
        <v>7</v>
      </c>
      <c r="Q15" s="71" t="s">
        <v>7</v>
      </c>
      <c r="R15" s="71" t="s">
        <v>7</v>
      </c>
      <c r="S15" s="71" t="s">
        <v>7</v>
      </c>
      <c r="T15" s="71" t="s">
        <v>7</v>
      </c>
      <c r="U15" s="71" t="s">
        <v>7</v>
      </c>
      <c r="V15" s="71" t="s">
        <v>7</v>
      </c>
      <c r="W15" s="71"/>
      <c r="X15" s="71"/>
    </row>
    <row r="16" spans="1:25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</row>
    <row r="17" spans="1:24" ht="25.5" customHeight="1" x14ac:dyDescent="0.25">
      <c r="A17" s="1" t="s">
        <v>85</v>
      </c>
      <c r="B17" s="61">
        <f t="shared" ref="B17:G17" si="1">+B18+B19+B20</f>
        <v>10</v>
      </c>
      <c r="C17" s="61">
        <f t="shared" si="1"/>
        <v>32</v>
      </c>
      <c r="D17" s="61">
        <f t="shared" si="1"/>
        <v>22</v>
      </c>
      <c r="E17" s="61">
        <f t="shared" si="1"/>
        <v>12</v>
      </c>
      <c r="F17" s="61">
        <f t="shared" si="1"/>
        <v>20</v>
      </c>
      <c r="G17" s="61">
        <f t="shared" si="1"/>
        <v>297</v>
      </c>
      <c r="H17" s="61">
        <f>+H18+H19+H20</f>
        <v>60</v>
      </c>
      <c r="I17" s="61">
        <f>+I18+I19+I20</f>
        <v>116</v>
      </c>
      <c r="J17" s="61">
        <f>+J18+J19+J20</f>
        <v>27</v>
      </c>
      <c r="K17" s="61">
        <f>+K18+K19+K20</f>
        <v>42</v>
      </c>
      <c r="L17" s="61">
        <f>+L18+L19+L20</f>
        <v>161</v>
      </c>
      <c r="M17" s="34"/>
      <c r="N17" s="74">
        <v>0.6</v>
      </c>
      <c r="O17" s="74">
        <v>1.4</v>
      </c>
      <c r="P17" s="74">
        <f>0.00723922342875946*100</f>
        <v>0.72392234287594592</v>
      </c>
      <c r="Q17" s="74">
        <v>0.2</v>
      </c>
      <c r="R17" s="74">
        <v>0.2</v>
      </c>
      <c r="S17" s="74">
        <v>2.6</v>
      </c>
      <c r="T17" s="74">
        <v>0.5</v>
      </c>
      <c r="U17" s="74">
        <v>0.86806854748185291</v>
      </c>
      <c r="V17" s="74">
        <v>0.18988677122160491</v>
      </c>
      <c r="W17" s="75">
        <v>0.28033640368442131</v>
      </c>
      <c r="X17" s="75">
        <v>1</v>
      </c>
    </row>
    <row r="18" spans="1:24" ht="15" customHeight="1" x14ac:dyDescent="0.25">
      <c r="A18" s="39" t="s">
        <v>24</v>
      </c>
      <c r="B18" s="21">
        <v>1</v>
      </c>
      <c r="C18" s="21">
        <v>6</v>
      </c>
      <c r="D18" s="21">
        <v>10</v>
      </c>
      <c r="E18" s="21">
        <v>4</v>
      </c>
      <c r="F18" s="21">
        <v>12</v>
      </c>
      <c r="G18" s="21">
        <v>171</v>
      </c>
      <c r="H18" s="21">
        <v>35</v>
      </c>
      <c r="I18" s="21">
        <v>64</v>
      </c>
      <c r="J18" s="21">
        <v>5</v>
      </c>
      <c r="K18" s="21">
        <v>6</v>
      </c>
      <c r="L18" s="21">
        <v>51</v>
      </c>
      <c r="N18" s="71">
        <v>0.1</v>
      </c>
      <c r="O18" s="71">
        <v>0.5</v>
      </c>
      <c r="P18" s="71">
        <v>0.6</v>
      </c>
      <c r="Q18" s="71">
        <v>0.1</v>
      </c>
      <c r="R18" s="71">
        <v>0.2</v>
      </c>
      <c r="S18" s="71">
        <v>2.6</v>
      </c>
      <c r="T18" s="71">
        <v>0.6</v>
      </c>
      <c r="U18" s="71">
        <v>0.95138992121302202</v>
      </c>
      <c r="V18" s="71">
        <v>6.8493150684931503E-2</v>
      </c>
      <c r="W18" s="75">
        <v>8.2599118942731281E-2</v>
      </c>
      <c r="X18" s="75">
        <v>0.6</v>
      </c>
    </row>
    <row r="19" spans="1:24" ht="15" customHeight="1" x14ac:dyDescent="0.25">
      <c r="A19" s="39" t="s">
        <v>25</v>
      </c>
      <c r="B19" s="21">
        <v>7</v>
      </c>
      <c r="C19" s="21">
        <v>10</v>
      </c>
      <c r="D19" s="21">
        <v>6</v>
      </c>
      <c r="E19" s="21">
        <v>1</v>
      </c>
      <c r="F19" s="21">
        <v>4</v>
      </c>
      <c r="G19" s="21">
        <v>97</v>
      </c>
      <c r="H19" s="21">
        <v>21</v>
      </c>
      <c r="I19" s="21">
        <v>33</v>
      </c>
      <c r="J19" s="21">
        <v>10</v>
      </c>
      <c r="K19" s="21">
        <v>19</v>
      </c>
      <c r="L19" s="21">
        <v>69</v>
      </c>
      <c r="N19" s="71">
        <v>1.4</v>
      </c>
      <c r="O19" s="71">
        <v>1.6</v>
      </c>
      <c r="P19" s="71">
        <v>0.8</v>
      </c>
      <c r="Q19" s="71">
        <v>0.1</v>
      </c>
      <c r="R19" s="71">
        <v>0.2</v>
      </c>
      <c r="S19" s="71">
        <v>3.1</v>
      </c>
      <c r="T19" s="71">
        <v>0.6</v>
      </c>
      <c r="U19" s="71">
        <v>0.90114691425450566</v>
      </c>
      <c r="V19" s="71">
        <v>0.25510204081632654</v>
      </c>
      <c r="W19" s="75">
        <v>0.4177660510114336</v>
      </c>
      <c r="X19" s="75">
        <v>1.5</v>
      </c>
    </row>
    <row r="20" spans="1:24" ht="15" customHeight="1" thickBot="1" x14ac:dyDescent="0.3">
      <c r="A20" s="66" t="s">
        <v>26</v>
      </c>
      <c r="B20" s="96">
        <v>2</v>
      </c>
      <c r="C20" s="96">
        <v>16</v>
      </c>
      <c r="D20" s="96">
        <v>6</v>
      </c>
      <c r="E20" s="96">
        <v>7</v>
      </c>
      <c r="F20" s="96">
        <v>4</v>
      </c>
      <c r="G20" s="96">
        <v>29</v>
      </c>
      <c r="H20" s="96">
        <v>4</v>
      </c>
      <c r="I20" s="96">
        <v>19</v>
      </c>
      <c r="J20" s="96">
        <v>12</v>
      </c>
      <c r="K20" s="96">
        <v>17</v>
      </c>
      <c r="L20" s="96">
        <v>41</v>
      </c>
      <c r="M20" s="42"/>
      <c r="N20" s="56">
        <v>0.7</v>
      </c>
      <c r="O20" s="56">
        <v>3.8</v>
      </c>
      <c r="P20" s="56">
        <v>1.2</v>
      </c>
      <c r="Q20" s="56">
        <v>1.2</v>
      </c>
      <c r="R20" s="56">
        <v>0.4</v>
      </c>
      <c r="S20" s="56">
        <v>1.7</v>
      </c>
      <c r="T20" s="56">
        <v>0.2</v>
      </c>
      <c r="U20" s="56">
        <v>0.63887020847343645</v>
      </c>
      <c r="V20" s="56">
        <v>0.40013337779259756</v>
      </c>
      <c r="W20" s="182">
        <v>0.5362776025236593</v>
      </c>
      <c r="X20" s="182">
        <v>1.1000000000000001</v>
      </c>
    </row>
    <row r="21" spans="1:24" ht="15" customHeight="1" x14ac:dyDescent="0.25">
      <c r="A21" s="243" t="s">
        <v>79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177"/>
      <c r="W21" s="177"/>
      <c r="X21" s="196"/>
    </row>
    <row r="23" spans="1:24" ht="15" customHeight="1" x14ac:dyDescent="0.25">
      <c r="M23" s="41"/>
    </row>
    <row r="24" spans="1:24" ht="15" customHeight="1" x14ac:dyDescent="0.25">
      <c r="M24" s="41"/>
    </row>
    <row r="25" spans="1:24" ht="15" customHeight="1" x14ac:dyDescent="0.25">
      <c r="M25" s="41"/>
    </row>
    <row r="26" spans="1:24" ht="15" customHeight="1" x14ac:dyDescent="0.25">
      <c r="M26" s="41"/>
    </row>
    <row r="27" spans="1:24" ht="15" customHeight="1" x14ac:dyDescent="0.25">
      <c r="M27" s="41"/>
    </row>
    <row r="28" spans="1:24" ht="15" customHeight="1" x14ac:dyDescent="0.25">
      <c r="M28" s="41"/>
    </row>
    <row r="29" spans="1:24" ht="15" customHeight="1" x14ac:dyDescent="0.25">
      <c r="M29" s="41"/>
    </row>
    <row r="30" spans="1:24" ht="15" customHeight="1" x14ac:dyDescent="0.25">
      <c r="M30" s="41"/>
    </row>
    <row r="31" spans="1:24" ht="15" customHeight="1" x14ac:dyDescent="0.25">
      <c r="M31" s="41"/>
    </row>
    <row r="32" spans="1:24" ht="15" customHeight="1" x14ac:dyDescent="0.25">
      <c r="M32" s="41"/>
    </row>
    <row r="33" spans="1:13" ht="15" customHeight="1" x14ac:dyDescent="0.25">
      <c r="M33" s="41"/>
    </row>
    <row r="34" spans="1:13" x14ac:dyDescent="0.25">
      <c r="A34" s="44"/>
    </row>
  </sheetData>
  <mergeCells count="2">
    <mergeCell ref="A21:U21"/>
    <mergeCell ref="A7:A8"/>
  </mergeCells>
  <hyperlinks>
    <hyperlink ref="Y1" location="INDICE!A1" display="Indice"/>
  </hyperlinks>
  <printOptions horizontalCentered="1"/>
  <pageMargins left="0.7" right="0.7" top="0.75" bottom="0.75" header="0.3" footer="0.3"/>
  <pageSetup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3"/>
  <sheetViews>
    <sheetView topLeftCell="C1" zoomScaleNormal="100" workbookViewId="0">
      <selection sqref="A1:AB1"/>
    </sheetView>
  </sheetViews>
  <sheetFormatPr baseColWidth="10" defaultRowHeight="12.75" x14ac:dyDescent="0.25"/>
  <cols>
    <col min="1" max="1" width="16.5703125" style="4" bestFit="1" customWidth="1"/>
    <col min="2" max="2" width="7.28515625" style="4" customWidth="1"/>
    <col min="3" max="3" width="6.85546875" style="4" customWidth="1"/>
    <col min="4" max="4" width="6" style="4" bestFit="1" customWidth="1"/>
    <col min="5" max="5" width="1.7109375" style="4" customWidth="1"/>
    <col min="6" max="8" width="5.7109375" style="4" customWidth="1"/>
    <col min="9" max="9" width="1.7109375" style="4" customWidth="1"/>
    <col min="10" max="12" width="5.7109375" style="4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7109375" style="4" customWidth="1"/>
    <col min="29" max="223" width="11.42578125" style="4"/>
    <col min="224" max="224" width="22.7109375" style="4" customWidth="1"/>
    <col min="225" max="225" width="7.28515625" style="4" customWidth="1"/>
    <col min="226" max="226" width="6.85546875" style="4" customWidth="1"/>
    <col min="227" max="227" width="6" style="4" bestFit="1" customWidth="1"/>
    <col min="228" max="228" width="1.7109375" style="4" customWidth="1"/>
    <col min="229" max="229" width="6" style="4" bestFit="1" customWidth="1"/>
    <col min="230" max="231" width="5.42578125" style="4" customWidth="1"/>
    <col min="232" max="232" width="1.7109375" style="4" customWidth="1"/>
    <col min="233" max="235" width="5.140625" style="4" customWidth="1"/>
    <col min="236" max="236" width="1.7109375" style="4" customWidth="1"/>
    <col min="237" max="239" width="4.7109375" style="4" customWidth="1"/>
    <col min="240" max="240" width="1.7109375" style="4" customWidth="1"/>
    <col min="241" max="243" width="4.7109375" style="4" customWidth="1"/>
    <col min="244" max="244" width="1.7109375" style="4" customWidth="1"/>
    <col min="245" max="247" width="4.7109375" style="4" customWidth="1"/>
    <col min="248" max="248" width="1.7109375" style="4" customWidth="1"/>
    <col min="249" max="249" width="4.85546875" style="4" bestFit="1" customWidth="1"/>
    <col min="250" max="250" width="4" style="4" customWidth="1"/>
    <col min="251" max="251" width="5" style="4" customWidth="1"/>
    <col min="252" max="252" width="11.42578125" style="4"/>
    <col min="253" max="253" width="12.42578125" style="4" customWidth="1"/>
    <col min="254" max="254" width="10.85546875" style="4" customWidth="1"/>
    <col min="255" max="256" width="6.140625" style="4" customWidth="1"/>
    <col min="257" max="257" width="1.7109375" style="4" customWidth="1"/>
    <col min="258" max="258" width="6" style="4" customWidth="1"/>
    <col min="259" max="260" width="5.28515625" style="4" customWidth="1"/>
    <col min="261" max="261" width="1.7109375" style="4" customWidth="1"/>
    <col min="262" max="264" width="5.28515625" style="4" customWidth="1"/>
    <col min="265" max="265" width="1.7109375" style="4" customWidth="1"/>
    <col min="266" max="268" width="5.28515625" style="4" customWidth="1"/>
    <col min="269" max="269" width="1.7109375" style="4" customWidth="1"/>
    <col min="270" max="272" width="5.28515625" style="4" customWidth="1"/>
    <col min="273" max="273" width="1.7109375" style="4" customWidth="1"/>
    <col min="274" max="276" width="5.28515625" style="4" customWidth="1"/>
    <col min="277" max="277" width="1.7109375" style="4" customWidth="1"/>
    <col min="278" max="280" width="5.28515625" style="4" customWidth="1"/>
    <col min="281" max="479" width="11.42578125" style="4"/>
    <col min="480" max="480" width="22.7109375" style="4" customWidth="1"/>
    <col min="481" max="481" width="7.28515625" style="4" customWidth="1"/>
    <col min="482" max="482" width="6.85546875" style="4" customWidth="1"/>
    <col min="483" max="483" width="6" style="4" bestFit="1" customWidth="1"/>
    <col min="484" max="484" width="1.7109375" style="4" customWidth="1"/>
    <col min="485" max="485" width="6" style="4" bestFit="1" customWidth="1"/>
    <col min="486" max="487" width="5.42578125" style="4" customWidth="1"/>
    <col min="488" max="488" width="1.7109375" style="4" customWidth="1"/>
    <col min="489" max="491" width="5.140625" style="4" customWidth="1"/>
    <col min="492" max="492" width="1.7109375" style="4" customWidth="1"/>
    <col min="493" max="495" width="4.7109375" style="4" customWidth="1"/>
    <col min="496" max="496" width="1.7109375" style="4" customWidth="1"/>
    <col min="497" max="499" width="4.7109375" style="4" customWidth="1"/>
    <col min="500" max="500" width="1.7109375" style="4" customWidth="1"/>
    <col min="501" max="503" width="4.7109375" style="4" customWidth="1"/>
    <col min="504" max="504" width="1.7109375" style="4" customWidth="1"/>
    <col min="505" max="505" width="4.85546875" style="4" bestFit="1" customWidth="1"/>
    <col min="506" max="506" width="4" style="4" customWidth="1"/>
    <col min="507" max="507" width="5" style="4" customWidth="1"/>
    <col min="508" max="508" width="11.42578125" style="4"/>
    <col min="509" max="509" width="12.42578125" style="4" customWidth="1"/>
    <col min="510" max="510" width="10.85546875" style="4" customWidth="1"/>
    <col min="511" max="512" width="6.140625" style="4" customWidth="1"/>
    <col min="513" max="513" width="1.7109375" style="4" customWidth="1"/>
    <col min="514" max="514" width="6" style="4" customWidth="1"/>
    <col min="515" max="516" width="5.28515625" style="4" customWidth="1"/>
    <col min="517" max="517" width="1.7109375" style="4" customWidth="1"/>
    <col min="518" max="520" width="5.28515625" style="4" customWidth="1"/>
    <col min="521" max="521" width="1.7109375" style="4" customWidth="1"/>
    <col min="522" max="524" width="5.28515625" style="4" customWidth="1"/>
    <col min="525" max="525" width="1.7109375" style="4" customWidth="1"/>
    <col min="526" max="528" width="5.28515625" style="4" customWidth="1"/>
    <col min="529" max="529" width="1.7109375" style="4" customWidth="1"/>
    <col min="530" max="532" width="5.28515625" style="4" customWidth="1"/>
    <col min="533" max="533" width="1.7109375" style="4" customWidth="1"/>
    <col min="534" max="536" width="5.28515625" style="4" customWidth="1"/>
    <col min="537" max="735" width="11.42578125" style="4"/>
    <col min="736" max="736" width="22.7109375" style="4" customWidth="1"/>
    <col min="737" max="737" width="7.28515625" style="4" customWidth="1"/>
    <col min="738" max="738" width="6.85546875" style="4" customWidth="1"/>
    <col min="739" max="739" width="6" style="4" bestFit="1" customWidth="1"/>
    <col min="740" max="740" width="1.7109375" style="4" customWidth="1"/>
    <col min="741" max="741" width="6" style="4" bestFit="1" customWidth="1"/>
    <col min="742" max="743" width="5.42578125" style="4" customWidth="1"/>
    <col min="744" max="744" width="1.7109375" style="4" customWidth="1"/>
    <col min="745" max="747" width="5.140625" style="4" customWidth="1"/>
    <col min="748" max="748" width="1.7109375" style="4" customWidth="1"/>
    <col min="749" max="751" width="4.7109375" style="4" customWidth="1"/>
    <col min="752" max="752" width="1.7109375" style="4" customWidth="1"/>
    <col min="753" max="755" width="4.7109375" style="4" customWidth="1"/>
    <col min="756" max="756" width="1.7109375" style="4" customWidth="1"/>
    <col min="757" max="759" width="4.7109375" style="4" customWidth="1"/>
    <col min="760" max="760" width="1.7109375" style="4" customWidth="1"/>
    <col min="761" max="761" width="4.85546875" style="4" bestFit="1" customWidth="1"/>
    <col min="762" max="762" width="4" style="4" customWidth="1"/>
    <col min="763" max="763" width="5" style="4" customWidth="1"/>
    <col min="764" max="764" width="11.42578125" style="4"/>
    <col min="765" max="765" width="12.42578125" style="4" customWidth="1"/>
    <col min="766" max="766" width="10.85546875" style="4" customWidth="1"/>
    <col min="767" max="768" width="6.140625" style="4" customWidth="1"/>
    <col min="769" max="769" width="1.7109375" style="4" customWidth="1"/>
    <col min="770" max="770" width="6" style="4" customWidth="1"/>
    <col min="771" max="772" width="5.28515625" style="4" customWidth="1"/>
    <col min="773" max="773" width="1.7109375" style="4" customWidth="1"/>
    <col min="774" max="776" width="5.28515625" style="4" customWidth="1"/>
    <col min="777" max="777" width="1.7109375" style="4" customWidth="1"/>
    <col min="778" max="780" width="5.28515625" style="4" customWidth="1"/>
    <col min="781" max="781" width="1.7109375" style="4" customWidth="1"/>
    <col min="782" max="784" width="5.28515625" style="4" customWidth="1"/>
    <col min="785" max="785" width="1.7109375" style="4" customWidth="1"/>
    <col min="786" max="788" width="5.28515625" style="4" customWidth="1"/>
    <col min="789" max="789" width="1.7109375" style="4" customWidth="1"/>
    <col min="790" max="792" width="5.28515625" style="4" customWidth="1"/>
    <col min="793" max="991" width="11.42578125" style="4"/>
    <col min="992" max="992" width="22.7109375" style="4" customWidth="1"/>
    <col min="993" max="993" width="7.28515625" style="4" customWidth="1"/>
    <col min="994" max="994" width="6.85546875" style="4" customWidth="1"/>
    <col min="995" max="995" width="6" style="4" bestFit="1" customWidth="1"/>
    <col min="996" max="996" width="1.7109375" style="4" customWidth="1"/>
    <col min="997" max="997" width="6" style="4" bestFit="1" customWidth="1"/>
    <col min="998" max="999" width="5.42578125" style="4" customWidth="1"/>
    <col min="1000" max="1000" width="1.7109375" style="4" customWidth="1"/>
    <col min="1001" max="1003" width="5.140625" style="4" customWidth="1"/>
    <col min="1004" max="1004" width="1.7109375" style="4" customWidth="1"/>
    <col min="1005" max="1007" width="4.7109375" style="4" customWidth="1"/>
    <col min="1008" max="1008" width="1.7109375" style="4" customWidth="1"/>
    <col min="1009" max="1011" width="4.7109375" style="4" customWidth="1"/>
    <col min="1012" max="1012" width="1.7109375" style="4" customWidth="1"/>
    <col min="1013" max="1015" width="4.7109375" style="4" customWidth="1"/>
    <col min="1016" max="1016" width="1.7109375" style="4" customWidth="1"/>
    <col min="1017" max="1017" width="4.85546875" style="4" bestFit="1" customWidth="1"/>
    <col min="1018" max="1018" width="4" style="4" customWidth="1"/>
    <col min="1019" max="1019" width="5" style="4" customWidth="1"/>
    <col min="1020" max="1020" width="11.42578125" style="4"/>
    <col min="1021" max="1021" width="12.42578125" style="4" customWidth="1"/>
    <col min="1022" max="1022" width="10.85546875" style="4" customWidth="1"/>
    <col min="1023" max="1024" width="6.140625" style="4" customWidth="1"/>
    <col min="1025" max="1025" width="1.7109375" style="4" customWidth="1"/>
    <col min="1026" max="1026" width="6" style="4" customWidth="1"/>
    <col min="1027" max="1028" width="5.28515625" style="4" customWidth="1"/>
    <col min="1029" max="1029" width="1.7109375" style="4" customWidth="1"/>
    <col min="1030" max="1032" width="5.28515625" style="4" customWidth="1"/>
    <col min="1033" max="1033" width="1.7109375" style="4" customWidth="1"/>
    <col min="1034" max="1036" width="5.28515625" style="4" customWidth="1"/>
    <col min="1037" max="1037" width="1.7109375" style="4" customWidth="1"/>
    <col min="1038" max="1040" width="5.28515625" style="4" customWidth="1"/>
    <col min="1041" max="1041" width="1.7109375" style="4" customWidth="1"/>
    <col min="1042" max="1044" width="5.28515625" style="4" customWidth="1"/>
    <col min="1045" max="1045" width="1.7109375" style="4" customWidth="1"/>
    <col min="1046" max="1048" width="5.28515625" style="4" customWidth="1"/>
    <col min="1049" max="1247" width="11.42578125" style="4"/>
    <col min="1248" max="1248" width="22.7109375" style="4" customWidth="1"/>
    <col min="1249" max="1249" width="7.28515625" style="4" customWidth="1"/>
    <col min="1250" max="1250" width="6.85546875" style="4" customWidth="1"/>
    <col min="1251" max="1251" width="6" style="4" bestFit="1" customWidth="1"/>
    <col min="1252" max="1252" width="1.7109375" style="4" customWidth="1"/>
    <col min="1253" max="1253" width="6" style="4" bestFit="1" customWidth="1"/>
    <col min="1254" max="1255" width="5.42578125" style="4" customWidth="1"/>
    <col min="1256" max="1256" width="1.7109375" style="4" customWidth="1"/>
    <col min="1257" max="1259" width="5.140625" style="4" customWidth="1"/>
    <col min="1260" max="1260" width="1.7109375" style="4" customWidth="1"/>
    <col min="1261" max="1263" width="4.7109375" style="4" customWidth="1"/>
    <col min="1264" max="1264" width="1.7109375" style="4" customWidth="1"/>
    <col min="1265" max="1267" width="4.7109375" style="4" customWidth="1"/>
    <col min="1268" max="1268" width="1.7109375" style="4" customWidth="1"/>
    <col min="1269" max="1271" width="4.7109375" style="4" customWidth="1"/>
    <col min="1272" max="1272" width="1.7109375" style="4" customWidth="1"/>
    <col min="1273" max="1273" width="4.85546875" style="4" bestFit="1" customWidth="1"/>
    <col min="1274" max="1274" width="4" style="4" customWidth="1"/>
    <col min="1275" max="1275" width="5" style="4" customWidth="1"/>
    <col min="1276" max="1276" width="11.42578125" style="4"/>
    <col min="1277" max="1277" width="12.42578125" style="4" customWidth="1"/>
    <col min="1278" max="1278" width="10.85546875" style="4" customWidth="1"/>
    <col min="1279" max="1280" width="6.140625" style="4" customWidth="1"/>
    <col min="1281" max="1281" width="1.7109375" style="4" customWidth="1"/>
    <col min="1282" max="1282" width="6" style="4" customWidth="1"/>
    <col min="1283" max="1284" width="5.28515625" style="4" customWidth="1"/>
    <col min="1285" max="1285" width="1.7109375" style="4" customWidth="1"/>
    <col min="1286" max="1288" width="5.28515625" style="4" customWidth="1"/>
    <col min="1289" max="1289" width="1.7109375" style="4" customWidth="1"/>
    <col min="1290" max="1292" width="5.28515625" style="4" customWidth="1"/>
    <col min="1293" max="1293" width="1.7109375" style="4" customWidth="1"/>
    <col min="1294" max="1296" width="5.28515625" style="4" customWidth="1"/>
    <col min="1297" max="1297" width="1.7109375" style="4" customWidth="1"/>
    <col min="1298" max="1300" width="5.28515625" style="4" customWidth="1"/>
    <col min="1301" max="1301" width="1.7109375" style="4" customWidth="1"/>
    <col min="1302" max="1304" width="5.28515625" style="4" customWidth="1"/>
    <col min="1305" max="1503" width="11.42578125" style="4"/>
    <col min="1504" max="1504" width="22.7109375" style="4" customWidth="1"/>
    <col min="1505" max="1505" width="7.28515625" style="4" customWidth="1"/>
    <col min="1506" max="1506" width="6.85546875" style="4" customWidth="1"/>
    <col min="1507" max="1507" width="6" style="4" bestFit="1" customWidth="1"/>
    <col min="1508" max="1508" width="1.7109375" style="4" customWidth="1"/>
    <col min="1509" max="1509" width="6" style="4" bestFit="1" customWidth="1"/>
    <col min="1510" max="1511" width="5.42578125" style="4" customWidth="1"/>
    <col min="1512" max="1512" width="1.7109375" style="4" customWidth="1"/>
    <col min="1513" max="1515" width="5.140625" style="4" customWidth="1"/>
    <col min="1516" max="1516" width="1.7109375" style="4" customWidth="1"/>
    <col min="1517" max="1519" width="4.7109375" style="4" customWidth="1"/>
    <col min="1520" max="1520" width="1.7109375" style="4" customWidth="1"/>
    <col min="1521" max="1523" width="4.7109375" style="4" customWidth="1"/>
    <col min="1524" max="1524" width="1.7109375" style="4" customWidth="1"/>
    <col min="1525" max="1527" width="4.7109375" style="4" customWidth="1"/>
    <col min="1528" max="1528" width="1.7109375" style="4" customWidth="1"/>
    <col min="1529" max="1529" width="4.85546875" style="4" bestFit="1" customWidth="1"/>
    <col min="1530" max="1530" width="4" style="4" customWidth="1"/>
    <col min="1531" max="1531" width="5" style="4" customWidth="1"/>
    <col min="1532" max="1532" width="11.42578125" style="4"/>
    <col min="1533" max="1533" width="12.42578125" style="4" customWidth="1"/>
    <col min="1534" max="1534" width="10.85546875" style="4" customWidth="1"/>
    <col min="1535" max="1536" width="6.140625" style="4" customWidth="1"/>
    <col min="1537" max="1537" width="1.7109375" style="4" customWidth="1"/>
    <col min="1538" max="1538" width="6" style="4" customWidth="1"/>
    <col min="1539" max="1540" width="5.28515625" style="4" customWidth="1"/>
    <col min="1541" max="1541" width="1.7109375" style="4" customWidth="1"/>
    <col min="1542" max="1544" width="5.28515625" style="4" customWidth="1"/>
    <col min="1545" max="1545" width="1.7109375" style="4" customWidth="1"/>
    <col min="1546" max="1548" width="5.28515625" style="4" customWidth="1"/>
    <col min="1549" max="1549" width="1.7109375" style="4" customWidth="1"/>
    <col min="1550" max="1552" width="5.28515625" style="4" customWidth="1"/>
    <col min="1553" max="1553" width="1.7109375" style="4" customWidth="1"/>
    <col min="1554" max="1556" width="5.28515625" style="4" customWidth="1"/>
    <col min="1557" max="1557" width="1.7109375" style="4" customWidth="1"/>
    <col min="1558" max="1560" width="5.28515625" style="4" customWidth="1"/>
    <col min="1561" max="1759" width="11.42578125" style="4"/>
    <col min="1760" max="1760" width="22.7109375" style="4" customWidth="1"/>
    <col min="1761" max="1761" width="7.28515625" style="4" customWidth="1"/>
    <col min="1762" max="1762" width="6.85546875" style="4" customWidth="1"/>
    <col min="1763" max="1763" width="6" style="4" bestFit="1" customWidth="1"/>
    <col min="1764" max="1764" width="1.7109375" style="4" customWidth="1"/>
    <col min="1765" max="1765" width="6" style="4" bestFit="1" customWidth="1"/>
    <col min="1766" max="1767" width="5.42578125" style="4" customWidth="1"/>
    <col min="1768" max="1768" width="1.7109375" style="4" customWidth="1"/>
    <col min="1769" max="1771" width="5.140625" style="4" customWidth="1"/>
    <col min="1772" max="1772" width="1.7109375" style="4" customWidth="1"/>
    <col min="1773" max="1775" width="4.7109375" style="4" customWidth="1"/>
    <col min="1776" max="1776" width="1.7109375" style="4" customWidth="1"/>
    <col min="1777" max="1779" width="4.7109375" style="4" customWidth="1"/>
    <col min="1780" max="1780" width="1.7109375" style="4" customWidth="1"/>
    <col min="1781" max="1783" width="4.7109375" style="4" customWidth="1"/>
    <col min="1784" max="1784" width="1.7109375" style="4" customWidth="1"/>
    <col min="1785" max="1785" width="4.85546875" style="4" bestFit="1" customWidth="1"/>
    <col min="1786" max="1786" width="4" style="4" customWidth="1"/>
    <col min="1787" max="1787" width="5" style="4" customWidth="1"/>
    <col min="1788" max="1788" width="11.42578125" style="4"/>
    <col min="1789" max="1789" width="12.42578125" style="4" customWidth="1"/>
    <col min="1790" max="1790" width="10.85546875" style="4" customWidth="1"/>
    <col min="1791" max="1792" width="6.140625" style="4" customWidth="1"/>
    <col min="1793" max="1793" width="1.7109375" style="4" customWidth="1"/>
    <col min="1794" max="1794" width="6" style="4" customWidth="1"/>
    <col min="1795" max="1796" width="5.28515625" style="4" customWidth="1"/>
    <col min="1797" max="1797" width="1.7109375" style="4" customWidth="1"/>
    <col min="1798" max="1800" width="5.28515625" style="4" customWidth="1"/>
    <col min="1801" max="1801" width="1.7109375" style="4" customWidth="1"/>
    <col min="1802" max="1804" width="5.28515625" style="4" customWidth="1"/>
    <col min="1805" max="1805" width="1.7109375" style="4" customWidth="1"/>
    <col min="1806" max="1808" width="5.28515625" style="4" customWidth="1"/>
    <col min="1809" max="1809" width="1.7109375" style="4" customWidth="1"/>
    <col min="1810" max="1812" width="5.28515625" style="4" customWidth="1"/>
    <col min="1813" max="1813" width="1.7109375" style="4" customWidth="1"/>
    <col min="1814" max="1816" width="5.28515625" style="4" customWidth="1"/>
    <col min="1817" max="2015" width="11.42578125" style="4"/>
    <col min="2016" max="2016" width="22.7109375" style="4" customWidth="1"/>
    <col min="2017" max="2017" width="7.28515625" style="4" customWidth="1"/>
    <col min="2018" max="2018" width="6.85546875" style="4" customWidth="1"/>
    <col min="2019" max="2019" width="6" style="4" bestFit="1" customWidth="1"/>
    <col min="2020" max="2020" width="1.7109375" style="4" customWidth="1"/>
    <col min="2021" max="2021" width="6" style="4" bestFit="1" customWidth="1"/>
    <col min="2022" max="2023" width="5.42578125" style="4" customWidth="1"/>
    <col min="2024" max="2024" width="1.7109375" style="4" customWidth="1"/>
    <col min="2025" max="2027" width="5.140625" style="4" customWidth="1"/>
    <col min="2028" max="2028" width="1.7109375" style="4" customWidth="1"/>
    <col min="2029" max="2031" width="4.7109375" style="4" customWidth="1"/>
    <col min="2032" max="2032" width="1.7109375" style="4" customWidth="1"/>
    <col min="2033" max="2035" width="4.7109375" style="4" customWidth="1"/>
    <col min="2036" max="2036" width="1.7109375" style="4" customWidth="1"/>
    <col min="2037" max="2039" width="4.7109375" style="4" customWidth="1"/>
    <col min="2040" max="2040" width="1.7109375" style="4" customWidth="1"/>
    <col min="2041" max="2041" width="4.85546875" style="4" bestFit="1" customWidth="1"/>
    <col min="2042" max="2042" width="4" style="4" customWidth="1"/>
    <col min="2043" max="2043" width="5" style="4" customWidth="1"/>
    <col min="2044" max="2044" width="11.42578125" style="4"/>
    <col min="2045" max="2045" width="12.42578125" style="4" customWidth="1"/>
    <col min="2046" max="2046" width="10.85546875" style="4" customWidth="1"/>
    <col min="2047" max="2048" width="6.140625" style="4" customWidth="1"/>
    <col min="2049" max="2049" width="1.7109375" style="4" customWidth="1"/>
    <col min="2050" max="2050" width="6" style="4" customWidth="1"/>
    <col min="2051" max="2052" width="5.28515625" style="4" customWidth="1"/>
    <col min="2053" max="2053" width="1.7109375" style="4" customWidth="1"/>
    <col min="2054" max="2056" width="5.28515625" style="4" customWidth="1"/>
    <col min="2057" max="2057" width="1.7109375" style="4" customWidth="1"/>
    <col min="2058" max="2060" width="5.28515625" style="4" customWidth="1"/>
    <col min="2061" max="2061" width="1.7109375" style="4" customWidth="1"/>
    <col min="2062" max="2064" width="5.28515625" style="4" customWidth="1"/>
    <col min="2065" max="2065" width="1.7109375" style="4" customWidth="1"/>
    <col min="2066" max="2068" width="5.28515625" style="4" customWidth="1"/>
    <col min="2069" max="2069" width="1.7109375" style="4" customWidth="1"/>
    <col min="2070" max="2072" width="5.28515625" style="4" customWidth="1"/>
    <col min="2073" max="2271" width="11.42578125" style="4"/>
    <col min="2272" max="2272" width="22.7109375" style="4" customWidth="1"/>
    <col min="2273" max="2273" width="7.28515625" style="4" customWidth="1"/>
    <col min="2274" max="2274" width="6.85546875" style="4" customWidth="1"/>
    <col min="2275" max="2275" width="6" style="4" bestFit="1" customWidth="1"/>
    <col min="2276" max="2276" width="1.7109375" style="4" customWidth="1"/>
    <col min="2277" max="2277" width="6" style="4" bestFit="1" customWidth="1"/>
    <col min="2278" max="2279" width="5.42578125" style="4" customWidth="1"/>
    <col min="2280" max="2280" width="1.7109375" style="4" customWidth="1"/>
    <col min="2281" max="2283" width="5.140625" style="4" customWidth="1"/>
    <col min="2284" max="2284" width="1.7109375" style="4" customWidth="1"/>
    <col min="2285" max="2287" width="4.7109375" style="4" customWidth="1"/>
    <col min="2288" max="2288" width="1.7109375" style="4" customWidth="1"/>
    <col min="2289" max="2291" width="4.7109375" style="4" customWidth="1"/>
    <col min="2292" max="2292" width="1.7109375" style="4" customWidth="1"/>
    <col min="2293" max="2295" width="4.7109375" style="4" customWidth="1"/>
    <col min="2296" max="2296" width="1.7109375" style="4" customWidth="1"/>
    <col min="2297" max="2297" width="4.85546875" style="4" bestFit="1" customWidth="1"/>
    <col min="2298" max="2298" width="4" style="4" customWidth="1"/>
    <col min="2299" max="2299" width="5" style="4" customWidth="1"/>
    <col min="2300" max="2300" width="11.42578125" style="4"/>
    <col min="2301" max="2301" width="12.42578125" style="4" customWidth="1"/>
    <col min="2302" max="2302" width="10.85546875" style="4" customWidth="1"/>
    <col min="2303" max="2304" width="6.140625" style="4" customWidth="1"/>
    <col min="2305" max="2305" width="1.7109375" style="4" customWidth="1"/>
    <col min="2306" max="2306" width="6" style="4" customWidth="1"/>
    <col min="2307" max="2308" width="5.28515625" style="4" customWidth="1"/>
    <col min="2309" max="2309" width="1.7109375" style="4" customWidth="1"/>
    <col min="2310" max="2312" width="5.28515625" style="4" customWidth="1"/>
    <col min="2313" max="2313" width="1.7109375" style="4" customWidth="1"/>
    <col min="2314" max="2316" width="5.28515625" style="4" customWidth="1"/>
    <col min="2317" max="2317" width="1.7109375" style="4" customWidth="1"/>
    <col min="2318" max="2320" width="5.28515625" style="4" customWidth="1"/>
    <col min="2321" max="2321" width="1.7109375" style="4" customWidth="1"/>
    <col min="2322" max="2324" width="5.28515625" style="4" customWidth="1"/>
    <col min="2325" max="2325" width="1.7109375" style="4" customWidth="1"/>
    <col min="2326" max="2328" width="5.28515625" style="4" customWidth="1"/>
    <col min="2329" max="2527" width="11.42578125" style="4"/>
    <col min="2528" max="2528" width="22.7109375" style="4" customWidth="1"/>
    <col min="2529" max="2529" width="7.28515625" style="4" customWidth="1"/>
    <col min="2530" max="2530" width="6.85546875" style="4" customWidth="1"/>
    <col min="2531" max="2531" width="6" style="4" bestFit="1" customWidth="1"/>
    <col min="2532" max="2532" width="1.7109375" style="4" customWidth="1"/>
    <col min="2533" max="2533" width="6" style="4" bestFit="1" customWidth="1"/>
    <col min="2534" max="2535" width="5.42578125" style="4" customWidth="1"/>
    <col min="2536" max="2536" width="1.7109375" style="4" customWidth="1"/>
    <col min="2537" max="2539" width="5.140625" style="4" customWidth="1"/>
    <col min="2540" max="2540" width="1.7109375" style="4" customWidth="1"/>
    <col min="2541" max="2543" width="4.7109375" style="4" customWidth="1"/>
    <col min="2544" max="2544" width="1.7109375" style="4" customWidth="1"/>
    <col min="2545" max="2547" width="4.7109375" style="4" customWidth="1"/>
    <col min="2548" max="2548" width="1.7109375" style="4" customWidth="1"/>
    <col min="2549" max="2551" width="4.7109375" style="4" customWidth="1"/>
    <col min="2552" max="2552" width="1.7109375" style="4" customWidth="1"/>
    <col min="2553" max="2553" width="4.85546875" style="4" bestFit="1" customWidth="1"/>
    <col min="2554" max="2554" width="4" style="4" customWidth="1"/>
    <col min="2555" max="2555" width="5" style="4" customWidth="1"/>
    <col min="2556" max="2556" width="11.42578125" style="4"/>
    <col min="2557" max="2557" width="12.42578125" style="4" customWidth="1"/>
    <col min="2558" max="2558" width="10.85546875" style="4" customWidth="1"/>
    <col min="2559" max="2560" width="6.140625" style="4" customWidth="1"/>
    <col min="2561" max="2561" width="1.7109375" style="4" customWidth="1"/>
    <col min="2562" max="2562" width="6" style="4" customWidth="1"/>
    <col min="2563" max="2564" width="5.28515625" style="4" customWidth="1"/>
    <col min="2565" max="2565" width="1.7109375" style="4" customWidth="1"/>
    <col min="2566" max="2568" width="5.28515625" style="4" customWidth="1"/>
    <col min="2569" max="2569" width="1.7109375" style="4" customWidth="1"/>
    <col min="2570" max="2572" width="5.28515625" style="4" customWidth="1"/>
    <col min="2573" max="2573" width="1.7109375" style="4" customWidth="1"/>
    <col min="2574" max="2576" width="5.28515625" style="4" customWidth="1"/>
    <col min="2577" max="2577" width="1.7109375" style="4" customWidth="1"/>
    <col min="2578" max="2580" width="5.28515625" style="4" customWidth="1"/>
    <col min="2581" max="2581" width="1.7109375" style="4" customWidth="1"/>
    <col min="2582" max="2584" width="5.28515625" style="4" customWidth="1"/>
    <col min="2585" max="2783" width="11.42578125" style="4"/>
    <col min="2784" max="2784" width="22.7109375" style="4" customWidth="1"/>
    <col min="2785" max="2785" width="7.28515625" style="4" customWidth="1"/>
    <col min="2786" max="2786" width="6.85546875" style="4" customWidth="1"/>
    <col min="2787" max="2787" width="6" style="4" bestFit="1" customWidth="1"/>
    <col min="2788" max="2788" width="1.7109375" style="4" customWidth="1"/>
    <col min="2789" max="2789" width="6" style="4" bestFit="1" customWidth="1"/>
    <col min="2790" max="2791" width="5.42578125" style="4" customWidth="1"/>
    <col min="2792" max="2792" width="1.7109375" style="4" customWidth="1"/>
    <col min="2793" max="2795" width="5.140625" style="4" customWidth="1"/>
    <col min="2796" max="2796" width="1.7109375" style="4" customWidth="1"/>
    <col min="2797" max="2799" width="4.7109375" style="4" customWidth="1"/>
    <col min="2800" max="2800" width="1.7109375" style="4" customWidth="1"/>
    <col min="2801" max="2803" width="4.7109375" style="4" customWidth="1"/>
    <col min="2804" max="2804" width="1.7109375" style="4" customWidth="1"/>
    <col min="2805" max="2807" width="4.7109375" style="4" customWidth="1"/>
    <col min="2808" max="2808" width="1.7109375" style="4" customWidth="1"/>
    <col min="2809" max="2809" width="4.85546875" style="4" bestFit="1" customWidth="1"/>
    <col min="2810" max="2810" width="4" style="4" customWidth="1"/>
    <col min="2811" max="2811" width="5" style="4" customWidth="1"/>
    <col min="2812" max="2812" width="11.42578125" style="4"/>
    <col min="2813" max="2813" width="12.42578125" style="4" customWidth="1"/>
    <col min="2814" max="2814" width="10.85546875" style="4" customWidth="1"/>
    <col min="2815" max="2816" width="6.140625" style="4" customWidth="1"/>
    <col min="2817" max="2817" width="1.7109375" style="4" customWidth="1"/>
    <col min="2818" max="2818" width="6" style="4" customWidth="1"/>
    <col min="2819" max="2820" width="5.28515625" style="4" customWidth="1"/>
    <col min="2821" max="2821" width="1.7109375" style="4" customWidth="1"/>
    <col min="2822" max="2824" width="5.28515625" style="4" customWidth="1"/>
    <col min="2825" max="2825" width="1.7109375" style="4" customWidth="1"/>
    <col min="2826" max="2828" width="5.28515625" style="4" customWidth="1"/>
    <col min="2829" max="2829" width="1.7109375" style="4" customWidth="1"/>
    <col min="2830" max="2832" width="5.28515625" style="4" customWidth="1"/>
    <col min="2833" max="2833" width="1.7109375" style="4" customWidth="1"/>
    <col min="2834" max="2836" width="5.28515625" style="4" customWidth="1"/>
    <col min="2837" max="2837" width="1.7109375" style="4" customWidth="1"/>
    <col min="2838" max="2840" width="5.28515625" style="4" customWidth="1"/>
    <col min="2841" max="3039" width="11.42578125" style="4"/>
    <col min="3040" max="3040" width="22.7109375" style="4" customWidth="1"/>
    <col min="3041" max="3041" width="7.28515625" style="4" customWidth="1"/>
    <col min="3042" max="3042" width="6.85546875" style="4" customWidth="1"/>
    <col min="3043" max="3043" width="6" style="4" bestFit="1" customWidth="1"/>
    <col min="3044" max="3044" width="1.7109375" style="4" customWidth="1"/>
    <col min="3045" max="3045" width="6" style="4" bestFit="1" customWidth="1"/>
    <col min="3046" max="3047" width="5.42578125" style="4" customWidth="1"/>
    <col min="3048" max="3048" width="1.7109375" style="4" customWidth="1"/>
    <col min="3049" max="3051" width="5.140625" style="4" customWidth="1"/>
    <col min="3052" max="3052" width="1.7109375" style="4" customWidth="1"/>
    <col min="3053" max="3055" width="4.7109375" style="4" customWidth="1"/>
    <col min="3056" max="3056" width="1.7109375" style="4" customWidth="1"/>
    <col min="3057" max="3059" width="4.7109375" style="4" customWidth="1"/>
    <col min="3060" max="3060" width="1.7109375" style="4" customWidth="1"/>
    <col min="3061" max="3063" width="4.7109375" style="4" customWidth="1"/>
    <col min="3064" max="3064" width="1.7109375" style="4" customWidth="1"/>
    <col min="3065" max="3065" width="4.85546875" style="4" bestFit="1" customWidth="1"/>
    <col min="3066" max="3066" width="4" style="4" customWidth="1"/>
    <col min="3067" max="3067" width="5" style="4" customWidth="1"/>
    <col min="3068" max="3068" width="11.42578125" style="4"/>
    <col min="3069" max="3069" width="12.42578125" style="4" customWidth="1"/>
    <col min="3070" max="3070" width="10.85546875" style="4" customWidth="1"/>
    <col min="3071" max="3072" width="6.140625" style="4" customWidth="1"/>
    <col min="3073" max="3073" width="1.7109375" style="4" customWidth="1"/>
    <col min="3074" max="3074" width="6" style="4" customWidth="1"/>
    <col min="3075" max="3076" width="5.28515625" style="4" customWidth="1"/>
    <col min="3077" max="3077" width="1.7109375" style="4" customWidth="1"/>
    <col min="3078" max="3080" width="5.28515625" style="4" customWidth="1"/>
    <col min="3081" max="3081" width="1.7109375" style="4" customWidth="1"/>
    <col min="3082" max="3084" width="5.28515625" style="4" customWidth="1"/>
    <col min="3085" max="3085" width="1.7109375" style="4" customWidth="1"/>
    <col min="3086" max="3088" width="5.28515625" style="4" customWidth="1"/>
    <col min="3089" max="3089" width="1.7109375" style="4" customWidth="1"/>
    <col min="3090" max="3092" width="5.28515625" style="4" customWidth="1"/>
    <col min="3093" max="3093" width="1.7109375" style="4" customWidth="1"/>
    <col min="3094" max="3096" width="5.28515625" style="4" customWidth="1"/>
    <col min="3097" max="3295" width="11.42578125" style="4"/>
    <col min="3296" max="3296" width="22.7109375" style="4" customWidth="1"/>
    <col min="3297" max="3297" width="7.28515625" style="4" customWidth="1"/>
    <col min="3298" max="3298" width="6.85546875" style="4" customWidth="1"/>
    <col min="3299" max="3299" width="6" style="4" bestFit="1" customWidth="1"/>
    <col min="3300" max="3300" width="1.7109375" style="4" customWidth="1"/>
    <col min="3301" max="3301" width="6" style="4" bestFit="1" customWidth="1"/>
    <col min="3302" max="3303" width="5.42578125" style="4" customWidth="1"/>
    <col min="3304" max="3304" width="1.7109375" style="4" customWidth="1"/>
    <col min="3305" max="3307" width="5.140625" style="4" customWidth="1"/>
    <col min="3308" max="3308" width="1.7109375" style="4" customWidth="1"/>
    <col min="3309" max="3311" width="4.7109375" style="4" customWidth="1"/>
    <col min="3312" max="3312" width="1.7109375" style="4" customWidth="1"/>
    <col min="3313" max="3315" width="4.7109375" style="4" customWidth="1"/>
    <col min="3316" max="3316" width="1.7109375" style="4" customWidth="1"/>
    <col min="3317" max="3319" width="4.7109375" style="4" customWidth="1"/>
    <col min="3320" max="3320" width="1.7109375" style="4" customWidth="1"/>
    <col min="3321" max="3321" width="4.85546875" style="4" bestFit="1" customWidth="1"/>
    <col min="3322" max="3322" width="4" style="4" customWidth="1"/>
    <col min="3323" max="3323" width="5" style="4" customWidth="1"/>
    <col min="3324" max="3324" width="11.42578125" style="4"/>
    <col min="3325" max="3325" width="12.42578125" style="4" customWidth="1"/>
    <col min="3326" max="3326" width="10.85546875" style="4" customWidth="1"/>
    <col min="3327" max="3328" width="6.140625" style="4" customWidth="1"/>
    <col min="3329" max="3329" width="1.7109375" style="4" customWidth="1"/>
    <col min="3330" max="3330" width="6" style="4" customWidth="1"/>
    <col min="3331" max="3332" width="5.28515625" style="4" customWidth="1"/>
    <col min="3333" max="3333" width="1.7109375" style="4" customWidth="1"/>
    <col min="3334" max="3336" width="5.28515625" style="4" customWidth="1"/>
    <col min="3337" max="3337" width="1.7109375" style="4" customWidth="1"/>
    <col min="3338" max="3340" width="5.28515625" style="4" customWidth="1"/>
    <col min="3341" max="3341" width="1.7109375" style="4" customWidth="1"/>
    <col min="3342" max="3344" width="5.28515625" style="4" customWidth="1"/>
    <col min="3345" max="3345" width="1.7109375" style="4" customWidth="1"/>
    <col min="3346" max="3348" width="5.28515625" style="4" customWidth="1"/>
    <col min="3349" max="3349" width="1.7109375" style="4" customWidth="1"/>
    <col min="3350" max="3352" width="5.28515625" style="4" customWidth="1"/>
    <col min="3353" max="3551" width="11.42578125" style="4"/>
    <col min="3552" max="3552" width="22.7109375" style="4" customWidth="1"/>
    <col min="3553" max="3553" width="7.28515625" style="4" customWidth="1"/>
    <col min="3554" max="3554" width="6.85546875" style="4" customWidth="1"/>
    <col min="3555" max="3555" width="6" style="4" bestFit="1" customWidth="1"/>
    <col min="3556" max="3556" width="1.7109375" style="4" customWidth="1"/>
    <col min="3557" max="3557" width="6" style="4" bestFit="1" customWidth="1"/>
    <col min="3558" max="3559" width="5.42578125" style="4" customWidth="1"/>
    <col min="3560" max="3560" width="1.7109375" style="4" customWidth="1"/>
    <col min="3561" max="3563" width="5.140625" style="4" customWidth="1"/>
    <col min="3564" max="3564" width="1.7109375" style="4" customWidth="1"/>
    <col min="3565" max="3567" width="4.7109375" style="4" customWidth="1"/>
    <col min="3568" max="3568" width="1.7109375" style="4" customWidth="1"/>
    <col min="3569" max="3571" width="4.7109375" style="4" customWidth="1"/>
    <col min="3572" max="3572" width="1.7109375" style="4" customWidth="1"/>
    <col min="3573" max="3575" width="4.7109375" style="4" customWidth="1"/>
    <col min="3576" max="3576" width="1.7109375" style="4" customWidth="1"/>
    <col min="3577" max="3577" width="4.85546875" style="4" bestFit="1" customWidth="1"/>
    <col min="3578" max="3578" width="4" style="4" customWidth="1"/>
    <col min="3579" max="3579" width="5" style="4" customWidth="1"/>
    <col min="3580" max="3580" width="11.42578125" style="4"/>
    <col min="3581" max="3581" width="12.42578125" style="4" customWidth="1"/>
    <col min="3582" max="3582" width="10.85546875" style="4" customWidth="1"/>
    <col min="3583" max="3584" width="6.140625" style="4" customWidth="1"/>
    <col min="3585" max="3585" width="1.7109375" style="4" customWidth="1"/>
    <col min="3586" max="3586" width="6" style="4" customWidth="1"/>
    <col min="3587" max="3588" width="5.28515625" style="4" customWidth="1"/>
    <col min="3589" max="3589" width="1.7109375" style="4" customWidth="1"/>
    <col min="3590" max="3592" width="5.28515625" style="4" customWidth="1"/>
    <col min="3593" max="3593" width="1.7109375" style="4" customWidth="1"/>
    <col min="3594" max="3596" width="5.28515625" style="4" customWidth="1"/>
    <col min="3597" max="3597" width="1.7109375" style="4" customWidth="1"/>
    <col min="3598" max="3600" width="5.28515625" style="4" customWidth="1"/>
    <col min="3601" max="3601" width="1.7109375" style="4" customWidth="1"/>
    <col min="3602" max="3604" width="5.28515625" style="4" customWidth="1"/>
    <col min="3605" max="3605" width="1.7109375" style="4" customWidth="1"/>
    <col min="3606" max="3608" width="5.28515625" style="4" customWidth="1"/>
    <col min="3609" max="3807" width="11.42578125" style="4"/>
    <col min="3808" max="3808" width="22.7109375" style="4" customWidth="1"/>
    <col min="3809" max="3809" width="7.28515625" style="4" customWidth="1"/>
    <col min="3810" max="3810" width="6.85546875" style="4" customWidth="1"/>
    <col min="3811" max="3811" width="6" style="4" bestFit="1" customWidth="1"/>
    <col min="3812" max="3812" width="1.7109375" style="4" customWidth="1"/>
    <col min="3813" max="3813" width="6" style="4" bestFit="1" customWidth="1"/>
    <col min="3814" max="3815" width="5.42578125" style="4" customWidth="1"/>
    <col min="3816" max="3816" width="1.7109375" style="4" customWidth="1"/>
    <col min="3817" max="3819" width="5.140625" style="4" customWidth="1"/>
    <col min="3820" max="3820" width="1.7109375" style="4" customWidth="1"/>
    <col min="3821" max="3823" width="4.7109375" style="4" customWidth="1"/>
    <col min="3824" max="3824" width="1.7109375" style="4" customWidth="1"/>
    <col min="3825" max="3827" width="4.7109375" style="4" customWidth="1"/>
    <col min="3828" max="3828" width="1.7109375" style="4" customWidth="1"/>
    <col min="3829" max="3831" width="4.7109375" style="4" customWidth="1"/>
    <col min="3832" max="3832" width="1.7109375" style="4" customWidth="1"/>
    <col min="3833" max="3833" width="4.85546875" style="4" bestFit="1" customWidth="1"/>
    <col min="3834" max="3834" width="4" style="4" customWidth="1"/>
    <col min="3835" max="3835" width="5" style="4" customWidth="1"/>
    <col min="3836" max="3836" width="11.42578125" style="4"/>
    <col min="3837" max="3837" width="12.42578125" style="4" customWidth="1"/>
    <col min="3838" max="3838" width="10.85546875" style="4" customWidth="1"/>
    <col min="3839" max="3840" width="6.140625" style="4" customWidth="1"/>
    <col min="3841" max="3841" width="1.7109375" style="4" customWidth="1"/>
    <col min="3842" max="3842" width="6" style="4" customWidth="1"/>
    <col min="3843" max="3844" width="5.28515625" style="4" customWidth="1"/>
    <col min="3845" max="3845" width="1.7109375" style="4" customWidth="1"/>
    <col min="3846" max="3848" width="5.28515625" style="4" customWidth="1"/>
    <col min="3849" max="3849" width="1.7109375" style="4" customWidth="1"/>
    <col min="3850" max="3852" width="5.28515625" style="4" customWidth="1"/>
    <col min="3853" max="3853" width="1.7109375" style="4" customWidth="1"/>
    <col min="3854" max="3856" width="5.28515625" style="4" customWidth="1"/>
    <col min="3857" max="3857" width="1.7109375" style="4" customWidth="1"/>
    <col min="3858" max="3860" width="5.28515625" style="4" customWidth="1"/>
    <col min="3861" max="3861" width="1.7109375" style="4" customWidth="1"/>
    <col min="3862" max="3864" width="5.28515625" style="4" customWidth="1"/>
    <col min="3865" max="4063" width="11.42578125" style="4"/>
    <col min="4064" max="4064" width="22.7109375" style="4" customWidth="1"/>
    <col min="4065" max="4065" width="7.28515625" style="4" customWidth="1"/>
    <col min="4066" max="4066" width="6.85546875" style="4" customWidth="1"/>
    <col min="4067" max="4067" width="6" style="4" bestFit="1" customWidth="1"/>
    <col min="4068" max="4068" width="1.7109375" style="4" customWidth="1"/>
    <col min="4069" max="4069" width="6" style="4" bestFit="1" customWidth="1"/>
    <col min="4070" max="4071" width="5.42578125" style="4" customWidth="1"/>
    <col min="4072" max="4072" width="1.7109375" style="4" customWidth="1"/>
    <col min="4073" max="4075" width="5.140625" style="4" customWidth="1"/>
    <col min="4076" max="4076" width="1.7109375" style="4" customWidth="1"/>
    <col min="4077" max="4079" width="4.7109375" style="4" customWidth="1"/>
    <col min="4080" max="4080" width="1.7109375" style="4" customWidth="1"/>
    <col min="4081" max="4083" width="4.7109375" style="4" customWidth="1"/>
    <col min="4084" max="4084" width="1.7109375" style="4" customWidth="1"/>
    <col min="4085" max="4087" width="4.7109375" style="4" customWidth="1"/>
    <col min="4088" max="4088" width="1.7109375" style="4" customWidth="1"/>
    <col min="4089" max="4089" width="4.85546875" style="4" bestFit="1" customWidth="1"/>
    <col min="4090" max="4090" width="4" style="4" customWidth="1"/>
    <col min="4091" max="4091" width="5" style="4" customWidth="1"/>
    <col min="4092" max="4092" width="11.42578125" style="4"/>
    <col min="4093" max="4093" width="12.42578125" style="4" customWidth="1"/>
    <col min="4094" max="4094" width="10.85546875" style="4" customWidth="1"/>
    <col min="4095" max="4096" width="6.140625" style="4" customWidth="1"/>
    <col min="4097" max="4097" width="1.7109375" style="4" customWidth="1"/>
    <col min="4098" max="4098" width="6" style="4" customWidth="1"/>
    <col min="4099" max="4100" width="5.28515625" style="4" customWidth="1"/>
    <col min="4101" max="4101" width="1.7109375" style="4" customWidth="1"/>
    <col min="4102" max="4104" width="5.28515625" style="4" customWidth="1"/>
    <col min="4105" max="4105" width="1.7109375" style="4" customWidth="1"/>
    <col min="4106" max="4108" width="5.28515625" style="4" customWidth="1"/>
    <col min="4109" max="4109" width="1.7109375" style="4" customWidth="1"/>
    <col min="4110" max="4112" width="5.28515625" style="4" customWidth="1"/>
    <col min="4113" max="4113" width="1.7109375" style="4" customWidth="1"/>
    <col min="4114" max="4116" width="5.28515625" style="4" customWidth="1"/>
    <col min="4117" max="4117" width="1.7109375" style="4" customWidth="1"/>
    <col min="4118" max="4120" width="5.28515625" style="4" customWidth="1"/>
    <col min="4121" max="4319" width="11.42578125" style="4"/>
    <col min="4320" max="4320" width="22.7109375" style="4" customWidth="1"/>
    <col min="4321" max="4321" width="7.28515625" style="4" customWidth="1"/>
    <col min="4322" max="4322" width="6.85546875" style="4" customWidth="1"/>
    <col min="4323" max="4323" width="6" style="4" bestFit="1" customWidth="1"/>
    <col min="4324" max="4324" width="1.7109375" style="4" customWidth="1"/>
    <col min="4325" max="4325" width="6" style="4" bestFit="1" customWidth="1"/>
    <col min="4326" max="4327" width="5.42578125" style="4" customWidth="1"/>
    <col min="4328" max="4328" width="1.7109375" style="4" customWidth="1"/>
    <col min="4329" max="4331" width="5.140625" style="4" customWidth="1"/>
    <col min="4332" max="4332" width="1.7109375" style="4" customWidth="1"/>
    <col min="4333" max="4335" width="4.7109375" style="4" customWidth="1"/>
    <col min="4336" max="4336" width="1.7109375" style="4" customWidth="1"/>
    <col min="4337" max="4339" width="4.7109375" style="4" customWidth="1"/>
    <col min="4340" max="4340" width="1.7109375" style="4" customWidth="1"/>
    <col min="4341" max="4343" width="4.7109375" style="4" customWidth="1"/>
    <col min="4344" max="4344" width="1.7109375" style="4" customWidth="1"/>
    <col min="4345" max="4345" width="4.85546875" style="4" bestFit="1" customWidth="1"/>
    <col min="4346" max="4346" width="4" style="4" customWidth="1"/>
    <col min="4347" max="4347" width="5" style="4" customWidth="1"/>
    <col min="4348" max="4348" width="11.42578125" style="4"/>
    <col min="4349" max="4349" width="12.42578125" style="4" customWidth="1"/>
    <col min="4350" max="4350" width="10.85546875" style="4" customWidth="1"/>
    <col min="4351" max="4352" width="6.140625" style="4" customWidth="1"/>
    <col min="4353" max="4353" width="1.7109375" style="4" customWidth="1"/>
    <col min="4354" max="4354" width="6" style="4" customWidth="1"/>
    <col min="4355" max="4356" width="5.28515625" style="4" customWidth="1"/>
    <col min="4357" max="4357" width="1.7109375" style="4" customWidth="1"/>
    <col min="4358" max="4360" width="5.28515625" style="4" customWidth="1"/>
    <col min="4361" max="4361" width="1.7109375" style="4" customWidth="1"/>
    <col min="4362" max="4364" width="5.28515625" style="4" customWidth="1"/>
    <col min="4365" max="4365" width="1.7109375" style="4" customWidth="1"/>
    <col min="4366" max="4368" width="5.28515625" style="4" customWidth="1"/>
    <col min="4369" max="4369" width="1.7109375" style="4" customWidth="1"/>
    <col min="4370" max="4372" width="5.28515625" style="4" customWidth="1"/>
    <col min="4373" max="4373" width="1.7109375" style="4" customWidth="1"/>
    <col min="4374" max="4376" width="5.28515625" style="4" customWidth="1"/>
    <col min="4377" max="4575" width="11.42578125" style="4"/>
    <col min="4576" max="4576" width="22.7109375" style="4" customWidth="1"/>
    <col min="4577" max="4577" width="7.28515625" style="4" customWidth="1"/>
    <col min="4578" max="4578" width="6.85546875" style="4" customWidth="1"/>
    <col min="4579" max="4579" width="6" style="4" bestFit="1" customWidth="1"/>
    <col min="4580" max="4580" width="1.7109375" style="4" customWidth="1"/>
    <col min="4581" max="4581" width="6" style="4" bestFit="1" customWidth="1"/>
    <col min="4582" max="4583" width="5.42578125" style="4" customWidth="1"/>
    <col min="4584" max="4584" width="1.7109375" style="4" customWidth="1"/>
    <col min="4585" max="4587" width="5.140625" style="4" customWidth="1"/>
    <col min="4588" max="4588" width="1.7109375" style="4" customWidth="1"/>
    <col min="4589" max="4591" width="4.7109375" style="4" customWidth="1"/>
    <col min="4592" max="4592" width="1.7109375" style="4" customWidth="1"/>
    <col min="4593" max="4595" width="4.7109375" style="4" customWidth="1"/>
    <col min="4596" max="4596" width="1.7109375" style="4" customWidth="1"/>
    <col min="4597" max="4599" width="4.7109375" style="4" customWidth="1"/>
    <col min="4600" max="4600" width="1.7109375" style="4" customWidth="1"/>
    <col min="4601" max="4601" width="4.85546875" style="4" bestFit="1" customWidth="1"/>
    <col min="4602" max="4602" width="4" style="4" customWidth="1"/>
    <col min="4603" max="4603" width="5" style="4" customWidth="1"/>
    <col min="4604" max="4604" width="11.42578125" style="4"/>
    <col min="4605" max="4605" width="12.42578125" style="4" customWidth="1"/>
    <col min="4606" max="4606" width="10.85546875" style="4" customWidth="1"/>
    <col min="4607" max="4608" width="6.140625" style="4" customWidth="1"/>
    <col min="4609" max="4609" width="1.7109375" style="4" customWidth="1"/>
    <col min="4610" max="4610" width="6" style="4" customWidth="1"/>
    <col min="4611" max="4612" width="5.28515625" style="4" customWidth="1"/>
    <col min="4613" max="4613" width="1.7109375" style="4" customWidth="1"/>
    <col min="4614" max="4616" width="5.28515625" style="4" customWidth="1"/>
    <col min="4617" max="4617" width="1.7109375" style="4" customWidth="1"/>
    <col min="4618" max="4620" width="5.28515625" style="4" customWidth="1"/>
    <col min="4621" max="4621" width="1.7109375" style="4" customWidth="1"/>
    <col min="4622" max="4624" width="5.28515625" style="4" customWidth="1"/>
    <col min="4625" max="4625" width="1.7109375" style="4" customWidth="1"/>
    <col min="4626" max="4628" width="5.28515625" style="4" customWidth="1"/>
    <col min="4629" max="4629" width="1.7109375" style="4" customWidth="1"/>
    <col min="4630" max="4632" width="5.28515625" style="4" customWidth="1"/>
    <col min="4633" max="4831" width="11.42578125" style="4"/>
    <col min="4832" max="4832" width="22.7109375" style="4" customWidth="1"/>
    <col min="4833" max="4833" width="7.28515625" style="4" customWidth="1"/>
    <col min="4834" max="4834" width="6.85546875" style="4" customWidth="1"/>
    <col min="4835" max="4835" width="6" style="4" bestFit="1" customWidth="1"/>
    <col min="4836" max="4836" width="1.7109375" style="4" customWidth="1"/>
    <col min="4837" max="4837" width="6" style="4" bestFit="1" customWidth="1"/>
    <col min="4838" max="4839" width="5.42578125" style="4" customWidth="1"/>
    <col min="4840" max="4840" width="1.7109375" style="4" customWidth="1"/>
    <col min="4841" max="4843" width="5.140625" style="4" customWidth="1"/>
    <col min="4844" max="4844" width="1.7109375" style="4" customWidth="1"/>
    <col min="4845" max="4847" width="4.7109375" style="4" customWidth="1"/>
    <col min="4848" max="4848" width="1.7109375" style="4" customWidth="1"/>
    <col min="4849" max="4851" width="4.7109375" style="4" customWidth="1"/>
    <col min="4852" max="4852" width="1.7109375" style="4" customWidth="1"/>
    <col min="4853" max="4855" width="4.7109375" style="4" customWidth="1"/>
    <col min="4856" max="4856" width="1.7109375" style="4" customWidth="1"/>
    <col min="4857" max="4857" width="4.85546875" style="4" bestFit="1" customWidth="1"/>
    <col min="4858" max="4858" width="4" style="4" customWidth="1"/>
    <col min="4859" max="4859" width="5" style="4" customWidth="1"/>
    <col min="4860" max="4860" width="11.42578125" style="4"/>
    <col min="4861" max="4861" width="12.42578125" style="4" customWidth="1"/>
    <col min="4862" max="4862" width="10.85546875" style="4" customWidth="1"/>
    <col min="4863" max="4864" width="6.140625" style="4" customWidth="1"/>
    <col min="4865" max="4865" width="1.7109375" style="4" customWidth="1"/>
    <col min="4866" max="4866" width="6" style="4" customWidth="1"/>
    <col min="4867" max="4868" width="5.28515625" style="4" customWidth="1"/>
    <col min="4869" max="4869" width="1.7109375" style="4" customWidth="1"/>
    <col min="4870" max="4872" width="5.28515625" style="4" customWidth="1"/>
    <col min="4873" max="4873" width="1.7109375" style="4" customWidth="1"/>
    <col min="4874" max="4876" width="5.28515625" style="4" customWidth="1"/>
    <col min="4877" max="4877" width="1.7109375" style="4" customWidth="1"/>
    <col min="4878" max="4880" width="5.28515625" style="4" customWidth="1"/>
    <col min="4881" max="4881" width="1.7109375" style="4" customWidth="1"/>
    <col min="4882" max="4884" width="5.28515625" style="4" customWidth="1"/>
    <col min="4885" max="4885" width="1.7109375" style="4" customWidth="1"/>
    <col min="4886" max="4888" width="5.28515625" style="4" customWidth="1"/>
    <col min="4889" max="5087" width="11.42578125" style="4"/>
    <col min="5088" max="5088" width="22.7109375" style="4" customWidth="1"/>
    <col min="5089" max="5089" width="7.28515625" style="4" customWidth="1"/>
    <col min="5090" max="5090" width="6.85546875" style="4" customWidth="1"/>
    <col min="5091" max="5091" width="6" style="4" bestFit="1" customWidth="1"/>
    <col min="5092" max="5092" width="1.7109375" style="4" customWidth="1"/>
    <col min="5093" max="5093" width="6" style="4" bestFit="1" customWidth="1"/>
    <col min="5094" max="5095" width="5.42578125" style="4" customWidth="1"/>
    <col min="5096" max="5096" width="1.7109375" style="4" customWidth="1"/>
    <col min="5097" max="5099" width="5.140625" style="4" customWidth="1"/>
    <col min="5100" max="5100" width="1.7109375" style="4" customWidth="1"/>
    <col min="5101" max="5103" width="4.7109375" style="4" customWidth="1"/>
    <col min="5104" max="5104" width="1.7109375" style="4" customWidth="1"/>
    <col min="5105" max="5107" width="4.7109375" style="4" customWidth="1"/>
    <col min="5108" max="5108" width="1.7109375" style="4" customWidth="1"/>
    <col min="5109" max="5111" width="4.7109375" style="4" customWidth="1"/>
    <col min="5112" max="5112" width="1.7109375" style="4" customWidth="1"/>
    <col min="5113" max="5113" width="4.85546875" style="4" bestFit="1" customWidth="1"/>
    <col min="5114" max="5114" width="4" style="4" customWidth="1"/>
    <col min="5115" max="5115" width="5" style="4" customWidth="1"/>
    <col min="5116" max="5116" width="11.42578125" style="4"/>
    <col min="5117" max="5117" width="12.42578125" style="4" customWidth="1"/>
    <col min="5118" max="5118" width="10.85546875" style="4" customWidth="1"/>
    <col min="5119" max="5120" width="6.140625" style="4" customWidth="1"/>
    <col min="5121" max="5121" width="1.7109375" style="4" customWidth="1"/>
    <col min="5122" max="5122" width="6" style="4" customWidth="1"/>
    <col min="5123" max="5124" width="5.28515625" style="4" customWidth="1"/>
    <col min="5125" max="5125" width="1.7109375" style="4" customWidth="1"/>
    <col min="5126" max="5128" width="5.28515625" style="4" customWidth="1"/>
    <col min="5129" max="5129" width="1.7109375" style="4" customWidth="1"/>
    <col min="5130" max="5132" width="5.28515625" style="4" customWidth="1"/>
    <col min="5133" max="5133" width="1.7109375" style="4" customWidth="1"/>
    <col min="5134" max="5136" width="5.28515625" style="4" customWidth="1"/>
    <col min="5137" max="5137" width="1.7109375" style="4" customWidth="1"/>
    <col min="5138" max="5140" width="5.28515625" style="4" customWidth="1"/>
    <col min="5141" max="5141" width="1.7109375" style="4" customWidth="1"/>
    <col min="5142" max="5144" width="5.28515625" style="4" customWidth="1"/>
    <col min="5145" max="5343" width="11.42578125" style="4"/>
    <col min="5344" max="5344" width="22.7109375" style="4" customWidth="1"/>
    <col min="5345" max="5345" width="7.28515625" style="4" customWidth="1"/>
    <col min="5346" max="5346" width="6.85546875" style="4" customWidth="1"/>
    <col min="5347" max="5347" width="6" style="4" bestFit="1" customWidth="1"/>
    <col min="5348" max="5348" width="1.7109375" style="4" customWidth="1"/>
    <col min="5349" max="5349" width="6" style="4" bestFit="1" customWidth="1"/>
    <col min="5350" max="5351" width="5.42578125" style="4" customWidth="1"/>
    <col min="5352" max="5352" width="1.7109375" style="4" customWidth="1"/>
    <col min="5353" max="5355" width="5.140625" style="4" customWidth="1"/>
    <col min="5356" max="5356" width="1.7109375" style="4" customWidth="1"/>
    <col min="5357" max="5359" width="4.7109375" style="4" customWidth="1"/>
    <col min="5360" max="5360" width="1.7109375" style="4" customWidth="1"/>
    <col min="5361" max="5363" width="4.7109375" style="4" customWidth="1"/>
    <col min="5364" max="5364" width="1.7109375" style="4" customWidth="1"/>
    <col min="5365" max="5367" width="4.7109375" style="4" customWidth="1"/>
    <col min="5368" max="5368" width="1.7109375" style="4" customWidth="1"/>
    <col min="5369" max="5369" width="4.85546875" style="4" bestFit="1" customWidth="1"/>
    <col min="5370" max="5370" width="4" style="4" customWidth="1"/>
    <col min="5371" max="5371" width="5" style="4" customWidth="1"/>
    <col min="5372" max="5372" width="11.42578125" style="4"/>
    <col min="5373" max="5373" width="12.42578125" style="4" customWidth="1"/>
    <col min="5374" max="5374" width="10.85546875" style="4" customWidth="1"/>
    <col min="5375" max="5376" width="6.140625" style="4" customWidth="1"/>
    <col min="5377" max="5377" width="1.7109375" style="4" customWidth="1"/>
    <col min="5378" max="5378" width="6" style="4" customWidth="1"/>
    <col min="5379" max="5380" width="5.28515625" style="4" customWidth="1"/>
    <col min="5381" max="5381" width="1.7109375" style="4" customWidth="1"/>
    <col min="5382" max="5384" width="5.28515625" style="4" customWidth="1"/>
    <col min="5385" max="5385" width="1.7109375" style="4" customWidth="1"/>
    <col min="5386" max="5388" width="5.28515625" style="4" customWidth="1"/>
    <col min="5389" max="5389" width="1.7109375" style="4" customWidth="1"/>
    <col min="5390" max="5392" width="5.28515625" style="4" customWidth="1"/>
    <col min="5393" max="5393" width="1.7109375" style="4" customWidth="1"/>
    <col min="5394" max="5396" width="5.28515625" style="4" customWidth="1"/>
    <col min="5397" max="5397" width="1.7109375" style="4" customWidth="1"/>
    <col min="5398" max="5400" width="5.28515625" style="4" customWidth="1"/>
    <col min="5401" max="5599" width="11.42578125" style="4"/>
    <col min="5600" max="5600" width="22.7109375" style="4" customWidth="1"/>
    <col min="5601" max="5601" width="7.28515625" style="4" customWidth="1"/>
    <col min="5602" max="5602" width="6.85546875" style="4" customWidth="1"/>
    <col min="5603" max="5603" width="6" style="4" bestFit="1" customWidth="1"/>
    <col min="5604" max="5604" width="1.7109375" style="4" customWidth="1"/>
    <col min="5605" max="5605" width="6" style="4" bestFit="1" customWidth="1"/>
    <col min="5606" max="5607" width="5.42578125" style="4" customWidth="1"/>
    <col min="5608" max="5608" width="1.7109375" style="4" customWidth="1"/>
    <col min="5609" max="5611" width="5.140625" style="4" customWidth="1"/>
    <col min="5612" max="5612" width="1.7109375" style="4" customWidth="1"/>
    <col min="5613" max="5615" width="4.7109375" style="4" customWidth="1"/>
    <col min="5616" max="5616" width="1.7109375" style="4" customWidth="1"/>
    <col min="5617" max="5619" width="4.7109375" style="4" customWidth="1"/>
    <col min="5620" max="5620" width="1.7109375" style="4" customWidth="1"/>
    <col min="5621" max="5623" width="4.7109375" style="4" customWidth="1"/>
    <col min="5624" max="5624" width="1.7109375" style="4" customWidth="1"/>
    <col min="5625" max="5625" width="4.85546875" style="4" bestFit="1" customWidth="1"/>
    <col min="5626" max="5626" width="4" style="4" customWidth="1"/>
    <col min="5627" max="5627" width="5" style="4" customWidth="1"/>
    <col min="5628" max="5628" width="11.42578125" style="4"/>
    <col min="5629" max="5629" width="12.42578125" style="4" customWidth="1"/>
    <col min="5630" max="5630" width="10.85546875" style="4" customWidth="1"/>
    <col min="5631" max="5632" width="6.140625" style="4" customWidth="1"/>
    <col min="5633" max="5633" width="1.7109375" style="4" customWidth="1"/>
    <col min="5634" max="5634" width="6" style="4" customWidth="1"/>
    <col min="5635" max="5636" width="5.28515625" style="4" customWidth="1"/>
    <col min="5637" max="5637" width="1.7109375" style="4" customWidth="1"/>
    <col min="5638" max="5640" width="5.28515625" style="4" customWidth="1"/>
    <col min="5641" max="5641" width="1.7109375" style="4" customWidth="1"/>
    <col min="5642" max="5644" width="5.28515625" style="4" customWidth="1"/>
    <col min="5645" max="5645" width="1.7109375" style="4" customWidth="1"/>
    <col min="5646" max="5648" width="5.28515625" style="4" customWidth="1"/>
    <col min="5649" max="5649" width="1.7109375" style="4" customWidth="1"/>
    <col min="5650" max="5652" width="5.28515625" style="4" customWidth="1"/>
    <col min="5653" max="5653" width="1.7109375" style="4" customWidth="1"/>
    <col min="5654" max="5656" width="5.28515625" style="4" customWidth="1"/>
    <col min="5657" max="5855" width="11.42578125" style="4"/>
    <col min="5856" max="5856" width="22.7109375" style="4" customWidth="1"/>
    <col min="5857" max="5857" width="7.28515625" style="4" customWidth="1"/>
    <col min="5858" max="5858" width="6.85546875" style="4" customWidth="1"/>
    <col min="5859" max="5859" width="6" style="4" bestFit="1" customWidth="1"/>
    <col min="5860" max="5860" width="1.7109375" style="4" customWidth="1"/>
    <col min="5861" max="5861" width="6" style="4" bestFit="1" customWidth="1"/>
    <col min="5862" max="5863" width="5.42578125" style="4" customWidth="1"/>
    <col min="5864" max="5864" width="1.7109375" style="4" customWidth="1"/>
    <col min="5865" max="5867" width="5.140625" style="4" customWidth="1"/>
    <col min="5868" max="5868" width="1.7109375" style="4" customWidth="1"/>
    <col min="5869" max="5871" width="4.7109375" style="4" customWidth="1"/>
    <col min="5872" max="5872" width="1.7109375" style="4" customWidth="1"/>
    <col min="5873" max="5875" width="4.7109375" style="4" customWidth="1"/>
    <col min="5876" max="5876" width="1.7109375" style="4" customWidth="1"/>
    <col min="5877" max="5879" width="4.7109375" style="4" customWidth="1"/>
    <col min="5880" max="5880" width="1.7109375" style="4" customWidth="1"/>
    <col min="5881" max="5881" width="4.85546875" style="4" bestFit="1" customWidth="1"/>
    <col min="5882" max="5882" width="4" style="4" customWidth="1"/>
    <col min="5883" max="5883" width="5" style="4" customWidth="1"/>
    <col min="5884" max="5884" width="11.42578125" style="4"/>
    <col min="5885" max="5885" width="12.42578125" style="4" customWidth="1"/>
    <col min="5886" max="5886" width="10.85546875" style="4" customWidth="1"/>
    <col min="5887" max="5888" width="6.140625" style="4" customWidth="1"/>
    <col min="5889" max="5889" width="1.7109375" style="4" customWidth="1"/>
    <col min="5890" max="5890" width="6" style="4" customWidth="1"/>
    <col min="5891" max="5892" width="5.28515625" style="4" customWidth="1"/>
    <col min="5893" max="5893" width="1.7109375" style="4" customWidth="1"/>
    <col min="5894" max="5896" width="5.28515625" style="4" customWidth="1"/>
    <col min="5897" max="5897" width="1.7109375" style="4" customWidth="1"/>
    <col min="5898" max="5900" width="5.28515625" style="4" customWidth="1"/>
    <col min="5901" max="5901" width="1.7109375" style="4" customWidth="1"/>
    <col min="5902" max="5904" width="5.28515625" style="4" customWidth="1"/>
    <col min="5905" max="5905" width="1.7109375" style="4" customWidth="1"/>
    <col min="5906" max="5908" width="5.28515625" style="4" customWidth="1"/>
    <col min="5909" max="5909" width="1.7109375" style="4" customWidth="1"/>
    <col min="5910" max="5912" width="5.28515625" style="4" customWidth="1"/>
    <col min="5913" max="6111" width="11.42578125" style="4"/>
    <col min="6112" max="6112" width="22.7109375" style="4" customWidth="1"/>
    <col min="6113" max="6113" width="7.28515625" style="4" customWidth="1"/>
    <col min="6114" max="6114" width="6.85546875" style="4" customWidth="1"/>
    <col min="6115" max="6115" width="6" style="4" bestFit="1" customWidth="1"/>
    <col min="6116" max="6116" width="1.7109375" style="4" customWidth="1"/>
    <col min="6117" max="6117" width="6" style="4" bestFit="1" customWidth="1"/>
    <col min="6118" max="6119" width="5.42578125" style="4" customWidth="1"/>
    <col min="6120" max="6120" width="1.7109375" style="4" customWidth="1"/>
    <col min="6121" max="6123" width="5.140625" style="4" customWidth="1"/>
    <col min="6124" max="6124" width="1.7109375" style="4" customWidth="1"/>
    <col min="6125" max="6127" width="4.7109375" style="4" customWidth="1"/>
    <col min="6128" max="6128" width="1.7109375" style="4" customWidth="1"/>
    <col min="6129" max="6131" width="4.7109375" style="4" customWidth="1"/>
    <col min="6132" max="6132" width="1.7109375" style="4" customWidth="1"/>
    <col min="6133" max="6135" width="4.7109375" style="4" customWidth="1"/>
    <col min="6136" max="6136" width="1.7109375" style="4" customWidth="1"/>
    <col min="6137" max="6137" width="4.85546875" style="4" bestFit="1" customWidth="1"/>
    <col min="6138" max="6138" width="4" style="4" customWidth="1"/>
    <col min="6139" max="6139" width="5" style="4" customWidth="1"/>
    <col min="6140" max="6140" width="11.42578125" style="4"/>
    <col min="6141" max="6141" width="12.42578125" style="4" customWidth="1"/>
    <col min="6142" max="6142" width="10.85546875" style="4" customWidth="1"/>
    <col min="6143" max="6144" width="6.140625" style="4" customWidth="1"/>
    <col min="6145" max="6145" width="1.7109375" style="4" customWidth="1"/>
    <col min="6146" max="6146" width="6" style="4" customWidth="1"/>
    <col min="6147" max="6148" width="5.28515625" style="4" customWidth="1"/>
    <col min="6149" max="6149" width="1.7109375" style="4" customWidth="1"/>
    <col min="6150" max="6152" width="5.28515625" style="4" customWidth="1"/>
    <col min="6153" max="6153" width="1.7109375" style="4" customWidth="1"/>
    <col min="6154" max="6156" width="5.28515625" style="4" customWidth="1"/>
    <col min="6157" max="6157" width="1.7109375" style="4" customWidth="1"/>
    <col min="6158" max="6160" width="5.28515625" style="4" customWidth="1"/>
    <col min="6161" max="6161" width="1.7109375" style="4" customWidth="1"/>
    <col min="6162" max="6164" width="5.28515625" style="4" customWidth="1"/>
    <col min="6165" max="6165" width="1.7109375" style="4" customWidth="1"/>
    <col min="6166" max="6168" width="5.28515625" style="4" customWidth="1"/>
    <col min="6169" max="6367" width="11.42578125" style="4"/>
    <col min="6368" max="6368" width="22.7109375" style="4" customWidth="1"/>
    <col min="6369" max="6369" width="7.28515625" style="4" customWidth="1"/>
    <col min="6370" max="6370" width="6.85546875" style="4" customWidth="1"/>
    <col min="6371" max="6371" width="6" style="4" bestFit="1" customWidth="1"/>
    <col min="6372" max="6372" width="1.7109375" style="4" customWidth="1"/>
    <col min="6373" max="6373" width="6" style="4" bestFit="1" customWidth="1"/>
    <col min="6374" max="6375" width="5.42578125" style="4" customWidth="1"/>
    <col min="6376" max="6376" width="1.7109375" style="4" customWidth="1"/>
    <col min="6377" max="6379" width="5.140625" style="4" customWidth="1"/>
    <col min="6380" max="6380" width="1.7109375" style="4" customWidth="1"/>
    <col min="6381" max="6383" width="4.7109375" style="4" customWidth="1"/>
    <col min="6384" max="6384" width="1.7109375" style="4" customWidth="1"/>
    <col min="6385" max="6387" width="4.7109375" style="4" customWidth="1"/>
    <col min="6388" max="6388" width="1.7109375" style="4" customWidth="1"/>
    <col min="6389" max="6391" width="4.7109375" style="4" customWidth="1"/>
    <col min="6392" max="6392" width="1.7109375" style="4" customWidth="1"/>
    <col min="6393" max="6393" width="4.85546875" style="4" bestFit="1" customWidth="1"/>
    <col min="6394" max="6394" width="4" style="4" customWidth="1"/>
    <col min="6395" max="6395" width="5" style="4" customWidth="1"/>
    <col min="6396" max="6396" width="11.42578125" style="4"/>
    <col min="6397" max="6397" width="12.42578125" style="4" customWidth="1"/>
    <col min="6398" max="6398" width="10.85546875" style="4" customWidth="1"/>
    <col min="6399" max="6400" width="6.140625" style="4" customWidth="1"/>
    <col min="6401" max="6401" width="1.7109375" style="4" customWidth="1"/>
    <col min="6402" max="6402" width="6" style="4" customWidth="1"/>
    <col min="6403" max="6404" width="5.28515625" style="4" customWidth="1"/>
    <col min="6405" max="6405" width="1.7109375" style="4" customWidth="1"/>
    <col min="6406" max="6408" width="5.28515625" style="4" customWidth="1"/>
    <col min="6409" max="6409" width="1.7109375" style="4" customWidth="1"/>
    <col min="6410" max="6412" width="5.28515625" style="4" customWidth="1"/>
    <col min="6413" max="6413" width="1.7109375" style="4" customWidth="1"/>
    <col min="6414" max="6416" width="5.28515625" style="4" customWidth="1"/>
    <col min="6417" max="6417" width="1.7109375" style="4" customWidth="1"/>
    <col min="6418" max="6420" width="5.28515625" style="4" customWidth="1"/>
    <col min="6421" max="6421" width="1.7109375" style="4" customWidth="1"/>
    <col min="6422" max="6424" width="5.28515625" style="4" customWidth="1"/>
    <col min="6425" max="6623" width="11.42578125" style="4"/>
    <col min="6624" max="6624" width="22.7109375" style="4" customWidth="1"/>
    <col min="6625" max="6625" width="7.28515625" style="4" customWidth="1"/>
    <col min="6626" max="6626" width="6.85546875" style="4" customWidth="1"/>
    <col min="6627" max="6627" width="6" style="4" bestFit="1" customWidth="1"/>
    <col min="6628" max="6628" width="1.7109375" style="4" customWidth="1"/>
    <col min="6629" max="6629" width="6" style="4" bestFit="1" customWidth="1"/>
    <col min="6630" max="6631" width="5.42578125" style="4" customWidth="1"/>
    <col min="6632" max="6632" width="1.7109375" style="4" customWidth="1"/>
    <col min="6633" max="6635" width="5.140625" style="4" customWidth="1"/>
    <col min="6636" max="6636" width="1.7109375" style="4" customWidth="1"/>
    <col min="6637" max="6639" width="4.7109375" style="4" customWidth="1"/>
    <col min="6640" max="6640" width="1.7109375" style="4" customWidth="1"/>
    <col min="6641" max="6643" width="4.7109375" style="4" customWidth="1"/>
    <col min="6644" max="6644" width="1.7109375" style="4" customWidth="1"/>
    <col min="6645" max="6647" width="4.7109375" style="4" customWidth="1"/>
    <col min="6648" max="6648" width="1.7109375" style="4" customWidth="1"/>
    <col min="6649" max="6649" width="4.85546875" style="4" bestFit="1" customWidth="1"/>
    <col min="6650" max="6650" width="4" style="4" customWidth="1"/>
    <col min="6651" max="6651" width="5" style="4" customWidth="1"/>
    <col min="6652" max="6652" width="11.42578125" style="4"/>
    <col min="6653" max="6653" width="12.42578125" style="4" customWidth="1"/>
    <col min="6654" max="6654" width="10.85546875" style="4" customWidth="1"/>
    <col min="6655" max="6656" width="6.140625" style="4" customWidth="1"/>
    <col min="6657" max="6657" width="1.7109375" style="4" customWidth="1"/>
    <col min="6658" max="6658" width="6" style="4" customWidth="1"/>
    <col min="6659" max="6660" width="5.28515625" style="4" customWidth="1"/>
    <col min="6661" max="6661" width="1.7109375" style="4" customWidth="1"/>
    <col min="6662" max="6664" width="5.28515625" style="4" customWidth="1"/>
    <col min="6665" max="6665" width="1.7109375" style="4" customWidth="1"/>
    <col min="6666" max="6668" width="5.28515625" style="4" customWidth="1"/>
    <col min="6669" max="6669" width="1.7109375" style="4" customWidth="1"/>
    <col min="6670" max="6672" width="5.28515625" style="4" customWidth="1"/>
    <col min="6673" max="6673" width="1.7109375" style="4" customWidth="1"/>
    <col min="6674" max="6676" width="5.28515625" style="4" customWidth="1"/>
    <col min="6677" max="6677" width="1.7109375" style="4" customWidth="1"/>
    <col min="6678" max="6680" width="5.28515625" style="4" customWidth="1"/>
    <col min="6681" max="6879" width="11.42578125" style="4"/>
    <col min="6880" max="6880" width="22.7109375" style="4" customWidth="1"/>
    <col min="6881" max="6881" width="7.28515625" style="4" customWidth="1"/>
    <col min="6882" max="6882" width="6.85546875" style="4" customWidth="1"/>
    <col min="6883" max="6883" width="6" style="4" bestFit="1" customWidth="1"/>
    <col min="6884" max="6884" width="1.7109375" style="4" customWidth="1"/>
    <col min="6885" max="6885" width="6" style="4" bestFit="1" customWidth="1"/>
    <col min="6886" max="6887" width="5.42578125" style="4" customWidth="1"/>
    <col min="6888" max="6888" width="1.7109375" style="4" customWidth="1"/>
    <col min="6889" max="6891" width="5.140625" style="4" customWidth="1"/>
    <col min="6892" max="6892" width="1.7109375" style="4" customWidth="1"/>
    <col min="6893" max="6895" width="4.7109375" style="4" customWidth="1"/>
    <col min="6896" max="6896" width="1.7109375" style="4" customWidth="1"/>
    <col min="6897" max="6899" width="4.7109375" style="4" customWidth="1"/>
    <col min="6900" max="6900" width="1.7109375" style="4" customWidth="1"/>
    <col min="6901" max="6903" width="4.7109375" style="4" customWidth="1"/>
    <col min="6904" max="6904" width="1.7109375" style="4" customWidth="1"/>
    <col min="6905" max="6905" width="4.85546875" style="4" bestFit="1" customWidth="1"/>
    <col min="6906" max="6906" width="4" style="4" customWidth="1"/>
    <col min="6907" max="6907" width="5" style="4" customWidth="1"/>
    <col min="6908" max="6908" width="11.42578125" style="4"/>
    <col min="6909" max="6909" width="12.42578125" style="4" customWidth="1"/>
    <col min="6910" max="6910" width="10.85546875" style="4" customWidth="1"/>
    <col min="6911" max="6912" width="6.140625" style="4" customWidth="1"/>
    <col min="6913" max="6913" width="1.7109375" style="4" customWidth="1"/>
    <col min="6914" max="6914" width="6" style="4" customWidth="1"/>
    <col min="6915" max="6916" width="5.28515625" style="4" customWidth="1"/>
    <col min="6917" max="6917" width="1.7109375" style="4" customWidth="1"/>
    <col min="6918" max="6920" width="5.28515625" style="4" customWidth="1"/>
    <col min="6921" max="6921" width="1.7109375" style="4" customWidth="1"/>
    <col min="6922" max="6924" width="5.28515625" style="4" customWidth="1"/>
    <col min="6925" max="6925" width="1.7109375" style="4" customWidth="1"/>
    <col min="6926" max="6928" width="5.28515625" style="4" customWidth="1"/>
    <col min="6929" max="6929" width="1.7109375" style="4" customWidth="1"/>
    <col min="6930" max="6932" width="5.28515625" style="4" customWidth="1"/>
    <col min="6933" max="6933" width="1.7109375" style="4" customWidth="1"/>
    <col min="6934" max="6936" width="5.28515625" style="4" customWidth="1"/>
    <col min="6937" max="7135" width="11.42578125" style="4"/>
    <col min="7136" max="7136" width="22.7109375" style="4" customWidth="1"/>
    <col min="7137" max="7137" width="7.28515625" style="4" customWidth="1"/>
    <col min="7138" max="7138" width="6.85546875" style="4" customWidth="1"/>
    <col min="7139" max="7139" width="6" style="4" bestFit="1" customWidth="1"/>
    <col min="7140" max="7140" width="1.7109375" style="4" customWidth="1"/>
    <col min="7141" max="7141" width="6" style="4" bestFit="1" customWidth="1"/>
    <col min="7142" max="7143" width="5.42578125" style="4" customWidth="1"/>
    <col min="7144" max="7144" width="1.7109375" style="4" customWidth="1"/>
    <col min="7145" max="7147" width="5.140625" style="4" customWidth="1"/>
    <col min="7148" max="7148" width="1.7109375" style="4" customWidth="1"/>
    <col min="7149" max="7151" width="4.7109375" style="4" customWidth="1"/>
    <col min="7152" max="7152" width="1.7109375" style="4" customWidth="1"/>
    <col min="7153" max="7155" width="4.7109375" style="4" customWidth="1"/>
    <col min="7156" max="7156" width="1.7109375" style="4" customWidth="1"/>
    <col min="7157" max="7159" width="4.7109375" style="4" customWidth="1"/>
    <col min="7160" max="7160" width="1.7109375" style="4" customWidth="1"/>
    <col min="7161" max="7161" width="4.85546875" style="4" bestFit="1" customWidth="1"/>
    <col min="7162" max="7162" width="4" style="4" customWidth="1"/>
    <col min="7163" max="7163" width="5" style="4" customWidth="1"/>
    <col min="7164" max="7164" width="11.42578125" style="4"/>
    <col min="7165" max="7165" width="12.42578125" style="4" customWidth="1"/>
    <col min="7166" max="7166" width="10.85546875" style="4" customWidth="1"/>
    <col min="7167" max="7168" width="6.140625" style="4" customWidth="1"/>
    <col min="7169" max="7169" width="1.7109375" style="4" customWidth="1"/>
    <col min="7170" max="7170" width="6" style="4" customWidth="1"/>
    <col min="7171" max="7172" width="5.28515625" style="4" customWidth="1"/>
    <col min="7173" max="7173" width="1.7109375" style="4" customWidth="1"/>
    <col min="7174" max="7176" width="5.28515625" style="4" customWidth="1"/>
    <col min="7177" max="7177" width="1.7109375" style="4" customWidth="1"/>
    <col min="7178" max="7180" width="5.28515625" style="4" customWidth="1"/>
    <col min="7181" max="7181" width="1.7109375" style="4" customWidth="1"/>
    <col min="7182" max="7184" width="5.28515625" style="4" customWidth="1"/>
    <col min="7185" max="7185" width="1.7109375" style="4" customWidth="1"/>
    <col min="7186" max="7188" width="5.28515625" style="4" customWidth="1"/>
    <col min="7189" max="7189" width="1.7109375" style="4" customWidth="1"/>
    <col min="7190" max="7192" width="5.28515625" style="4" customWidth="1"/>
    <col min="7193" max="7391" width="11.42578125" style="4"/>
    <col min="7392" max="7392" width="22.7109375" style="4" customWidth="1"/>
    <col min="7393" max="7393" width="7.28515625" style="4" customWidth="1"/>
    <col min="7394" max="7394" width="6.85546875" style="4" customWidth="1"/>
    <col min="7395" max="7395" width="6" style="4" bestFit="1" customWidth="1"/>
    <col min="7396" max="7396" width="1.7109375" style="4" customWidth="1"/>
    <col min="7397" max="7397" width="6" style="4" bestFit="1" customWidth="1"/>
    <col min="7398" max="7399" width="5.42578125" style="4" customWidth="1"/>
    <col min="7400" max="7400" width="1.7109375" style="4" customWidth="1"/>
    <col min="7401" max="7403" width="5.140625" style="4" customWidth="1"/>
    <col min="7404" max="7404" width="1.7109375" style="4" customWidth="1"/>
    <col min="7405" max="7407" width="4.7109375" style="4" customWidth="1"/>
    <col min="7408" max="7408" width="1.7109375" style="4" customWidth="1"/>
    <col min="7409" max="7411" width="4.7109375" style="4" customWidth="1"/>
    <col min="7412" max="7412" width="1.7109375" style="4" customWidth="1"/>
    <col min="7413" max="7415" width="4.7109375" style="4" customWidth="1"/>
    <col min="7416" max="7416" width="1.7109375" style="4" customWidth="1"/>
    <col min="7417" max="7417" width="4.85546875" style="4" bestFit="1" customWidth="1"/>
    <col min="7418" max="7418" width="4" style="4" customWidth="1"/>
    <col min="7419" max="7419" width="5" style="4" customWidth="1"/>
    <col min="7420" max="7420" width="11.42578125" style="4"/>
    <col min="7421" max="7421" width="12.42578125" style="4" customWidth="1"/>
    <col min="7422" max="7422" width="10.85546875" style="4" customWidth="1"/>
    <col min="7423" max="7424" width="6.140625" style="4" customWidth="1"/>
    <col min="7425" max="7425" width="1.7109375" style="4" customWidth="1"/>
    <col min="7426" max="7426" width="6" style="4" customWidth="1"/>
    <col min="7427" max="7428" width="5.28515625" style="4" customWidth="1"/>
    <col min="7429" max="7429" width="1.7109375" style="4" customWidth="1"/>
    <col min="7430" max="7432" width="5.28515625" style="4" customWidth="1"/>
    <col min="7433" max="7433" width="1.7109375" style="4" customWidth="1"/>
    <col min="7434" max="7436" width="5.28515625" style="4" customWidth="1"/>
    <col min="7437" max="7437" width="1.7109375" style="4" customWidth="1"/>
    <col min="7438" max="7440" width="5.28515625" style="4" customWidth="1"/>
    <col min="7441" max="7441" width="1.7109375" style="4" customWidth="1"/>
    <col min="7442" max="7444" width="5.28515625" style="4" customWidth="1"/>
    <col min="7445" max="7445" width="1.7109375" style="4" customWidth="1"/>
    <col min="7446" max="7448" width="5.28515625" style="4" customWidth="1"/>
    <col min="7449" max="7647" width="11.42578125" style="4"/>
    <col min="7648" max="7648" width="22.7109375" style="4" customWidth="1"/>
    <col min="7649" max="7649" width="7.28515625" style="4" customWidth="1"/>
    <col min="7650" max="7650" width="6.85546875" style="4" customWidth="1"/>
    <col min="7651" max="7651" width="6" style="4" bestFit="1" customWidth="1"/>
    <col min="7652" max="7652" width="1.7109375" style="4" customWidth="1"/>
    <col min="7653" max="7653" width="6" style="4" bestFit="1" customWidth="1"/>
    <col min="7654" max="7655" width="5.42578125" style="4" customWidth="1"/>
    <col min="7656" max="7656" width="1.7109375" style="4" customWidth="1"/>
    <col min="7657" max="7659" width="5.140625" style="4" customWidth="1"/>
    <col min="7660" max="7660" width="1.7109375" style="4" customWidth="1"/>
    <col min="7661" max="7663" width="4.7109375" style="4" customWidth="1"/>
    <col min="7664" max="7664" width="1.7109375" style="4" customWidth="1"/>
    <col min="7665" max="7667" width="4.7109375" style="4" customWidth="1"/>
    <col min="7668" max="7668" width="1.7109375" style="4" customWidth="1"/>
    <col min="7669" max="7671" width="4.7109375" style="4" customWidth="1"/>
    <col min="7672" max="7672" width="1.7109375" style="4" customWidth="1"/>
    <col min="7673" max="7673" width="4.85546875" style="4" bestFit="1" customWidth="1"/>
    <col min="7674" max="7674" width="4" style="4" customWidth="1"/>
    <col min="7675" max="7675" width="5" style="4" customWidth="1"/>
    <col min="7676" max="7676" width="11.42578125" style="4"/>
    <col min="7677" max="7677" width="12.42578125" style="4" customWidth="1"/>
    <col min="7678" max="7678" width="10.85546875" style="4" customWidth="1"/>
    <col min="7679" max="7680" width="6.140625" style="4" customWidth="1"/>
    <col min="7681" max="7681" width="1.7109375" style="4" customWidth="1"/>
    <col min="7682" max="7682" width="6" style="4" customWidth="1"/>
    <col min="7683" max="7684" width="5.28515625" style="4" customWidth="1"/>
    <col min="7685" max="7685" width="1.7109375" style="4" customWidth="1"/>
    <col min="7686" max="7688" width="5.28515625" style="4" customWidth="1"/>
    <col min="7689" max="7689" width="1.7109375" style="4" customWidth="1"/>
    <col min="7690" max="7692" width="5.28515625" style="4" customWidth="1"/>
    <col min="7693" max="7693" width="1.7109375" style="4" customWidth="1"/>
    <col min="7694" max="7696" width="5.28515625" style="4" customWidth="1"/>
    <col min="7697" max="7697" width="1.7109375" style="4" customWidth="1"/>
    <col min="7698" max="7700" width="5.28515625" style="4" customWidth="1"/>
    <col min="7701" max="7701" width="1.7109375" style="4" customWidth="1"/>
    <col min="7702" max="7704" width="5.28515625" style="4" customWidth="1"/>
    <col min="7705" max="7903" width="11.42578125" style="4"/>
    <col min="7904" max="7904" width="22.7109375" style="4" customWidth="1"/>
    <col min="7905" max="7905" width="7.28515625" style="4" customWidth="1"/>
    <col min="7906" max="7906" width="6.85546875" style="4" customWidth="1"/>
    <col min="7907" max="7907" width="6" style="4" bestFit="1" customWidth="1"/>
    <col min="7908" max="7908" width="1.7109375" style="4" customWidth="1"/>
    <col min="7909" max="7909" width="6" style="4" bestFit="1" customWidth="1"/>
    <col min="7910" max="7911" width="5.42578125" style="4" customWidth="1"/>
    <col min="7912" max="7912" width="1.7109375" style="4" customWidth="1"/>
    <col min="7913" max="7915" width="5.140625" style="4" customWidth="1"/>
    <col min="7916" max="7916" width="1.7109375" style="4" customWidth="1"/>
    <col min="7917" max="7919" width="4.7109375" style="4" customWidth="1"/>
    <col min="7920" max="7920" width="1.7109375" style="4" customWidth="1"/>
    <col min="7921" max="7923" width="4.7109375" style="4" customWidth="1"/>
    <col min="7924" max="7924" width="1.7109375" style="4" customWidth="1"/>
    <col min="7925" max="7927" width="4.7109375" style="4" customWidth="1"/>
    <col min="7928" max="7928" width="1.7109375" style="4" customWidth="1"/>
    <col min="7929" max="7929" width="4.85546875" style="4" bestFit="1" customWidth="1"/>
    <col min="7930" max="7930" width="4" style="4" customWidth="1"/>
    <col min="7931" max="7931" width="5" style="4" customWidth="1"/>
    <col min="7932" max="7932" width="11.42578125" style="4"/>
    <col min="7933" max="7933" width="12.42578125" style="4" customWidth="1"/>
    <col min="7934" max="7934" width="10.85546875" style="4" customWidth="1"/>
    <col min="7935" max="7936" width="6.140625" style="4" customWidth="1"/>
    <col min="7937" max="7937" width="1.7109375" style="4" customWidth="1"/>
    <col min="7938" max="7938" width="6" style="4" customWidth="1"/>
    <col min="7939" max="7940" width="5.28515625" style="4" customWidth="1"/>
    <col min="7941" max="7941" width="1.7109375" style="4" customWidth="1"/>
    <col min="7942" max="7944" width="5.28515625" style="4" customWidth="1"/>
    <col min="7945" max="7945" width="1.7109375" style="4" customWidth="1"/>
    <col min="7946" max="7948" width="5.28515625" style="4" customWidth="1"/>
    <col min="7949" max="7949" width="1.7109375" style="4" customWidth="1"/>
    <col min="7950" max="7952" width="5.28515625" style="4" customWidth="1"/>
    <col min="7953" max="7953" width="1.7109375" style="4" customWidth="1"/>
    <col min="7954" max="7956" width="5.28515625" style="4" customWidth="1"/>
    <col min="7957" max="7957" width="1.7109375" style="4" customWidth="1"/>
    <col min="7958" max="7960" width="5.28515625" style="4" customWidth="1"/>
    <col min="7961" max="8159" width="11.42578125" style="4"/>
    <col min="8160" max="8160" width="22.7109375" style="4" customWidth="1"/>
    <col min="8161" max="8161" width="7.28515625" style="4" customWidth="1"/>
    <col min="8162" max="8162" width="6.85546875" style="4" customWidth="1"/>
    <col min="8163" max="8163" width="6" style="4" bestFit="1" customWidth="1"/>
    <col min="8164" max="8164" width="1.7109375" style="4" customWidth="1"/>
    <col min="8165" max="8165" width="6" style="4" bestFit="1" customWidth="1"/>
    <col min="8166" max="8167" width="5.42578125" style="4" customWidth="1"/>
    <col min="8168" max="8168" width="1.7109375" style="4" customWidth="1"/>
    <col min="8169" max="8171" width="5.140625" style="4" customWidth="1"/>
    <col min="8172" max="8172" width="1.7109375" style="4" customWidth="1"/>
    <col min="8173" max="8175" width="4.7109375" style="4" customWidth="1"/>
    <col min="8176" max="8176" width="1.7109375" style="4" customWidth="1"/>
    <col min="8177" max="8179" width="4.7109375" style="4" customWidth="1"/>
    <col min="8180" max="8180" width="1.7109375" style="4" customWidth="1"/>
    <col min="8181" max="8183" width="4.7109375" style="4" customWidth="1"/>
    <col min="8184" max="8184" width="1.7109375" style="4" customWidth="1"/>
    <col min="8185" max="8185" width="4.85546875" style="4" bestFit="1" customWidth="1"/>
    <col min="8186" max="8186" width="4" style="4" customWidth="1"/>
    <col min="8187" max="8187" width="5" style="4" customWidth="1"/>
    <col min="8188" max="8188" width="11.42578125" style="4"/>
    <col min="8189" max="8189" width="12.42578125" style="4" customWidth="1"/>
    <col min="8190" max="8190" width="10.85546875" style="4" customWidth="1"/>
    <col min="8191" max="8192" width="6.140625" style="4" customWidth="1"/>
    <col min="8193" max="8193" width="1.7109375" style="4" customWidth="1"/>
    <col min="8194" max="8194" width="6" style="4" customWidth="1"/>
    <col min="8195" max="8196" width="5.28515625" style="4" customWidth="1"/>
    <col min="8197" max="8197" width="1.7109375" style="4" customWidth="1"/>
    <col min="8198" max="8200" width="5.28515625" style="4" customWidth="1"/>
    <col min="8201" max="8201" width="1.7109375" style="4" customWidth="1"/>
    <col min="8202" max="8204" width="5.28515625" style="4" customWidth="1"/>
    <col min="8205" max="8205" width="1.7109375" style="4" customWidth="1"/>
    <col min="8206" max="8208" width="5.28515625" style="4" customWidth="1"/>
    <col min="8209" max="8209" width="1.7109375" style="4" customWidth="1"/>
    <col min="8210" max="8212" width="5.28515625" style="4" customWidth="1"/>
    <col min="8213" max="8213" width="1.7109375" style="4" customWidth="1"/>
    <col min="8214" max="8216" width="5.28515625" style="4" customWidth="1"/>
    <col min="8217" max="8415" width="11.42578125" style="4"/>
    <col min="8416" max="8416" width="22.7109375" style="4" customWidth="1"/>
    <col min="8417" max="8417" width="7.28515625" style="4" customWidth="1"/>
    <col min="8418" max="8418" width="6.85546875" style="4" customWidth="1"/>
    <col min="8419" max="8419" width="6" style="4" bestFit="1" customWidth="1"/>
    <col min="8420" max="8420" width="1.7109375" style="4" customWidth="1"/>
    <col min="8421" max="8421" width="6" style="4" bestFit="1" customWidth="1"/>
    <col min="8422" max="8423" width="5.42578125" style="4" customWidth="1"/>
    <col min="8424" max="8424" width="1.7109375" style="4" customWidth="1"/>
    <col min="8425" max="8427" width="5.140625" style="4" customWidth="1"/>
    <col min="8428" max="8428" width="1.7109375" style="4" customWidth="1"/>
    <col min="8429" max="8431" width="4.7109375" style="4" customWidth="1"/>
    <col min="8432" max="8432" width="1.7109375" style="4" customWidth="1"/>
    <col min="8433" max="8435" width="4.7109375" style="4" customWidth="1"/>
    <col min="8436" max="8436" width="1.7109375" style="4" customWidth="1"/>
    <col min="8437" max="8439" width="4.7109375" style="4" customWidth="1"/>
    <col min="8440" max="8440" width="1.7109375" style="4" customWidth="1"/>
    <col min="8441" max="8441" width="4.85546875" style="4" bestFit="1" customWidth="1"/>
    <col min="8442" max="8442" width="4" style="4" customWidth="1"/>
    <col min="8443" max="8443" width="5" style="4" customWidth="1"/>
    <col min="8444" max="8444" width="11.42578125" style="4"/>
    <col min="8445" max="8445" width="12.42578125" style="4" customWidth="1"/>
    <col min="8446" max="8446" width="10.85546875" style="4" customWidth="1"/>
    <col min="8447" max="8448" width="6.140625" style="4" customWidth="1"/>
    <col min="8449" max="8449" width="1.7109375" style="4" customWidth="1"/>
    <col min="8450" max="8450" width="6" style="4" customWidth="1"/>
    <col min="8451" max="8452" width="5.28515625" style="4" customWidth="1"/>
    <col min="8453" max="8453" width="1.7109375" style="4" customWidth="1"/>
    <col min="8454" max="8456" width="5.28515625" style="4" customWidth="1"/>
    <col min="8457" max="8457" width="1.7109375" style="4" customWidth="1"/>
    <col min="8458" max="8460" width="5.28515625" style="4" customWidth="1"/>
    <col min="8461" max="8461" width="1.7109375" style="4" customWidth="1"/>
    <col min="8462" max="8464" width="5.28515625" style="4" customWidth="1"/>
    <col min="8465" max="8465" width="1.7109375" style="4" customWidth="1"/>
    <col min="8466" max="8468" width="5.28515625" style="4" customWidth="1"/>
    <col min="8469" max="8469" width="1.7109375" style="4" customWidth="1"/>
    <col min="8470" max="8472" width="5.28515625" style="4" customWidth="1"/>
    <col min="8473" max="8671" width="11.42578125" style="4"/>
    <col min="8672" max="8672" width="22.7109375" style="4" customWidth="1"/>
    <col min="8673" max="8673" width="7.28515625" style="4" customWidth="1"/>
    <col min="8674" max="8674" width="6.85546875" style="4" customWidth="1"/>
    <col min="8675" max="8675" width="6" style="4" bestFit="1" customWidth="1"/>
    <col min="8676" max="8676" width="1.7109375" style="4" customWidth="1"/>
    <col min="8677" max="8677" width="6" style="4" bestFit="1" customWidth="1"/>
    <col min="8678" max="8679" width="5.42578125" style="4" customWidth="1"/>
    <col min="8680" max="8680" width="1.7109375" style="4" customWidth="1"/>
    <col min="8681" max="8683" width="5.140625" style="4" customWidth="1"/>
    <col min="8684" max="8684" width="1.7109375" style="4" customWidth="1"/>
    <col min="8685" max="8687" width="4.7109375" style="4" customWidth="1"/>
    <col min="8688" max="8688" width="1.7109375" style="4" customWidth="1"/>
    <col min="8689" max="8691" width="4.7109375" style="4" customWidth="1"/>
    <col min="8692" max="8692" width="1.7109375" style="4" customWidth="1"/>
    <col min="8693" max="8695" width="4.7109375" style="4" customWidth="1"/>
    <col min="8696" max="8696" width="1.7109375" style="4" customWidth="1"/>
    <col min="8697" max="8697" width="4.85546875" style="4" bestFit="1" customWidth="1"/>
    <col min="8698" max="8698" width="4" style="4" customWidth="1"/>
    <col min="8699" max="8699" width="5" style="4" customWidth="1"/>
    <col min="8700" max="8700" width="11.42578125" style="4"/>
    <col min="8701" max="8701" width="12.42578125" style="4" customWidth="1"/>
    <col min="8702" max="8702" width="10.85546875" style="4" customWidth="1"/>
    <col min="8703" max="8704" width="6.140625" style="4" customWidth="1"/>
    <col min="8705" max="8705" width="1.7109375" style="4" customWidth="1"/>
    <col min="8706" max="8706" width="6" style="4" customWidth="1"/>
    <col min="8707" max="8708" width="5.28515625" style="4" customWidth="1"/>
    <col min="8709" max="8709" width="1.7109375" style="4" customWidth="1"/>
    <col min="8710" max="8712" width="5.28515625" style="4" customWidth="1"/>
    <col min="8713" max="8713" width="1.7109375" style="4" customWidth="1"/>
    <col min="8714" max="8716" width="5.28515625" style="4" customWidth="1"/>
    <col min="8717" max="8717" width="1.7109375" style="4" customWidth="1"/>
    <col min="8718" max="8720" width="5.28515625" style="4" customWidth="1"/>
    <col min="8721" max="8721" width="1.7109375" style="4" customWidth="1"/>
    <col min="8722" max="8724" width="5.28515625" style="4" customWidth="1"/>
    <col min="8725" max="8725" width="1.7109375" style="4" customWidth="1"/>
    <col min="8726" max="8728" width="5.28515625" style="4" customWidth="1"/>
    <col min="8729" max="8927" width="11.42578125" style="4"/>
    <col min="8928" max="8928" width="22.7109375" style="4" customWidth="1"/>
    <col min="8929" max="8929" width="7.28515625" style="4" customWidth="1"/>
    <col min="8930" max="8930" width="6.85546875" style="4" customWidth="1"/>
    <col min="8931" max="8931" width="6" style="4" bestFit="1" customWidth="1"/>
    <col min="8932" max="8932" width="1.7109375" style="4" customWidth="1"/>
    <col min="8933" max="8933" width="6" style="4" bestFit="1" customWidth="1"/>
    <col min="8934" max="8935" width="5.42578125" style="4" customWidth="1"/>
    <col min="8936" max="8936" width="1.7109375" style="4" customWidth="1"/>
    <col min="8937" max="8939" width="5.140625" style="4" customWidth="1"/>
    <col min="8940" max="8940" width="1.7109375" style="4" customWidth="1"/>
    <col min="8941" max="8943" width="4.7109375" style="4" customWidth="1"/>
    <col min="8944" max="8944" width="1.7109375" style="4" customWidth="1"/>
    <col min="8945" max="8947" width="4.7109375" style="4" customWidth="1"/>
    <col min="8948" max="8948" width="1.7109375" style="4" customWidth="1"/>
    <col min="8949" max="8951" width="4.7109375" style="4" customWidth="1"/>
    <col min="8952" max="8952" width="1.7109375" style="4" customWidth="1"/>
    <col min="8953" max="8953" width="4.85546875" style="4" bestFit="1" customWidth="1"/>
    <col min="8954" max="8954" width="4" style="4" customWidth="1"/>
    <col min="8955" max="8955" width="5" style="4" customWidth="1"/>
    <col min="8956" max="8956" width="11.42578125" style="4"/>
    <col min="8957" max="8957" width="12.42578125" style="4" customWidth="1"/>
    <col min="8958" max="8958" width="10.85546875" style="4" customWidth="1"/>
    <col min="8959" max="8960" width="6.140625" style="4" customWidth="1"/>
    <col min="8961" max="8961" width="1.7109375" style="4" customWidth="1"/>
    <col min="8962" max="8962" width="6" style="4" customWidth="1"/>
    <col min="8963" max="8964" width="5.28515625" style="4" customWidth="1"/>
    <col min="8965" max="8965" width="1.7109375" style="4" customWidth="1"/>
    <col min="8966" max="8968" width="5.28515625" style="4" customWidth="1"/>
    <col min="8969" max="8969" width="1.7109375" style="4" customWidth="1"/>
    <col min="8970" max="8972" width="5.28515625" style="4" customWidth="1"/>
    <col min="8973" max="8973" width="1.7109375" style="4" customWidth="1"/>
    <col min="8974" max="8976" width="5.28515625" style="4" customWidth="1"/>
    <col min="8977" max="8977" width="1.7109375" style="4" customWidth="1"/>
    <col min="8978" max="8980" width="5.28515625" style="4" customWidth="1"/>
    <col min="8981" max="8981" width="1.7109375" style="4" customWidth="1"/>
    <col min="8982" max="8984" width="5.28515625" style="4" customWidth="1"/>
    <col min="8985" max="9183" width="11.42578125" style="4"/>
    <col min="9184" max="9184" width="22.7109375" style="4" customWidth="1"/>
    <col min="9185" max="9185" width="7.28515625" style="4" customWidth="1"/>
    <col min="9186" max="9186" width="6.85546875" style="4" customWidth="1"/>
    <col min="9187" max="9187" width="6" style="4" bestFit="1" customWidth="1"/>
    <col min="9188" max="9188" width="1.7109375" style="4" customWidth="1"/>
    <col min="9189" max="9189" width="6" style="4" bestFit="1" customWidth="1"/>
    <col min="9190" max="9191" width="5.42578125" style="4" customWidth="1"/>
    <col min="9192" max="9192" width="1.7109375" style="4" customWidth="1"/>
    <col min="9193" max="9195" width="5.140625" style="4" customWidth="1"/>
    <col min="9196" max="9196" width="1.7109375" style="4" customWidth="1"/>
    <col min="9197" max="9199" width="4.7109375" style="4" customWidth="1"/>
    <col min="9200" max="9200" width="1.7109375" style="4" customWidth="1"/>
    <col min="9201" max="9203" width="4.7109375" style="4" customWidth="1"/>
    <col min="9204" max="9204" width="1.7109375" style="4" customWidth="1"/>
    <col min="9205" max="9207" width="4.7109375" style="4" customWidth="1"/>
    <col min="9208" max="9208" width="1.7109375" style="4" customWidth="1"/>
    <col min="9209" max="9209" width="4.85546875" style="4" bestFit="1" customWidth="1"/>
    <col min="9210" max="9210" width="4" style="4" customWidth="1"/>
    <col min="9211" max="9211" width="5" style="4" customWidth="1"/>
    <col min="9212" max="9212" width="11.42578125" style="4"/>
    <col min="9213" max="9213" width="12.42578125" style="4" customWidth="1"/>
    <col min="9214" max="9214" width="10.85546875" style="4" customWidth="1"/>
    <col min="9215" max="9216" width="6.140625" style="4" customWidth="1"/>
    <col min="9217" max="9217" width="1.7109375" style="4" customWidth="1"/>
    <col min="9218" max="9218" width="6" style="4" customWidth="1"/>
    <col min="9219" max="9220" width="5.28515625" style="4" customWidth="1"/>
    <col min="9221" max="9221" width="1.7109375" style="4" customWidth="1"/>
    <col min="9222" max="9224" width="5.28515625" style="4" customWidth="1"/>
    <col min="9225" max="9225" width="1.7109375" style="4" customWidth="1"/>
    <col min="9226" max="9228" width="5.28515625" style="4" customWidth="1"/>
    <col min="9229" max="9229" width="1.7109375" style="4" customWidth="1"/>
    <col min="9230" max="9232" width="5.28515625" style="4" customWidth="1"/>
    <col min="9233" max="9233" width="1.7109375" style="4" customWidth="1"/>
    <col min="9234" max="9236" width="5.28515625" style="4" customWidth="1"/>
    <col min="9237" max="9237" width="1.7109375" style="4" customWidth="1"/>
    <col min="9238" max="9240" width="5.28515625" style="4" customWidth="1"/>
    <col min="9241" max="9439" width="11.42578125" style="4"/>
    <col min="9440" max="9440" width="22.7109375" style="4" customWidth="1"/>
    <col min="9441" max="9441" width="7.28515625" style="4" customWidth="1"/>
    <col min="9442" max="9442" width="6.85546875" style="4" customWidth="1"/>
    <col min="9443" max="9443" width="6" style="4" bestFit="1" customWidth="1"/>
    <col min="9444" max="9444" width="1.7109375" style="4" customWidth="1"/>
    <col min="9445" max="9445" width="6" style="4" bestFit="1" customWidth="1"/>
    <col min="9446" max="9447" width="5.42578125" style="4" customWidth="1"/>
    <col min="9448" max="9448" width="1.7109375" style="4" customWidth="1"/>
    <col min="9449" max="9451" width="5.140625" style="4" customWidth="1"/>
    <col min="9452" max="9452" width="1.7109375" style="4" customWidth="1"/>
    <col min="9453" max="9455" width="4.7109375" style="4" customWidth="1"/>
    <col min="9456" max="9456" width="1.7109375" style="4" customWidth="1"/>
    <col min="9457" max="9459" width="4.7109375" style="4" customWidth="1"/>
    <col min="9460" max="9460" width="1.7109375" style="4" customWidth="1"/>
    <col min="9461" max="9463" width="4.7109375" style="4" customWidth="1"/>
    <col min="9464" max="9464" width="1.7109375" style="4" customWidth="1"/>
    <col min="9465" max="9465" width="4.85546875" style="4" bestFit="1" customWidth="1"/>
    <col min="9466" max="9466" width="4" style="4" customWidth="1"/>
    <col min="9467" max="9467" width="5" style="4" customWidth="1"/>
    <col min="9468" max="9468" width="11.42578125" style="4"/>
    <col min="9469" max="9469" width="12.42578125" style="4" customWidth="1"/>
    <col min="9470" max="9470" width="10.85546875" style="4" customWidth="1"/>
    <col min="9471" max="9472" width="6.140625" style="4" customWidth="1"/>
    <col min="9473" max="9473" width="1.7109375" style="4" customWidth="1"/>
    <col min="9474" max="9474" width="6" style="4" customWidth="1"/>
    <col min="9475" max="9476" width="5.28515625" style="4" customWidth="1"/>
    <col min="9477" max="9477" width="1.7109375" style="4" customWidth="1"/>
    <col min="9478" max="9480" width="5.28515625" style="4" customWidth="1"/>
    <col min="9481" max="9481" width="1.7109375" style="4" customWidth="1"/>
    <col min="9482" max="9484" width="5.28515625" style="4" customWidth="1"/>
    <col min="9485" max="9485" width="1.7109375" style="4" customWidth="1"/>
    <col min="9486" max="9488" width="5.28515625" style="4" customWidth="1"/>
    <col min="9489" max="9489" width="1.7109375" style="4" customWidth="1"/>
    <col min="9490" max="9492" width="5.28515625" style="4" customWidth="1"/>
    <col min="9493" max="9493" width="1.7109375" style="4" customWidth="1"/>
    <col min="9494" max="9496" width="5.28515625" style="4" customWidth="1"/>
    <col min="9497" max="9695" width="11.42578125" style="4"/>
    <col min="9696" max="9696" width="22.7109375" style="4" customWidth="1"/>
    <col min="9697" max="9697" width="7.28515625" style="4" customWidth="1"/>
    <col min="9698" max="9698" width="6.85546875" style="4" customWidth="1"/>
    <col min="9699" max="9699" width="6" style="4" bestFit="1" customWidth="1"/>
    <col min="9700" max="9700" width="1.7109375" style="4" customWidth="1"/>
    <col min="9701" max="9701" width="6" style="4" bestFit="1" customWidth="1"/>
    <col min="9702" max="9703" width="5.42578125" style="4" customWidth="1"/>
    <col min="9704" max="9704" width="1.7109375" style="4" customWidth="1"/>
    <col min="9705" max="9707" width="5.140625" style="4" customWidth="1"/>
    <col min="9708" max="9708" width="1.7109375" style="4" customWidth="1"/>
    <col min="9709" max="9711" width="4.7109375" style="4" customWidth="1"/>
    <col min="9712" max="9712" width="1.7109375" style="4" customWidth="1"/>
    <col min="9713" max="9715" width="4.7109375" style="4" customWidth="1"/>
    <col min="9716" max="9716" width="1.7109375" style="4" customWidth="1"/>
    <col min="9717" max="9719" width="4.7109375" style="4" customWidth="1"/>
    <col min="9720" max="9720" width="1.7109375" style="4" customWidth="1"/>
    <col min="9721" max="9721" width="4.85546875" style="4" bestFit="1" customWidth="1"/>
    <col min="9722" max="9722" width="4" style="4" customWidth="1"/>
    <col min="9723" max="9723" width="5" style="4" customWidth="1"/>
    <col min="9724" max="9724" width="11.42578125" style="4"/>
    <col min="9725" max="9725" width="12.42578125" style="4" customWidth="1"/>
    <col min="9726" max="9726" width="10.85546875" style="4" customWidth="1"/>
    <col min="9727" max="9728" width="6.140625" style="4" customWidth="1"/>
    <col min="9729" max="9729" width="1.7109375" style="4" customWidth="1"/>
    <col min="9730" max="9730" width="6" style="4" customWidth="1"/>
    <col min="9731" max="9732" width="5.28515625" style="4" customWidth="1"/>
    <col min="9733" max="9733" width="1.7109375" style="4" customWidth="1"/>
    <col min="9734" max="9736" width="5.28515625" style="4" customWidth="1"/>
    <col min="9737" max="9737" width="1.7109375" style="4" customWidth="1"/>
    <col min="9738" max="9740" width="5.28515625" style="4" customWidth="1"/>
    <col min="9741" max="9741" width="1.7109375" style="4" customWidth="1"/>
    <col min="9742" max="9744" width="5.28515625" style="4" customWidth="1"/>
    <col min="9745" max="9745" width="1.7109375" style="4" customWidth="1"/>
    <col min="9746" max="9748" width="5.28515625" style="4" customWidth="1"/>
    <col min="9749" max="9749" width="1.7109375" style="4" customWidth="1"/>
    <col min="9750" max="9752" width="5.28515625" style="4" customWidth="1"/>
    <col min="9753" max="9951" width="11.42578125" style="4"/>
    <col min="9952" max="9952" width="22.7109375" style="4" customWidth="1"/>
    <col min="9953" max="9953" width="7.28515625" style="4" customWidth="1"/>
    <col min="9954" max="9954" width="6.85546875" style="4" customWidth="1"/>
    <col min="9955" max="9955" width="6" style="4" bestFit="1" customWidth="1"/>
    <col min="9956" max="9956" width="1.7109375" style="4" customWidth="1"/>
    <col min="9957" max="9957" width="6" style="4" bestFit="1" customWidth="1"/>
    <col min="9958" max="9959" width="5.42578125" style="4" customWidth="1"/>
    <col min="9960" max="9960" width="1.7109375" style="4" customWidth="1"/>
    <col min="9961" max="9963" width="5.140625" style="4" customWidth="1"/>
    <col min="9964" max="9964" width="1.7109375" style="4" customWidth="1"/>
    <col min="9965" max="9967" width="4.7109375" style="4" customWidth="1"/>
    <col min="9968" max="9968" width="1.7109375" style="4" customWidth="1"/>
    <col min="9969" max="9971" width="4.7109375" style="4" customWidth="1"/>
    <col min="9972" max="9972" width="1.7109375" style="4" customWidth="1"/>
    <col min="9973" max="9975" width="4.7109375" style="4" customWidth="1"/>
    <col min="9976" max="9976" width="1.7109375" style="4" customWidth="1"/>
    <col min="9977" max="9977" width="4.85546875" style="4" bestFit="1" customWidth="1"/>
    <col min="9978" max="9978" width="4" style="4" customWidth="1"/>
    <col min="9979" max="9979" width="5" style="4" customWidth="1"/>
    <col min="9980" max="9980" width="11.42578125" style="4"/>
    <col min="9981" max="9981" width="12.42578125" style="4" customWidth="1"/>
    <col min="9982" max="9982" width="10.85546875" style="4" customWidth="1"/>
    <col min="9983" max="9984" width="6.140625" style="4" customWidth="1"/>
    <col min="9985" max="9985" width="1.7109375" style="4" customWidth="1"/>
    <col min="9986" max="9986" width="6" style="4" customWidth="1"/>
    <col min="9987" max="9988" width="5.28515625" style="4" customWidth="1"/>
    <col min="9989" max="9989" width="1.7109375" style="4" customWidth="1"/>
    <col min="9990" max="9992" width="5.28515625" style="4" customWidth="1"/>
    <col min="9993" max="9993" width="1.7109375" style="4" customWidth="1"/>
    <col min="9994" max="9996" width="5.28515625" style="4" customWidth="1"/>
    <col min="9997" max="9997" width="1.7109375" style="4" customWidth="1"/>
    <col min="9998" max="10000" width="5.28515625" style="4" customWidth="1"/>
    <col min="10001" max="10001" width="1.7109375" style="4" customWidth="1"/>
    <col min="10002" max="10004" width="5.28515625" style="4" customWidth="1"/>
    <col min="10005" max="10005" width="1.7109375" style="4" customWidth="1"/>
    <col min="10006" max="10008" width="5.28515625" style="4" customWidth="1"/>
    <col min="10009" max="10207" width="11.42578125" style="4"/>
    <col min="10208" max="10208" width="22.7109375" style="4" customWidth="1"/>
    <col min="10209" max="10209" width="7.28515625" style="4" customWidth="1"/>
    <col min="10210" max="10210" width="6.85546875" style="4" customWidth="1"/>
    <col min="10211" max="10211" width="6" style="4" bestFit="1" customWidth="1"/>
    <col min="10212" max="10212" width="1.7109375" style="4" customWidth="1"/>
    <col min="10213" max="10213" width="6" style="4" bestFit="1" customWidth="1"/>
    <col min="10214" max="10215" width="5.42578125" style="4" customWidth="1"/>
    <col min="10216" max="10216" width="1.7109375" style="4" customWidth="1"/>
    <col min="10217" max="10219" width="5.140625" style="4" customWidth="1"/>
    <col min="10220" max="10220" width="1.7109375" style="4" customWidth="1"/>
    <col min="10221" max="10223" width="4.7109375" style="4" customWidth="1"/>
    <col min="10224" max="10224" width="1.7109375" style="4" customWidth="1"/>
    <col min="10225" max="10227" width="4.7109375" style="4" customWidth="1"/>
    <col min="10228" max="10228" width="1.7109375" style="4" customWidth="1"/>
    <col min="10229" max="10231" width="4.7109375" style="4" customWidth="1"/>
    <col min="10232" max="10232" width="1.7109375" style="4" customWidth="1"/>
    <col min="10233" max="10233" width="4.85546875" style="4" bestFit="1" customWidth="1"/>
    <col min="10234" max="10234" width="4" style="4" customWidth="1"/>
    <col min="10235" max="10235" width="5" style="4" customWidth="1"/>
    <col min="10236" max="10236" width="11.42578125" style="4"/>
    <col min="10237" max="10237" width="12.42578125" style="4" customWidth="1"/>
    <col min="10238" max="10238" width="10.85546875" style="4" customWidth="1"/>
    <col min="10239" max="10240" width="6.140625" style="4" customWidth="1"/>
    <col min="10241" max="10241" width="1.7109375" style="4" customWidth="1"/>
    <col min="10242" max="10242" width="6" style="4" customWidth="1"/>
    <col min="10243" max="10244" width="5.28515625" style="4" customWidth="1"/>
    <col min="10245" max="10245" width="1.7109375" style="4" customWidth="1"/>
    <col min="10246" max="10248" width="5.28515625" style="4" customWidth="1"/>
    <col min="10249" max="10249" width="1.7109375" style="4" customWidth="1"/>
    <col min="10250" max="10252" width="5.28515625" style="4" customWidth="1"/>
    <col min="10253" max="10253" width="1.7109375" style="4" customWidth="1"/>
    <col min="10254" max="10256" width="5.28515625" style="4" customWidth="1"/>
    <col min="10257" max="10257" width="1.7109375" style="4" customWidth="1"/>
    <col min="10258" max="10260" width="5.28515625" style="4" customWidth="1"/>
    <col min="10261" max="10261" width="1.7109375" style="4" customWidth="1"/>
    <col min="10262" max="10264" width="5.28515625" style="4" customWidth="1"/>
    <col min="10265" max="10463" width="11.42578125" style="4"/>
    <col min="10464" max="10464" width="22.7109375" style="4" customWidth="1"/>
    <col min="10465" max="10465" width="7.28515625" style="4" customWidth="1"/>
    <col min="10466" max="10466" width="6.85546875" style="4" customWidth="1"/>
    <col min="10467" max="10467" width="6" style="4" bestFit="1" customWidth="1"/>
    <col min="10468" max="10468" width="1.7109375" style="4" customWidth="1"/>
    <col min="10469" max="10469" width="6" style="4" bestFit="1" customWidth="1"/>
    <col min="10470" max="10471" width="5.42578125" style="4" customWidth="1"/>
    <col min="10472" max="10472" width="1.7109375" style="4" customWidth="1"/>
    <col min="10473" max="10475" width="5.140625" style="4" customWidth="1"/>
    <col min="10476" max="10476" width="1.7109375" style="4" customWidth="1"/>
    <col min="10477" max="10479" width="4.7109375" style="4" customWidth="1"/>
    <col min="10480" max="10480" width="1.7109375" style="4" customWidth="1"/>
    <col min="10481" max="10483" width="4.7109375" style="4" customWidth="1"/>
    <col min="10484" max="10484" width="1.7109375" style="4" customWidth="1"/>
    <col min="10485" max="10487" width="4.7109375" style="4" customWidth="1"/>
    <col min="10488" max="10488" width="1.7109375" style="4" customWidth="1"/>
    <col min="10489" max="10489" width="4.85546875" style="4" bestFit="1" customWidth="1"/>
    <col min="10490" max="10490" width="4" style="4" customWidth="1"/>
    <col min="10491" max="10491" width="5" style="4" customWidth="1"/>
    <col min="10492" max="10492" width="11.42578125" style="4"/>
    <col min="10493" max="10493" width="12.42578125" style="4" customWidth="1"/>
    <col min="10494" max="10494" width="10.85546875" style="4" customWidth="1"/>
    <col min="10495" max="10496" width="6.140625" style="4" customWidth="1"/>
    <col min="10497" max="10497" width="1.7109375" style="4" customWidth="1"/>
    <col min="10498" max="10498" width="6" style="4" customWidth="1"/>
    <col min="10499" max="10500" width="5.28515625" style="4" customWidth="1"/>
    <col min="10501" max="10501" width="1.7109375" style="4" customWidth="1"/>
    <col min="10502" max="10504" width="5.28515625" style="4" customWidth="1"/>
    <col min="10505" max="10505" width="1.7109375" style="4" customWidth="1"/>
    <col min="10506" max="10508" width="5.28515625" style="4" customWidth="1"/>
    <col min="10509" max="10509" width="1.7109375" style="4" customWidth="1"/>
    <col min="10510" max="10512" width="5.28515625" style="4" customWidth="1"/>
    <col min="10513" max="10513" width="1.7109375" style="4" customWidth="1"/>
    <col min="10514" max="10516" width="5.28515625" style="4" customWidth="1"/>
    <col min="10517" max="10517" width="1.7109375" style="4" customWidth="1"/>
    <col min="10518" max="10520" width="5.28515625" style="4" customWidth="1"/>
    <col min="10521" max="10719" width="11.42578125" style="4"/>
    <col min="10720" max="10720" width="22.7109375" style="4" customWidth="1"/>
    <col min="10721" max="10721" width="7.28515625" style="4" customWidth="1"/>
    <col min="10722" max="10722" width="6.85546875" style="4" customWidth="1"/>
    <col min="10723" max="10723" width="6" style="4" bestFit="1" customWidth="1"/>
    <col min="10724" max="10724" width="1.7109375" style="4" customWidth="1"/>
    <col min="10725" max="10725" width="6" style="4" bestFit="1" customWidth="1"/>
    <col min="10726" max="10727" width="5.42578125" style="4" customWidth="1"/>
    <col min="10728" max="10728" width="1.7109375" style="4" customWidth="1"/>
    <col min="10729" max="10731" width="5.140625" style="4" customWidth="1"/>
    <col min="10732" max="10732" width="1.7109375" style="4" customWidth="1"/>
    <col min="10733" max="10735" width="4.7109375" style="4" customWidth="1"/>
    <col min="10736" max="10736" width="1.7109375" style="4" customWidth="1"/>
    <col min="10737" max="10739" width="4.7109375" style="4" customWidth="1"/>
    <col min="10740" max="10740" width="1.7109375" style="4" customWidth="1"/>
    <col min="10741" max="10743" width="4.7109375" style="4" customWidth="1"/>
    <col min="10744" max="10744" width="1.7109375" style="4" customWidth="1"/>
    <col min="10745" max="10745" width="4.85546875" style="4" bestFit="1" customWidth="1"/>
    <col min="10746" max="10746" width="4" style="4" customWidth="1"/>
    <col min="10747" max="10747" width="5" style="4" customWidth="1"/>
    <col min="10748" max="10748" width="11.42578125" style="4"/>
    <col min="10749" max="10749" width="12.42578125" style="4" customWidth="1"/>
    <col min="10750" max="10750" width="10.85546875" style="4" customWidth="1"/>
    <col min="10751" max="10752" width="6.140625" style="4" customWidth="1"/>
    <col min="10753" max="10753" width="1.7109375" style="4" customWidth="1"/>
    <col min="10754" max="10754" width="6" style="4" customWidth="1"/>
    <col min="10755" max="10756" width="5.28515625" style="4" customWidth="1"/>
    <col min="10757" max="10757" width="1.7109375" style="4" customWidth="1"/>
    <col min="10758" max="10760" width="5.28515625" style="4" customWidth="1"/>
    <col min="10761" max="10761" width="1.7109375" style="4" customWidth="1"/>
    <col min="10762" max="10764" width="5.28515625" style="4" customWidth="1"/>
    <col min="10765" max="10765" width="1.7109375" style="4" customWidth="1"/>
    <col min="10766" max="10768" width="5.28515625" style="4" customWidth="1"/>
    <col min="10769" max="10769" width="1.7109375" style="4" customWidth="1"/>
    <col min="10770" max="10772" width="5.28515625" style="4" customWidth="1"/>
    <col min="10773" max="10773" width="1.7109375" style="4" customWidth="1"/>
    <col min="10774" max="10776" width="5.28515625" style="4" customWidth="1"/>
    <col min="10777" max="10975" width="11.42578125" style="4"/>
    <col min="10976" max="10976" width="22.7109375" style="4" customWidth="1"/>
    <col min="10977" max="10977" width="7.28515625" style="4" customWidth="1"/>
    <col min="10978" max="10978" width="6.85546875" style="4" customWidth="1"/>
    <col min="10979" max="10979" width="6" style="4" bestFit="1" customWidth="1"/>
    <col min="10980" max="10980" width="1.7109375" style="4" customWidth="1"/>
    <col min="10981" max="10981" width="6" style="4" bestFit="1" customWidth="1"/>
    <col min="10982" max="10983" width="5.42578125" style="4" customWidth="1"/>
    <col min="10984" max="10984" width="1.7109375" style="4" customWidth="1"/>
    <col min="10985" max="10987" width="5.140625" style="4" customWidth="1"/>
    <col min="10988" max="10988" width="1.7109375" style="4" customWidth="1"/>
    <col min="10989" max="10991" width="4.7109375" style="4" customWidth="1"/>
    <col min="10992" max="10992" width="1.7109375" style="4" customWidth="1"/>
    <col min="10993" max="10995" width="4.7109375" style="4" customWidth="1"/>
    <col min="10996" max="10996" width="1.7109375" style="4" customWidth="1"/>
    <col min="10997" max="10999" width="4.7109375" style="4" customWidth="1"/>
    <col min="11000" max="11000" width="1.7109375" style="4" customWidth="1"/>
    <col min="11001" max="11001" width="4.85546875" style="4" bestFit="1" customWidth="1"/>
    <col min="11002" max="11002" width="4" style="4" customWidth="1"/>
    <col min="11003" max="11003" width="5" style="4" customWidth="1"/>
    <col min="11004" max="11004" width="11.42578125" style="4"/>
    <col min="11005" max="11005" width="12.42578125" style="4" customWidth="1"/>
    <col min="11006" max="11006" width="10.85546875" style="4" customWidth="1"/>
    <col min="11007" max="11008" width="6.140625" style="4" customWidth="1"/>
    <col min="11009" max="11009" width="1.7109375" style="4" customWidth="1"/>
    <col min="11010" max="11010" width="6" style="4" customWidth="1"/>
    <col min="11011" max="11012" width="5.28515625" style="4" customWidth="1"/>
    <col min="11013" max="11013" width="1.7109375" style="4" customWidth="1"/>
    <col min="11014" max="11016" width="5.28515625" style="4" customWidth="1"/>
    <col min="11017" max="11017" width="1.7109375" style="4" customWidth="1"/>
    <col min="11018" max="11020" width="5.28515625" style="4" customWidth="1"/>
    <col min="11021" max="11021" width="1.7109375" style="4" customWidth="1"/>
    <col min="11022" max="11024" width="5.28515625" style="4" customWidth="1"/>
    <col min="11025" max="11025" width="1.7109375" style="4" customWidth="1"/>
    <col min="11026" max="11028" width="5.28515625" style="4" customWidth="1"/>
    <col min="11029" max="11029" width="1.7109375" style="4" customWidth="1"/>
    <col min="11030" max="11032" width="5.28515625" style="4" customWidth="1"/>
    <col min="11033" max="11231" width="11.42578125" style="4"/>
    <col min="11232" max="11232" width="22.7109375" style="4" customWidth="1"/>
    <col min="11233" max="11233" width="7.28515625" style="4" customWidth="1"/>
    <col min="11234" max="11234" width="6.85546875" style="4" customWidth="1"/>
    <col min="11235" max="11235" width="6" style="4" bestFit="1" customWidth="1"/>
    <col min="11236" max="11236" width="1.7109375" style="4" customWidth="1"/>
    <col min="11237" max="11237" width="6" style="4" bestFit="1" customWidth="1"/>
    <col min="11238" max="11239" width="5.42578125" style="4" customWidth="1"/>
    <col min="11240" max="11240" width="1.7109375" style="4" customWidth="1"/>
    <col min="11241" max="11243" width="5.140625" style="4" customWidth="1"/>
    <col min="11244" max="11244" width="1.7109375" style="4" customWidth="1"/>
    <col min="11245" max="11247" width="4.7109375" style="4" customWidth="1"/>
    <col min="11248" max="11248" width="1.7109375" style="4" customWidth="1"/>
    <col min="11249" max="11251" width="4.7109375" style="4" customWidth="1"/>
    <col min="11252" max="11252" width="1.7109375" style="4" customWidth="1"/>
    <col min="11253" max="11255" width="4.7109375" style="4" customWidth="1"/>
    <col min="11256" max="11256" width="1.7109375" style="4" customWidth="1"/>
    <col min="11257" max="11257" width="4.85546875" style="4" bestFit="1" customWidth="1"/>
    <col min="11258" max="11258" width="4" style="4" customWidth="1"/>
    <col min="11259" max="11259" width="5" style="4" customWidth="1"/>
    <col min="11260" max="11260" width="11.42578125" style="4"/>
    <col min="11261" max="11261" width="12.42578125" style="4" customWidth="1"/>
    <col min="11262" max="11262" width="10.85546875" style="4" customWidth="1"/>
    <col min="11263" max="11264" width="6.140625" style="4" customWidth="1"/>
    <col min="11265" max="11265" width="1.7109375" style="4" customWidth="1"/>
    <col min="11266" max="11266" width="6" style="4" customWidth="1"/>
    <col min="11267" max="11268" width="5.28515625" style="4" customWidth="1"/>
    <col min="11269" max="11269" width="1.7109375" style="4" customWidth="1"/>
    <col min="11270" max="11272" width="5.28515625" style="4" customWidth="1"/>
    <col min="11273" max="11273" width="1.7109375" style="4" customWidth="1"/>
    <col min="11274" max="11276" width="5.28515625" style="4" customWidth="1"/>
    <col min="11277" max="11277" width="1.7109375" style="4" customWidth="1"/>
    <col min="11278" max="11280" width="5.28515625" style="4" customWidth="1"/>
    <col min="11281" max="11281" width="1.7109375" style="4" customWidth="1"/>
    <col min="11282" max="11284" width="5.28515625" style="4" customWidth="1"/>
    <col min="11285" max="11285" width="1.7109375" style="4" customWidth="1"/>
    <col min="11286" max="11288" width="5.28515625" style="4" customWidth="1"/>
    <col min="11289" max="11487" width="11.42578125" style="4"/>
    <col min="11488" max="11488" width="22.7109375" style="4" customWidth="1"/>
    <col min="11489" max="11489" width="7.28515625" style="4" customWidth="1"/>
    <col min="11490" max="11490" width="6.85546875" style="4" customWidth="1"/>
    <col min="11491" max="11491" width="6" style="4" bestFit="1" customWidth="1"/>
    <col min="11492" max="11492" width="1.7109375" style="4" customWidth="1"/>
    <col min="11493" max="11493" width="6" style="4" bestFit="1" customWidth="1"/>
    <col min="11494" max="11495" width="5.42578125" style="4" customWidth="1"/>
    <col min="11496" max="11496" width="1.7109375" style="4" customWidth="1"/>
    <col min="11497" max="11499" width="5.140625" style="4" customWidth="1"/>
    <col min="11500" max="11500" width="1.7109375" style="4" customWidth="1"/>
    <col min="11501" max="11503" width="4.7109375" style="4" customWidth="1"/>
    <col min="11504" max="11504" width="1.7109375" style="4" customWidth="1"/>
    <col min="11505" max="11507" width="4.7109375" style="4" customWidth="1"/>
    <col min="11508" max="11508" width="1.7109375" style="4" customWidth="1"/>
    <col min="11509" max="11511" width="4.7109375" style="4" customWidth="1"/>
    <col min="11512" max="11512" width="1.7109375" style="4" customWidth="1"/>
    <col min="11513" max="11513" width="4.85546875" style="4" bestFit="1" customWidth="1"/>
    <col min="11514" max="11514" width="4" style="4" customWidth="1"/>
    <col min="11515" max="11515" width="5" style="4" customWidth="1"/>
    <col min="11516" max="11516" width="11.42578125" style="4"/>
    <col min="11517" max="11517" width="12.42578125" style="4" customWidth="1"/>
    <col min="11518" max="11518" width="10.85546875" style="4" customWidth="1"/>
    <col min="11519" max="11520" width="6.140625" style="4" customWidth="1"/>
    <col min="11521" max="11521" width="1.7109375" style="4" customWidth="1"/>
    <col min="11522" max="11522" width="6" style="4" customWidth="1"/>
    <col min="11523" max="11524" width="5.28515625" style="4" customWidth="1"/>
    <col min="11525" max="11525" width="1.7109375" style="4" customWidth="1"/>
    <col min="11526" max="11528" width="5.28515625" style="4" customWidth="1"/>
    <col min="11529" max="11529" width="1.7109375" style="4" customWidth="1"/>
    <col min="11530" max="11532" width="5.28515625" style="4" customWidth="1"/>
    <col min="11533" max="11533" width="1.7109375" style="4" customWidth="1"/>
    <col min="11534" max="11536" width="5.28515625" style="4" customWidth="1"/>
    <col min="11537" max="11537" width="1.7109375" style="4" customWidth="1"/>
    <col min="11538" max="11540" width="5.28515625" style="4" customWidth="1"/>
    <col min="11541" max="11541" width="1.7109375" style="4" customWidth="1"/>
    <col min="11542" max="11544" width="5.28515625" style="4" customWidth="1"/>
    <col min="11545" max="11743" width="11.42578125" style="4"/>
    <col min="11744" max="11744" width="22.7109375" style="4" customWidth="1"/>
    <col min="11745" max="11745" width="7.28515625" style="4" customWidth="1"/>
    <col min="11746" max="11746" width="6.85546875" style="4" customWidth="1"/>
    <col min="11747" max="11747" width="6" style="4" bestFit="1" customWidth="1"/>
    <col min="11748" max="11748" width="1.7109375" style="4" customWidth="1"/>
    <col min="11749" max="11749" width="6" style="4" bestFit="1" customWidth="1"/>
    <col min="11750" max="11751" width="5.42578125" style="4" customWidth="1"/>
    <col min="11752" max="11752" width="1.7109375" style="4" customWidth="1"/>
    <col min="11753" max="11755" width="5.140625" style="4" customWidth="1"/>
    <col min="11756" max="11756" width="1.7109375" style="4" customWidth="1"/>
    <col min="11757" max="11759" width="4.7109375" style="4" customWidth="1"/>
    <col min="11760" max="11760" width="1.7109375" style="4" customWidth="1"/>
    <col min="11761" max="11763" width="4.7109375" style="4" customWidth="1"/>
    <col min="11764" max="11764" width="1.7109375" style="4" customWidth="1"/>
    <col min="11765" max="11767" width="4.7109375" style="4" customWidth="1"/>
    <col min="11768" max="11768" width="1.7109375" style="4" customWidth="1"/>
    <col min="11769" max="11769" width="4.85546875" style="4" bestFit="1" customWidth="1"/>
    <col min="11770" max="11770" width="4" style="4" customWidth="1"/>
    <col min="11771" max="11771" width="5" style="4" customWidth="1"/>
    <col min="11772" max="11772" width="11.42578125" style="4"/>
    <col min="11773" max="11773" width="12.42578125" style="4" customWidth="1"/>
    <col min="11774" max="11774" width="10.85546875" style="4" customWidth="1"/>
    <col min="11775" max="11776" width="6.140625" style="4" customWidth="1"/>
    <col min="11777" max="11777" width="1.7109375" style="4" customWidth="1"/>
    <col min="11778" max="11778" width="6" style="4" customWidth="1"/>
    <col min="11779" max="11780" width="5.28515625" style="4" customWidth="1"/>
    <col min="11781" max="11781" width="1.7109375" style="4" customWidth="1"/>
    <col min="11782" max="11784" width="5.28515625" style="4" customWidth="1"/>
    <col min="11785" max="11785" width="1.7109375" style="4" customWidth="1"/>
    <col min="11786" max="11788" width="5.28515625" style="4" customWidth="1"/>
    <col min="11789" max="11789" width="1.7109375" style="4" customWidth="1"/>
    <col min="11790" max="11792" width="5.28515625" style="4" customWidth="1"/>
    <col min="11793" max="11793" width="1.7109375" style="4" customWidth="1"/>
    <col min="11794" max="11796" width="5.28515625" style="4" customWidth="1"/>
    <col min="11797" max="11797" width="1.7109375" style="4" customWidth="1"/>
    <col min="11798" max="11800" width="5.28515625" style="4" customWidth="1"/>
    <col min="11801" max="11999" width="11.42578125" style="4"/>
    <col min="12000" max="12000" width="22.7109375" style="4" customWidth="1"/>
    <col min="12001" max="12001" width="7.28515625" style="4" customWidth="1"/>
    <col min="12002" max="12002" width="6.85546875" style="4" customWidth="1"/>
    <col min="12003" max="12003" width="6" style="4" bestFit="1" customWidth="1"/>
    <col min="12004" max="12004" width="1.7109375" style="4" customWidth="1"/>
    <col min="12005" max="12005" width="6" style="4" bestFit="1" customWidth="1"/>
    <col min="12006" max="12007" width="5.42578125" style="4" customWidth="1"/>
    <col min="12008" max="12008" width="1.7109375" style="4" customWidth="1"/>
    <col min="12009" max="12011" width="5.140625" style="4" customWidth="1"/>
    <col min="12012" max="12012" width="1.7109375" style="4" customWidth="1"/>
    <col min="12013" max="12015" width="4.7109375" style="4" customWidth="1"/>
    <col min="12016" max="12016" width="1.7109375" style="4" customWidth="1"/>
    <col min="12017" max="12019" width="4.7109375" style="4" customWidth="1"/>
    <col min="12020" max="12020" width="1.7109375" style="4" customWidth="1"/>
    <col min="12021" max="12023" width="4.7109375" style="4" customWidth="1"/>
    <col min="12024" max="12024" width="1.7109375" style="4" customWidth="1"/>
    <col min="12025" max="12025" width="4.85546875" style="4" bestFit="1" customWidth="1"/>
    <col min="12026" max="12026" width="4" style="4" customWidth="1"/>
    <col min="12027" max="12027" width="5" style="4" customWidth="1"/>
    <col min="12028" max="12028" width="11.42578125" style="4"/>
    <col min="12029" max="12029" width="12.42578125" style="4" customWidth="1"/>
    <col min="12030" max="12030" width="10.85546875" style="4" customWidth="1"/>
    <col min="12031" max="12032" width="6.140625" style="4" customWidth="1"/>
    <col min="12033" max="12033" width="1.7109375" style="4" customWidth="1"/>
    <col min="12034" max="12034" width="6" style="4" customWidth="1"/>
    <col min="12035" max="12036" width="5.28515625" style="4" customWidth="1"/>
    <col min="12037" max="12037" width="1.7109375" style="4" customWidth="1"/>
    <col min="12038" max="12040" width="5.28515625" style="4" customWidth="1"/>
    <col min="12041" max="12041" width="1.7109375" style="4" customWidth="1"/>
    <col min="12042" max="12044" width="5.28515625" style="4" customWidth="1"/>
    <col min="12045" max="12045" width="1.7109375" style="4" customWidth="1"/>
    <col min="12046" max="12048" width="5.28515625" style="4" customWidth="1"/>
    <col min="12049" max="12049" width="1.7109375" style="4" customWidth="1"/>
    <col min="12050" max="12052" width="5.28515625" style="4" customWidth="1"/>
    <col min="12053" max="12053" width="1.7109375" style="4" customWidth="1"/>
    <col min="12054" max="12056" width="5.28515625" style="4" customWidth="1"/>
    <col min="12057" max="12255" width="11.42578125" style="4"/>
    <col min="12256" max="12256" width="22.7109375" style="4" customWidth="1"/>
    <col min="12257" max="12257" width="7.28515625" style="4" customWidth="1"/>
    <col min="12258" max="12258" width="6.85546875" style="4" customWidth="1"/>
    <col min="12259" max="12259" width="6" style="4" bestFit="1" customWidth="1"/>
    <col min="12260" max="12260" width="1.7109375" style="4" customWidth="1"/>
    <col min="12261" max="12261" width="6" style="4" bestFit="1" customWidth="1"/>
    <col min="12262" max="12263" width="5.42578125" style="4" customWidth="1"/>
    <col min="12264" max="12264" width="1.7109375" style="4" customWidth="1"/>
    <col min="12265" max="12267" width="5.140625" style="4" customWidth="1"/>
    <col min="12268" max="12268" width="1.7109375" style="4" customWidth="1"/>
    <col min="12269" max="12271" width="4.7109375" style="4" customWidth="1"/>
    <col min="12272" max="12272" width="1.7109375" style="4" customWidth="1"/>
    <col min="12273" max="12275" width="4.7109375" style="4" customWidth="1"/>
    <col min="12276" max="12276" width="1.7109375" style="4" customWidth="1"/>
    <col min="12277" max="12279" width="4.7109375" style="4" customWidth="1"/>
    <col min="12280" max="12280" width="1.7109375" style="4" customWidth="1"/>
    <col min="12281" max="12281" width="4.85546875" style="4" bestFit="1" customWidth="1"/>
    <col min="12282" max="12282" width="4" style="4" customWidth="1"/>
    <col min="12283" max="12283" width="5" style="4" customWidth="1"/>
    <col min="12284" max="12284" width="11.42578125" style="4"/>
    <col min="12285" max="12285" width="12.42578125" style="4" customWidth="1"/>
    <col min="12286" max="12286" width="10.85546875" style="4" customWidth="1"/>
    <col min="12287" max="12288" width="6.140625" style="4" customWidth="1"/>
    <col min="12289" max="12289" width="1.7109375" style="4" customWidth="1"/>
    <col min="12290" max="12290" width="6" style="4" customWidth="1"/>
    <col min="12291" max="12292" width="5.28515625" style="4" customWidth="1"/>
    <col min="12293" max="12293" width="1.7109375" style="4" customWidth="1"/>
    <col min="12294" max="12296" width="5.28515625" style="4" customWidth="1"/>
    <col min="12297" max="12297" width="1.7109375" style="4" customWidth="1"/>
    <col min="12298" max="12300" width="5.28515625" style="4" customWidth="1"/>
    <col min="12301" max="12301" width="1.7109375" style="4" customWidth="1"/>
    <col min="12302" max="12304" width="5.28515625" style="4" customWidth="1"/>
    <col min="12305" max="12305" width="1.7109375" style="4" customWidth="1"/>
    <col min="12306" max="12308" width="5.28515625" style="4" customWidth="1"/>
    <col min="12309" max="12309" width="1.7109375" style="4" customWidth="1"/>
    <col min="12310" max="12312" width="5.28515625" style="4" customWidth="1"/>
    <col min="12313" max="12511" width="11.42578125" style="4"/>
    <col min="12512" max="12512" width="22.7109375" style="4" customWidth="1"/>
    <col min="12513" max="12513" width="7.28515625" style="4" customWidth="1"/>
    <col min="12514" max="12514" width="6.85546875" style="4" customWidth="1"/>
    <col min="12515" max="12515" width="6" style="4" bestFit="1" customWidth="1"/>
    <col min="12516" max="12516" width="1.7109375" style="4" customWidth="1"/>
    <col min="12517" max="12517" width="6" style="4" bestFit="1" customWidth="1"/>
    <col min="12518" max="12519" width="5.42578125" style="4" customWidth="1"/>
    <col min="12520" max="12520" width="1.7109375" style="4" customWidth="1"/>
    <col min="12521" max="12523" width="5.140625" style="4" customWidth="1"/>
    <col min="12524" max="12524" width="1.7109375" style="4" customWidth="1"/>
    <col min="12525" max="12527" width="4.7109375" style="4" customWidth="1"/>
    <col min="12528" max="12528" width="1.7109375" style="4" customWidth="1"/>
    <col min="12529" max="12531" width="4.7109375" style="4" customWidth="1"/>
    <col min="12532" max="12532" width="1.7109375" style="4" customWidth="1"/>
    <col min="12533" max="12535" width="4.7109375" style="4" customWidth="1"/>
    <col min="12536" max="12536" width="1.7109375" style="4" customWidth="1"/>
    <col min="12537" max="12537" width="4.85546875" style="4" bestFit="1" customWidth="1"/>
    <col min="12538" max="12538" width="4" style="4" customWidth="1"/>
    <col min="12539" max="12539" width="5" style="4" customWidth="1"/>
    <col min="12540" max="12540" width="11.42578125" style="4"/>
    <col min="12541" max="12541" width="12.42578125" style="4" customWidth="1"/>
    <col min="12542" max="12542" width="10.85546875" style="4" customWidth="1"/>
    <col min="12543" max="12544" width="6.140625" style="4" customWidth="1"/>
    <col min="12545" max="12545" width="1.7109375" style="4" customWidth="1"/>
    <col min="12546" max="12546" width="6" style="4" customWidth="1"/>
    <col min="12547" max="12548" width="5.28515625" style="4" customWidth="1"/>
    <col min="12549" max="12549" width="1.7109375" style="4" customWidth="1"/>
    <col min="12550" max="12552" width="5.28515625" style="4" customWidth="1"/>
    <col min="12553" max="12553" width="1.7109375" style="4" customWidth="1"/>
    <col min="12554" max="12556" width="5.28515625" style="4" customWidth="1"/>
    <col min="12557" max="12557" width="1.7109375" style="4" customWidth="1"/>
    <col min="12558" max="12560" width="5.28515625" style="4" customWidth="1"/>
    <col min="12561" max="12561" width="1.7109375" style="4" customWidth="1"/>
    <col min="12562" max="12564" width="5.28515625" style="4" customWidth="1"/>
    <col min="12565" max="12565" width="1.7109375" style="4" customWidth="1"/>
    <col min="12566" max="12568" width="5.28515625" style="4" customWidth="1"/>
    <col min="12569" max="12767" width="11.42578125" style="4"/>
    <col min="12768" max="12768" width="22.7109375" style="4" customWidth="1"/>
    <col min="12769" max="12769" width="7.28515625" style="4" customWidth="1"/>
    <col min="12770" max="12770" width="6.85546875" style="4" customWidth="1"/>
    <col min="12771" max="12771" width="6" style="4" bestFit="1" customWidth="1"/>
    <col min="12772" max="12772" width="1.7109375" style="4" customWidth="1"/>
    <col min="12773" max="12773" width="6" style="4" bestFit="1" customWidth="1"/>
    <col min="12774" max="12775" width="5.42578125" style="4" customWidth="1"/>
    <col min="12776" max="12776" width="1.7109375" style="4" customWidth="1"/>
    <col min="12777" max="12779" width="5.140625" style="4" customWidth="1"/>
    <col min="12780" max="12780" width="1.7109375" style="4" customWidth="1"/>
    <col min="12781" max="12783" width="4.7109375" style="4" customWidth="1"/>
    <col min="12784" max="12784" width="1.7109375" style="4" customWidth="1"/>
    <col min="12785" max="12787" width="4.7109375" style="4" customWidth="1"/>
    <col min="12788" max="12788" width="1.7109375" style="4" customWidth="1"/>
    <col min="12789" max="12791" width="4.7109375" style="4" customWidth="1"/>
    <col min="12792" max="12792" width="1.7109375" style="4" customWidth="1"/>
    <col min="12793" max="12793" width="4.85546875" style="4" bestFit="1" customWidth="1"/>
    <col min="12794" max="12794" width="4" style="4" customWidth="1"/>
    <col min="12795" max="12795" width="5" style="4" customWidth="1"/>
    <col min="12796" max="12796" width="11.42578125" style="4"/>
    <col min="12797" max="12797" width="12.42578125" style="4" customWidth="1"/>
    <col min="12798" max="12798" width="10.85546875" style="4" customWidth="1"/>
    <col min="12799" max="12800" width="6.140625" style="4" customWidth="1"/>
    <col min="12801" max="12801" width="1.7109375" style="4" customWidth="1"/>
    <col min="12802" max="12802" width="6" style="4" customWidth="1"/>
    <col min="12803" max="12804" width="5.28515625" style="4" customWidth="1"/>
    <col min="12805" max="12805" width="1.7109375" style="4" customWidth="1"/>
    <col min="12806" max="12808" width="5.28515625" style="4" customWidth="1"/>
    <col min="12809" max="12809" width="1.7109375" style="4" customWidth="1"/>
    <col min="12810" max="12812" width="5.28515625" style="4" customWidth="1"/>
    <col min="12813" max="12813" width="1.7109375" style="4" customWidth="1"/>
    <col min="12814" max="12816" width="5.28515625" style="4" customWidth="1"/>
    <col min="12817" max="12817" width="1.7109375" style="4" customWidth="1"/>
    <col min="12818" max="12820" width="5.28515625" style="4" customWidth="1"/>
    <col min="12821" max="12821" width="1.7109375" style="4" customWidth="1"/>
    <col min="12822" max="12824" width="5.28515625" style="4" customWidth="1"/>
    <col min="12825" max="13023" width="11.42578125" style="4"/>
    <col min="13024" max="13024" width="22.7109375" style="4" customWidth="1"/>
    <col min="13025" max="13025" width="7.28515625" style="4" customWidth="1"/>
    <col min="13026" max="13026" width="6.85546875" style="4" customWidth="1"/>
    <col min="13027" max="13027" width="6" style="4" bestFit="1" customWidth="1"/>
    <col min="13028" max="13028" width="1.7109375" style="4" customWidth="1"/>
    <col min="13029" max="13029" width="6" style="4" bestFit="1" customWidth="1"/>
    <col min="13030" max="13031" width="5.42578125" style="4" customWidth="1"/>
    <col min="13032" max="13032" width="1.7109375" style="4" customWidth="1"/>
    <col min="13033" max="13035" width="5.140625" style="4" customWidth="1"/>
    <col min="13036" max="13036" width="1.7109375" style="4" customWidth="1"/>
    <col min="13037" max="13039" width="4.7109375" style="4" customWidth="1"/>
    <col min="13040" max="13040" width="1.7109375" style="4" customWidth="1"/>
    <col min="13041" max="13043" width="4.7109375" style="4" customWidth="1"/>
    <col min="13044" max="13044" width="1.7109375" style="4" customWidth="1"/>
    <col min="13045" max="13047" width="4.7109375" style="4" customWidth="1"/>
    <col min="13048" max="13048" width="1.7109375" style="4" customWidth="1"/>
    <col min="13049" max="13049" width="4.85546875" style="4" bestFit="1" customWidth="1"/>
    <col min="13050" max="13050" width="4" style="4" customWidth="1"/>
    <col min="13051" max="13051" width="5" style="4" customWidth="1"/>
    <col min="13052" max="13052" width="11.42578125" style="4"/>
    <col min="13053" max="13053" width="12.42578125" style="4" customWidth="1"/>
    <col min="13054" max="13054" width="10.85546875" style="4" customWidth="1"/>
    <col min="13055" max="13056" width="6.140625" style="4" customWidth="1"/>
    <col min="13057" max="13057" width="1.7109375" style="4" customWidth="1"/>
    <col min="13058" max="13058" width="6" style="4" customWidth="1"/>
    <col min="13059" max="13060" width="5.28515625" style="4" customWidth="1"/>
    <col min="13061" max="13061" width="1.7109375" style="4" customWidth="1"/>
    <col min="13062" max="13064" width="5.28515625" style="4" customWidth="1"/>
    <col min="13065" max="13065" width="1.7109375" style="4" customWidth="1"/>
    <col min="13066" max="13068" width="5.28515625" style="4" customWidth="1"/>
    <col min="13069" max="13069" width="1.7109375" style="4" customWidth="1"/>
    <col min="13070" max="13072" width="5.28515625" style="4" customWidth="1"/>
    <col min="13073" max="13073" width="1.7109375" style="4" customWidth="1"/>
    <col min="13074" max="13076" width="5.28515625" style="4" customWidth="1"/>
    <col min="13077" max="13077" width="1.7109375" style="4" customWidth="1"/>
    <col min="13078" max="13080" width="5.28515625" style="4" customWidth="1"/>
    <col min="13081" max="13279" width="11.42578125" style="4"/>
    <col min="13280" max="13280" width="22.7109375" style="4" customWidth="1"/>
    <col min="13281" max="13281" width="7.28515625" style="4" customWidth="1"/>
    <col min="13282" max="13282" width="6.85546875" style="4" customWidth="1"/>
    <col min="13283" max="13283" width="6" style="4" bestFit="1" customWidth="1"/>
    <col min="13284" max="13284" width="1.7109375" style="4" customWidth="1"/>
    <col min="13285" max="13285" width="6" style="4" bestFit="1" customWidth="1"/>
    <col min="13286" max="13287" width="5.42578125" style="4" customWidth="1"/>
    <col min="13288" max="13288" width="1.7109375" style="4" customWidth="1"/>
    <col min="13289" max="13291" width="5.140625" style="4" customWidth="1"/>
    <col min="13292" max="13292" width="1.7109375" style="4" customWidth="1"/>
    <col min="13293" max="13295" width="4.7109375" style="4" customWidth="1"/>
    <col min="13296" max="13296" width="1.7109375" style="4" customWidth="1"/>
    <col min="13297" max="13299" width="4.7109375" style="4" customWidth="1"/>
    <col min="13300" max="13300" width="1.7109375" style="4" customWidth="1"/>
    <col min="13301" max="13303" width="4.7109375" style="4" customWidth="1"/>
    <col min="13304" max="13304" width="1.7109375" style="4" customWidth="1"/>
    <col min="13305" max="13305" width="4.85546875" style="4" bestFit="1" customWidth="1"/>
    <col min="13306" max="13306" width="4" style="4" customWidth="1"/>
    <col min="13307" max="13307" width="5" style="4" customWidth="1"/>
    <col min="13308" max="13308" width="11.42578125" style="4"/>
    <col min="13309" max="13309" width="12.42578125" style="4" customWidth="1"/>
    <col min="13310" max="13310" width="10.85546875" style="4" customWidth="1"/>
    <col min="13311" max="13312" width="6.140625" style="4" customWidth="1"/>
    <col min="13313" max="13313" width="1.7109375" style="4" customWidth="1"/>
    <col min="13314" max="13314" width="6" style="4" customWidth="1"/>
    <col min="13315" max="13316" width="5.28515625" style="4" customWidth="1"/>
    <col min="13317" max="13317" width="1.7109375" style="4" customWidth="1"/>
    <col min="13318" max="13320" width="5.28515625" style="4" customWidth="1"/>
    <col min="13321" max="13321" width="1.7109375" style="4" customWidth="1"/>
    <col min="13322" max="13324" width="5.28515625" style="4" customWidth="1"/>
    <col min="13325" max="13325" width="1.7109375" style="4" customWidth="1"/>
    <col min="13326" max="13328" width="5.28515625" style="4" customWidth="1"/>
    <col min="13329" max="13329" width="1.7109375" style="4" customWidth="1"/>
    <col min="13330" max="13332" width="5.28515625" style="4" customWidth="1"/>
    <col min="13333" max="13333" width="1.7109375" style="4" customWidth="1"/>
    <col min="13334" max="13336" width="5.28515625" style="4" customWidth="1"/>
    <col min="13337" max="13535" width="11.42578125" style="4"/>
    <col min="13536" max="13536" width="22.7109375" style="4" customWidth="1"/>
    <col min="13537" max="13537" width="7.28515625" style="4" customWidth="1"/>
    <col min="13538" max="13538" width="6.85546875" style="4" customWidth="1"/>
    <col min="13539" max="13539" width="6" style="4" bestFit="1" customWidth="1"/>
    <col min="13540" max="13540" width="1.7109375" style="4" customWidth="1"/>
    <col min="13541" max="13541" width="6" style="4" bestFit="1" customWidth="1"/>
    <col min="13542" max="13543" width="5.42578125" style="4" customWidth="1"/>
    <col min="13544" max="13544" width="1.7109375" style="4" customWidth="1"/>
    <col min="13545" max="13547" width="5.140625" style="4" customWidth="1"/>
    <col min="13548" max="13548" width="1.7109375" style="4" customWidth="1"/>
    <col min="13549" max="13551" width="4.7109375" style="4" customWidth="1"/>
    <col min="13552" max="13552" width="1.7109375" style="4" customWidth="1"/>
    <col min="13553" max="13555" width="4.7109375" style="4" customWidth="1"/>
    <col min="13556" max="13556" width="1.7109375" style="4" customWidth="1"/>
    <col min="13557" max="13559" width="4.7109375" style="4" customWidth="1"/>
    <col min="13560" max="13560" width="1.7109375" style="4" customWidth="1"/>
    <col min="13561" max="13561" width="4.85546875" style="4" bestFit="1" customWidth="1"/>
    <col min="13562" max="13562" width="4" style="4" customWidth="1"/>
    <col min="13563" max="13563" width="5" style="4" customWidth="1"/>
    <col min="13564" max="13564" width="11.42578125" style="4"/>
    <col min="13565" max="13565" width="12.42578125" style="4" customWidth="1"/>
    <col min="13566" max="13566" width="10.85546875" style="4" customWidth="1"/>
    <col min="13567" max="13568" width="6.140625" style="4" customWidth="1"/>
    <col min="13569" max="13569" width="1.7109375" style="4" customWidth="1"/>
    <col min="13570" max="13570" width="6" style="4" customWidth="1"/>
    <col min="13571" max="13572" width="5.28515625" style="4" customWidth="1"/>
    <col min="13573" max="13573" width="1.7109375" style="4" customWidth="1"/>
    <col min="13574" max="13576" width="5.28515625" style="4" customWidth="1"/>
    <col min="13577" max="13577" width="1.7109375" style="4" customWidth="1"/>
    <col min="13578" max="13580" width="5.28515625" style="4" customWidth="1"/>
    <col min="13581" max="13581" width="1.7109375" style="4" customWidth="1"/>
    <col min="13582" max="13584" width="5.28515625" style="4" customWidth="1"/>
    <col min="13585" max="13585" width="1.7109375" style="4" customWidth="1"/>
    <col min="13586" max="13588" width="5.28515625" style="4" customWidth="1"/>
    <col min="13589" max="13589" width="1.7109375" style="4" customWidth="1"/>
    <col min="13590" max="13592" width="5.28515625" style="4" customWidth="1"/>
    <col min="13593" max="13791" width="11.42578125" style="4"/>
    <col min="13792" max="13792" width="22.7109375" style="4" customWidth="1"/>
    <col min="13793" max="13793" width="7.28515625" style="4" customWidth="1"/>
    <col min="13794" max="13794" width="6.85546875" style="4" customWidth="1"/>
    <col min="13795" max="13795" width="6" style="4" bestFit="1" customWidth="1"/>
    <col min="13796" max="13796" width="1.7109375" style="4" customWidth="1"/>
    <col min="13797" max="13797" width="6" style="4" bestFit="1" customWidth="1"/>
    <col min="13798" max="13799" width="5.42578125" style="4" customWidth="1"/>
    <col min="13800" max="13800" width="1.7109375" style="4" customWidth="1"/>
    <col min="13801" max="13803" width="5.140625" style="4" customWidth="1"/>
    <col min="13804" max="13804" width="1.7109375" style="4" customWidth="1"/>
    <col min="13805" max="13807" width="4.7109375" style="4" customWidth="1"/>
    <col min="13808" max="13808" width="1.7109375" style="4" customWidth="1"/>
    <col min="13809" max="13811" width="4.7109375" style="4" customWidth="1"/>
    <col min="13812" max="13812" width="1.7109375" style="4" customWidth="1"/>
    <col min="13813" max="13815" width="4.7109375" style="4" customWidth="1"/>
    <col min="13816" max="13816" width="1.7109375" style="4" customWidth="1"/>
    <col min="13817" max="13817" width="4.85546875" style="4" bestFit="1" customWidth="1"/>
    <col min="13818" max="13818" width="4" style="4" customWidth="1"/>
    <col min="13819" max="13819" width="5" style="4" customWidth="1"/>
    <col min="13820" max="13820" width="11.42578125" style="4"/>
    <col min="13821" max="13821" width="12.42578125" style="4" customWidth="1"/>
    <col min="13822" max="13822" width="10.85546875" style="4" customWidth="1"/>
    <col min="13823" max="13824" width="6.140625" style="4" customWidth="1"/>
    <col min="13825" max="13825" width="1.7109375" style="4" customWidth="1"/>
    <col min="13826" max="13826" width="6" style="4" customWidth="1"/>
    <col min="13827" max="13828" width="5.28515625" style="4" customWidth="1"/>
    <col min="13829" max="13829" width="1.7109375" style="4" customWidth="1"/>
    <col min="13830" max="13832" width="5.28515625" style="4" customWidth="1"/>
    <col min="13833" max="13833" width="1.7109375" style="4" customWidth="1"/>
    <col min="13834" max="13836" width="5.28515625" style="4" customWidth="1"/>
    <col min="13837" max="13837" width="1.7109375" style="4" customWidth="1"/>
    <col min="13838" max="13840" width="5.28515625" style="4" customWidth="1"/>
    <col min="13841" max="13841" width="1.7109375" style="4" customWidth="1"/>
    <col min="13842" max="13844" width="5.28515625" style="4" customWidth="1"/>
    <col min="13845" max="13845" width="1.7109375" style="4" customWidth="1"/>
    <col min="13846" max="13848" width="5.28515625" style="4" customWidth="1"/>
    <col min="13849" max="14047" width="11.42578125" style="4"/>
    <col min="14048" max="14048" width="22.7109375" style="4" customWidth="1"/>
    <col min="14049" max="14049" width="7.28515625" style="4" customWidth="1"/>
    <col min="14050" max="14050" width="6.85546875" style="4" customWidth="1"/>
    <col min="14051" max="14051" width="6" style="4" bestFit="1" customWidth="1"/>
    <col min="14052" max="14052" width="1.7109375" style="4" customWidth="1"/>
    <col min="14053" max="14053" width="6" style="4" bestFit="1" customWidth="1"/>
    <col min="14054" max="14055" width="5.42578125" style="4" customWidth="1"/>
    <col min="14056" max="14056" width="1.7109375" style="4" customWidth="1"/>
    <col min="14057" max="14059" width="5.140625" style="4" customWidth="1"/>
    <col min="14060" max="14060" width="1.7109375" style="4" customWidth="1"/>
    <col min="14061" max="14063" width="4.7109375" style="4" customWidth="1"/>
    <col min="14064" max="14064" width="1.7109375" style="4" customWidth="1"/>
    <col min="14065" max="14067" width="4.7109375" style="4" customWidth="1"/>
    <col min="14068" max="14068" width="1.7109375" style="4" customWidth="1"/>
    <col min="14069" max="14071" width="4.7109375" style="4" customWidth="1"/>
    <col min="14072" max="14072" width="1.7109375" style="4" customWidth="1"/>
    <col min="14073" max="14073" width="4.85546875" style="4" bestFit="1" customWidth="1"/>
    <col min="14074" max="14074" width="4" style="4" customWidth="1"/>
    <col min="14075" max="14075" width="5" style="4" customWidth="1"/>
    <col min="14076" max="14076" width="11.42578125" style="4"/>
    <col min="14077" max="14077" width="12.42578125" style="4" customWidth="1"/>
    <col min="14078" max="14078" width="10.85546875" style="4" customWidth="1"/>
    <col min="14079" max="14080" width="6.140625" style="4" customWidth="1"/>
    <col min="14081" max="14081" width="1.7109375" style="4" customWidth="1"/>
    <col min="14082" max="14082" width="6" style="4" customWidth="1"/>
    <col min="14083" max="14084" width="5.28515625" style="4" customWidth="1"/>
    <col min="14085" max="14085" width="1.7109375" style="4" customWidth="1"/>
    <col min="14086" max="14088" width="5.28515625" style="4" customWidth="1"/>
    <col min="14089" max="14089" width="1.7109375" style="4" customWidth="1"/>
    <col min="14090" max="14092" width="5.28515625" style="4" customWidth="1"/>
    <col min="14093" max="14093" width="1.7109375" style="4" customWidth="1"/>
    <col min="14094" max="14096" width="5.28515625" style="4" customWidth="1"/>
    <col min="14097" max="14097" width="1.7109375" style="4" customWidth="1"/>
    <col min="14098" max="14100" width="5.28515625" style="4" customWidth="1"/>
    <col min="14101" max="14101" width="1.7109375" style="4" customWidth="1"/>
    <col min="14102" max="14104" width="5.28515625" style="4" customWidth="1"/>
    <col min="14105" max="14303" width="11.42578125" style="4"/>
    <col min="14304" max="14304" width="22.7109375" style="4" customWidth="1"/>
    <col min="14305" max="14305" width="7.28515625" style="4" customWidth="1"/>
    <col min="14306" max="14306" width="6.85546875" style="4" customWidth="1"/>
    <col min="14307" max="14307" width="6" style="4" bestFit="1" customWidth="1"/>
    <col min="14308" max="14308" width="1.7109375" style="4" customWidth="1"/>
    <col min="14309" max="14309" width="6" style="4" bestFit="1" customWidth="1"/>
    <col min="14310" max="14311" width="5.42578125" style="4" customWidth="1"/>
    <col min="14312" max="14312" width="1.7109375" style="4" customWidth="1"/>
    <col min="14313" max="14315" width="5.140625" style="4" customWidth="1"/>
    <col min="14316" max="14316" width="1.7109375" style="4" customWidth="1"/>
    <col min="14317" max="14319" width="4.7109375" style="4" customWidth="1"/>
    <col min="14320" max="14320" width="1.7109375" style="4" customWidth="1"/>
    <col min="14321" max="14323" width="4.7109375" style="4" customWidth="1"/>
    <col min="14324" max="14324" width="1.7109375" style="4" customWidth="1"/>
    <col min="14325" max="14327" width="4.7109375" style="4" customWidth="1"/>
    <col min="14328" max="14328" width="1.7109375" style="4" customWidth="1"/>
    <col min="14329" max="14329" width="4.85546875" style="4" bestFit="1" customWidth="1"/>
    <col min="14330" max="14330" width="4" style="4" customWidth="1"/>
    <col min="14331" max="14331" width="5" style="4" customWidth="1"/>
    <col min="14332" max="14332" width="11.42578125" style="4"/>
    <col min="14333" max="14333" width="12.42578125" style="4" customWidth="1"/>
    <col min="14334" max="14334" width="10.85546875" style="4" customWidth="1"/>
    <col min="14335" max="14336" width="6.140625" style="4" customWidth="1"/>
    <col min="14337" max="14337" width="1.7109375" style="4" customWidth="1"/>
    <col min="14338" max="14338" width="6" style="4" customWidth="1"/>
    <col min="14339" max="14340" width="5.28515625" style="4" customWidth="1"/>
    <col min="14341" max="14341" width="1.7109375" style="4" customWidth="1"/>
    <col min="14342" max="14344" width="5.28515625" style="4" customWidth="1"/>
    <col min="14345" max="14345" width="1.7109375" style="4" customWidth="1"/>
    <col min="14346" max="14348" width="5.28515625" style="4" customWidth="1"/>
    <col min="14349" max="14349" width="1.7109375" style="4" customWidth="1"/>
    <col min="14350" max="14352" width="5.28515625" style="4" customWidth="1"/>
    <col min="14353" max="14353" width="1.7109375" style="4" customWidth="1"/>
    <col min="14354" max="14356" width="5.28515625" style="4" customWidth="1"/>
    <col min="14357" max="14357" width="1.7109375" style="4" customWidth="1"/>
    <col min="14358" max="14360" width="5.28515625" style="4" customWidth="1"/>
    <col min="14361" max="14559" width="11.42578125" style="4"/>
    <col min="14560" max="14560" width="22.7109375" style="4" customWidth="1"/>
    <col min="14561" max="14561" width="7.28515625" style="4" customWidth="1"/>
    <col min="14562" max="14562" width="6.85546875" style="4" customWidth="1"/>
    <col min="14563" max="14563" width="6" style="4" bestFit="1" customWidth="1"/>
    <col min="14564" max="14564" width="1.7109375" style="4" customWidth="1"/>
    <col min="14565" max="14565" width="6" style="4" bestFit="1" customWidth="1"/>
    <col min="14566" max="14567" width="5.42578125" style="4" customWidth="1"/>
    <col min="14568" max="14568" width="1.7109375" style="4" customWidth="1"/>
    <col min="14569" max="14571" width="5.140625" style="4" customWidth="1"/>
    <col min="14572" max="14572" width="1.7109375" style="4" customWidth="1"/>
    <col min="14573" max="14575" width="4.7109375" style="4" customWidth="1"/>
    <col min="14576" max="14576" width="1.7109375" style="4" customWidth="1"/>
    <col min="14577" max="14579" width="4.7109375" style="4" customWidth="1"/>
    <col min="14580" max="14580" width="1.7109375" style="4" customWidth="1"/>
    <col min="14581" max="14583" width="4.7109375" style="4" customWidth="1"/>
    <col min="14584" max="14584" width="1.7109375" style="4" customWidth="1"/>
    <col min="14585" max="14585" width="4.85546875" style="4" bestFit="1" customWidth="1"/>
    <col min="14586" max="14586" width="4" style="4" customWidth="1"/>
    <col min="14587" max="14587" width="5" style="4" customWidth="1"/>
    <col min="14588" max="14588" width="11.42578125" style="4"/>
    <col min="14589" max="14589" width="12.42578125" style="4" customWidth="1"/>
    <col min="14590" max="14590" width="10.85546875" style="4" customWidth="1"/>
    <col min="14591" max="14592" width="6.140625" style="4" customWidth="1"/>
    <col min="14593" max="14593" width="1.7109375" style="4" customWidth="1"/>
    <col min="14594" max="14594" width="6" style="4" customWidth="1"/>
    <col min="14595" max="14596" width="5.28515625" style="4" customWidth="1"/>
    <col min="14597" max="14597" width="1.7109375" style="4" customWidth="1"/>
    <col min="14598" max="14600" width="5.28515625" style="4" customWidth="1"/>
    <col min="14601" max="14601" width="1.7109375" style="4" customWidth="1"/>
    <col min="14602" max="14604" width="5.28515625" style="4" customWidth="1"/>
    <col min="14605" max="14605" width="1.7109375" style="4" customWidth="1"/>
    <col min="14606" max="14608" width="5.28515625" style="4" customWidth="1"/>
    <col min="14609" max="14609" width="1.7109375" style="4" customWidth="1"/>
    <col min="14610" max="14612" width="5.28515625" style="4" customWidth="1"/>
    <col min="14613" max="14613" width="1.7109375" style="4" customWidth="1"/>
    <col min="14614" max="14616" width="5.28515625" style="4" customWidth="1"/>
    <col min="14617" max="14815" width="11.42578125" style="4"/>
    <col min="14816" max="14816" width="22.7109375" style="4" customWidth="1"/>
    <col min="14817" max="14817" width="7.28515625" style="4" customWidth="1"/>
    <col min="14818" max="14818" width="6.85546875" style="4" customWidth="1"/>
    <col min="14819" max="14819" width="6" style="4" bestFit="1" customWidth="1"/>
    <col min="14820" max="14820" width="1.7109375" style="4" customWidth="1"/>
    <col min="14821" max="14821" width="6" style="4" bestFit="1" customWidth="1"/>
    <col min="14822" max="14823" width="5.42578125" style="4" customWidth="1"/>
    <col min="14824" max="14824" width="1.7109375" style="4" customWidth="1"/>
    <col min="14825" max="14827" width="5.140625" style="4" customWidth="1"/>
    <col min="14828" max="14828" width="1.7109375" style="4" customWidth="1"/>
    <col min="14829" max="14831" width="4.7109375" style="4" customWidth="1"/>
    <col min="14832" max="14832" width="1.7109375" style="4" customWidth="1"/>
    <col min="14833" max="14835" width="4.7109375" style="4" customWidth="1"/>
    <col min="14836" max="14836" width="1.7109375" style="4" customWidth="1"/>
    <col min="14837" max="14839" width="4.7109375" style="4" customWidth="1"/>
    <col min="14840" max="14840" width="1.7109375" style="4" customWidth="1"/>
    <col min="14841" max="14841" width="4.85546875" style="4" bestFit="1" customWidth="1"/>
    <col min="14842" max="14842" width="4" style="4" customWidth="1"/>
    <col min="14843" max="14843" width="5" style="4" customWidth="1"/>
    <col min="14844" max="14844" width="11.42578125" style="4"/>
    <col min="14845" max="14845" width="12.42578125" style="4" customWidth="1"/>
    <col min="14846" max="14846" width="10.85546875" style="4" customWidth="1"/>
    <col min="14847" max="14848" width="6.140625" style="4" customWidth="1"/>
    <col min="14849" max="14849" width="1.7109375" style="4" customWidth="1"/>
    <col min="14850" max="14850" width="6" style="4" customWidth="1"/>
    <col min="14851" max="14852" width="5.28515625" style="4" customWidth="1"/>
    <col min="14853" max="14853" width="1.7109375" style="4" customWidth="1"/>
    <col min="14854" max="14856" width="5.28515625" style="4" customWidth="1"/>
    <col min="14857" max="14857" width="1.7109375" style="4" customWidth="1"/>
    <col min="14858" max="14860" width="5.28515625" style="4" customWidth="1"/>
    <col min="14861" max="14861" width="1.7109375" style="4" customWidth="1"/>
    <col min="14862" max="14864" width="5.28515625" style="4" customWidth="1"/>
    <col min="14865" max="14865" width="1.7109375" style="4" customWidth="1"/>
    <col min="14866" max="14868" width="5.28515625" style="4" customWidth="1"/>
    <col min="14869" max="14869" width="1.7109375" style="4" customWidth="1"/>
    <col min="14870" max="14872" width="5.28515625" style="4" customWidth="1"/>
    <col min="14873" max="15071" width="11.42578125" style="4"/>
    <col min="15072" max="15072" width="22.7109375" style="4" customWidth="1"/>
    <col min="15073" max="15073" width="7.28515625" style="4" customWidth="1"/>
    <col min="15074" max="15074" width="6.85546875" style="4" customWidth="1"/>
    <col min="15075" max="15075" width="6" style="4" bestFit="1" customWidth="1"/>
    <col min="15076" max="15076" width="1.7109375" style="4" customWidth="1"/>
    <col min="15077" max="15077" width="6" style="4" bestFit="1" customWidth="1"/>
    <col min="15078" max="15079" width="5.42578125" style="4" customWidth="1"/>
    <col min="15080" max="15080" width="1.7109375" style="4" customWidth="1"/>
    <col min="15081" max="15083" width="5.140625" style="4" customWidth="1"/>
    <col min="15084" max="15084" width="1.7109375" style="4" customWidth="1"/>
    <col min="15085" max="15087" width="4.7109375" style="4" customWidth="1"/>
    <col min="15088" max="15088" width="1.7109375" style="4" customWidth="1"/>
    <col min="15089" max="15091" width="4.7109375" style="4" customWidth="1"/>
    <col min="15092" max="15092" width="1.7109375" style="4" customWidth="1"/>
    <col min="15093" max="15095" width="4.7109375" style="4" customWidth="1"/>
    <col min="15096" max="15096" width="1.7109375" style="4" customWidth="1"/>
    <col min="15097" max="15097" width="4.85546875" style="4" bestFit="1" customWidth="1"/>
    <col min="15098" max="15098" width="4" style="4" customWidth="1"/>
    <col min="15099" max="15099" width="5" style="4" customWidth="1"/>
    <col min="15100" max="15100" width="11.42578125" style="4"/>
    <col min="15101" max="15101" width="12.42578125" style="4" customWidth="1"/>
    <col min="15102" max="15102" width="10.85546875" style="4" customWidth="1"/>
    <col min="15103" max="15104" width="6.140625" style="4" customWidth="1"/>
    <col min="15105" max="15105" width="1.7109375" style="4" customWidth="1"/>
    <col min="15106" max="15106" width="6" style="4" customWidth="1"/>
    <col min="15107" max="15108" width="5.28515625" style="4" customWidth="1"/>
    <col min="15109" max="15109" width="1.7109375" style="4" customWidth="1"/>
    <col min="15110" max="15112" width="5.28515625" style="4" customWidth="1"/>
    <col min="15113" max="15113" width="1.7109375" style="4" customWidth="1"/>
    <col min="15114" max="15116" width="5.28515625" style="4" customWidth="1"/>
    <col min="15117" max="15117" width="1.7109375" style="4" customWidth="1"/>
    <col min="15118" max="15120" width="5.28515625" style="4" customWidth="1"/>
    <col min="15121" max="15121" width="1.7109375" style="4" customWidth="1"/>
    <col min="15122" max="15124" width="5.28515625" style="4" customWidth="1"/>
    <col min="15125" max="15125" width="1.7109375" style="4" customWidth="1"/>
    <col min="15126" max="15128" width="5.28515625" style="4" customWidth="1"/>
    <col min="15129" max="15327" width="11.42578125" style="4"/>
    <col min="15328" max="15328" width="22.7109375" style="4" customWidth="1"/>
    <col min="15329" max="15329" width="7.28515625" style="4" customWidth="1"/>
    <col min="15330" max="15330" width="6.85546875" style="4" customWidth="1"/>
    <col min="15331" max="15331" width="6" style="4" bestFit="1" customWidth="1"/>
    <col min="15332" max="15332" width="1.7109375" style="4" customWidth="1"/>
    <col min="15333" max="15333" width="6" style="4" bestFit="1" customWidth="1"/>
    <col min="15334" max="15335" width="5.42578125" style="4" customWidth="1"/>
    <col min="15336" max="15336" width="1.7109375" style="4" customWidth="1"/>
    <col min="15337" max="15339" width="5.140625" style="4" customWidth="1"/>
    <col min="15340" max="15340" width="1.7109375" style="4" customWidth="1"/>
    <col min="15341" max="15343" width="4.7109375" style="4" customWidth="1"/>
    <col min="15344" max="15344" width="1.7109375" style="4" customWidth="1"/>
    <col min="15345" max="15347" width="4.7109375" style="4" customWidth="1"/>
    <col min="15348" max="15348" width="1.7109375" style="4" customWidth="1"/>
    <col min="15349" max="15351" width="4.7109375" style="4" customWidth="1"/>
    <col min="15352" max="15352" width="1.7109375" style="4" customWidth="1"/>
    <col min="15353" max="15353" width="4.85546875" style="4" bestFit="1" customWidth="1"/>
    <col min="15354" max="15354" width="4" style="4" customWidth="1"/>
    <col min="15355" max="15355" width="5" style="4" customWidth="1"/>
    <col min="15356" max="15356" width="11.42578125" style="4"/>
    <col min="15357" max="15357" width="12.42578125" style="4" customWidth="1"/>
    <col min="15358" max="15358" width="10.85546875" style="4" customWidth="1"/>
    <col min="15359" max="15360" width="6.140625" style="4" customWidth="1"/>
    <col min="15361" max="15361" width="1.7109375" style="4" customWidth="1"/>
    <col min="15362" max="15362" width="6" style="4" customWidth="1"/>
    <col min="15363" max="15364" width="5.28515625" style="4" customWidth="1"/>
    <col min="15365" max="15365" width="1.7109375" style="4" customWidth="1"/>
    <col min="15366" max="15368" width="5.28515625" style="4" customWidth="1"/>
    <col min="15369" max="15369" width="1.7109375" style="4" customWidth="1"/>
    <col min="15370" max="15372" width="5.28515625" style="4" customWidth="1"/>
    <col min="15373" max="15373" width="1.7109375" style="4" customWidth="1"/>
    <col min="15374" max="15376" width="5.28515625" style="4" customWidth="1"/>
    <col min="15377" max="15377" width="1.7109375" style="4" customWidth="1"/>
    <col min="15378" max="15380" width="5.28515625" style="4" customWidth="1"/>
    <col min="15381" max="15381" width="1.7109375" style="4" customWidth="1"/>
    <col min="15382" max="15384" width="5.28515625" style="4" customWidth="1"/>
    <col min="15385" max="15583" width="11.42578125" style="4"/>
    <col min="15584" max="15584" width="22.7109375" style="4" customWidth="1"/>
    <col min="15585" max="15585" width="7.28515625" style="4" customWidth="1"/>
    <col min="15586" max="15586" width="6.85546875" style="4" customWidth="1"/>
    <col min="15587" max="15587" width="6" style="4" bestFit="1" customWidth="1"/>
    <col min="15588" max="15588" width="1.7109375" style="4" customWidth="1"/>
    <col min="15589" max="15589" width="6" style="4" bestFit="1" customWidth="1"/>
    <col min="15590" max="15591" width="5.42578125" style="4" customWidth="1"/>
    <col min="15592" max="15592" width="1.7109375" style="4" customWidth="1"/>
    <col min="15593" max="15595" width="5.140625" style="4" customWidth="1"/>
    <col min="15596" max="15596" width="1.7109375" style="4" customWidth="1"/>
    <col min="15597" max="15599" width="4.7109375" style="4" customWidth="1"/>
    <col min="15600" max="15600" width="1.7109375" style="4" customWidth="1"/>
    <col min="15601" max="15603" width="4.7109375" style="4" customWidth="1"/>
    <col min="15604" max="15604" width="1.7109375" style="4" customWidth="1"/>
    <col min="15605" max="15607" width="4.7109375" style="4" customWidth="1"/>
    <col min="15608" max="15608" width="1.7109375" style="4" customWidth="1"/>
    <col min="15609" max="15609" width="4.85546875" style="4" bestFit="1" customWidth="1"/>
    <col min="15610" max="15610" width="4" style="4" customWidth="1"/>
    <col min="15611" max="15611" width="5" style="4" customWidth="1"/>
    <col min="15612" max="15612" width="11.42578125" style="4"/>
    <col min="15613" max="15613" width="12.42578125" style="4" customWidth="1"/>
    <col min="15614" max="15614" width="10.85546875" style="4" customWidth="1"/>
    <col min="15615" max="15616" width="6.140625" style="4" customWidth="1"/>
    <col min="15617" max="15617" width="1.7109375" style="4" customWidth="1"/>
    <col min="15618" max="15618" width="6" style="4" customWidth="1"/>
    <col min="15619" max="15620" width="5.28515625" style="4" customWidth="1"/>
    <col min="15621" max="15621" width="1.7109375" style="4" customWidth="1"/>
    <col min="15622" max="15624" width="5.28515625" style="4" customWidth="1"/>
    <col min="15625" max="15625" width="1.7109375" style="4" customWidth="1"/>
    <col min="15626" max="15628" width="5.28515625" style="4" customWidth="1"/>
    <col min="15629" max="15629" width="1.7109375" style="4" customWidth="1"/>
    <col min="15630" max="15632" width="5.28515625" style="4" customWidth="1"/>
    <col min="15633" max="15633" width="1.7109375" style="4" customWidth="1"/>
    <col min="15634" max="15636" width="5.28515625" style="4" customWidth="1"/>
    <col min="15637" max="15637" width="1.7109375" style="4" customWidth="1"/>
    <col min="15638" max="15640" width="5.28515625" style="4" customWidth="1"/>
    <col min="15641" max="15839" width="11.42578125" style="4"/>
    <col min="15840" max="15840" width="22.7109375" style="4" customWidth="1"/>
    <col min="15841" max="15841" width="7.28515625" style="4" customWidth="1"/>
    <col min="15842" max="15842" width="6.85546875" style="4" customWidth="1"/>
    <col min="15843" max="15843" width="6" style="4" bestFit="1" customWidth="1"/>
    <col min="15844" max="15844" width="1.7109375" style="4" customWidth="1"/>
    <col min="15845" max="15845" width="6" style="4" bestFit="1" customWidth="1"/>
    <col min="15846" max="15847" width="5.42578125" style="4" customWidth="1"/>
    <col min="15848" max="15848" width="1.7109375" style="4" customWidth="1"/>
    <col min="15849" max="15851" width="5.140625" style="4" customWidth="1"/>
    <col min="15852" max="15852" width="1.7109375" style="4" customWidth="1"/>
    <col min="15853" max="15855" width="4.7109375" style="4" customWidth="1"/>
    <col min="15856" max="15856" width="1.7109375" style="4" customWidth="1"/>
    <col min="15857" max="15859" width="4.7109375" style="4" customWidth="1"/>
    <col min="15860" max="15860" width="1.7109375" style="4" customWidth="1"/>
    <col min="15861" max="15863" width="4.7109375" style="4" customWidth="1"/>
    <col min="15864" max="15864" width="1.7109375" style="4" customWidth="1"/>
    <col min="15865" max="15865" width="4.85546875" style="4" bestFit="1" customWidth="1"/>
    <col min="15866" max="15866" width="4" style="4" customWidth="1"/>
    <col min="15867" max="15867" width="5" style="4" customWidth="1"/>
    <col min="15868" max="15868" width="11.42578125" style="4"/>
    <col min="15869" max="15869" width="12.42578125" style="4" customWidth="1"/>
    <col min="15870" max="15870" width="10.85546875" style="4" customWidth="1"/>
    <col min="15871" max="15872" width="6.140625" style="4" customWidth="1"/>
    <col min="15873" max="15873" width="1.7109375" style="4" customWidth="1"/>
    <col min="15874" max="15874" width="6" style="4" customWidth="1"/>
    <col min="15875" max="15876" width="5.28515625" style="4" customWidth="1"/>
    <col min="15877" max="15877" width="1.7109375" style="4" customWidth="1"/>
    <col min="15878" max="15880" width="5.28515625" style="4" customWidth="1"/>
    <col min="15881" max="15881" width="1.7109375" style="4" customWidth="1"/>
    <col min="15882" max="15884" width="5.28515625" style="4" customWidth="1"/>
    <col min="15885" max="15885" width="1.7109375" style="4" customWidth="1"/>
    <col min="15886" max="15888" width="5.28515625" style="4" customWidth="1"/>
    <col min="15889" max="15889" width="1.7109375" style="4" customWidth="1"/>
    <col min="15890" max="15892" width="5.28515625" style="4" customWidth="1"/>
    <col min="15893" max="15893" width="1.7109375" style="4" customWidth="1"/>
    <col min="15894" max="15896" width="5.28515625" style="4" customWidth="1"/>
    <col min="15897" max="16095" width="11.42578125" style="4"/>
    <col min="16096" max="16096" width="22.7109375" style="4" customWidth="1"/>
    <col min="16097" max="16097" width="7.28515625" style="4" customWidth="1"/>
    <col min="16098" max="16098" width="6.85546875" style="4" customWidth="1"/>
    <col min="16099" max="16099" width="6" style="4" bestFit="1" customWidth="1"/>
    <col min="16100" max="16100" width="1.7109375" style="4" customWidth="1"/>
    <col min="16101" max="16101" width="6" style="4" bestFit="1" customWidth="1"/>
    <col min="16102" max="16103" width="5.42578125" style="4" customWidth="1"/>
    <col min="16104" max="16104" width="1.7109375" style="4" customWidth="1"/>
    <col min="16105" max="16107" width="5.140625" style="4" customWidth="1"/>
    <col min="16108" max="16108" width="1.7109375" style="4" customWidth="1"/>
    <col min="16109" max="16111" width="4.7109375" style="4" customWidth="1"/>
    <col min="16112" max="16112" width="1.7109375" style="4" customWidth="1"/>
    <col min="16113" max="16115" width="4.7109375" style="4" customWidth="1"/>
    <col min="16116" max="16116" width="1.7109375" style="4" customWidth="1"/>
    <col min="16117" max="16119" width="4.7109375" style="4" customWidth="1"/>
    <col min="16120" max="16120" width="1.7109375" style="4" customWidth="1"/>
    <col min="16121" max="16121" width="4.85546875" style="4" bestFit="1" customWidth="1"/>
    <col min="16122" max="16122" width="4" style="4" customWidth="1"/>
    <col min="16123" max="16123" width="5" style="4" customWidth="1"/>
    <col min="16124" max="16124" width="11.42578125" style="4"/>
    <col min="16125" max="16125" width="12.42578125" style="4" customWidth="1"/>
    <col min="16126" max="16126" width="10.85546875" style="4" customWidth="1"/>
    <col min="16127" max="16128" width="6.140625" style="4" customWidth="1"/>
    <col min="16129" max="16129" width="1.7109375" style="4" customWidth="1"/>
    <col min="16130" max="16130" width="6" style="4" customWidth="1"/>
    <col min="16131" max="16132" width="5.28515625" style="4" customWidth="1"/>
    <col min="16133" max="16133" width="1.7109375" style="4" customWidth="1"/>
    <col min="16134" max="16136" width="5.28515625" style="4" customWidth="1"/>
    <col min="16137" max="16137" width="1.7109375" style="4" customWidth="1"/>
    <col min="16138" max="16140" width="5.28515625" style="4" customWidth="1"/>
    <col min="16141" max="16141" width="1.7109375" style="4" customWidth="1"/>
    <col min="16142" max="16144" width="5.28515625" style="4" customWidth="1"/>
    <col min="16145" max="16145" width="1.7109375" style="4" customWidth="1"/>
    <col min="16146" max="16148" width="5.28515625" style="4" customWidth="1"/>
    <col min="16149" max="16149" width="1.7109375" style="4" customWidth="1"/>
    <col min="16150" max="16152" width="5.28515625" style="4" customWidth="1"/>
    <col min="16153" max="16384" width="11.42578125" style="4"/>
  </cols>
  <sheetData>
    <row r="1" spans="1:29" s="31" customFormat="1" ht="14.25" customHeight="1" thickBot="1" x14ac:dyDescent="0.3">
      <c r="A1" s="249" t="s">
        <v>110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189" t="s">
        <v>111</v>
      </c>
    </row>
    <row r="2" spans="1:29" s="31" customFormat="1" ht="15" x14ac:dyDescent="0.25">
      <c r="A2" s="249" t="s">
        <v>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29" s="31" customFormat="1" ht="15" x14ac:dyDescent="0.25">
      <c r="A3" s="249" t="s">
        <v>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29" s="31" customFormat="1" ht="15" x14ac:dyDescent="0.25">
      <c r="A4" s="249" t="s">
        <v>90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</row>
    <row r="5" spans="1:29" s="31" customFormat="1" ht="15" x14ac:dyDescent="0.25">
      <c r="A5" s="249" t="s">
        <v>117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</row>
    <row r="6" spans="1:29" s="31" customFormat="1" ht="15.75" thickBot="1" x14ac:dyDescent="0.3">
      <c r="A6" s="32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4"/>
    </row>
    <row r="7" spans="1:29" x14ac:dyDescent="0.25">
      <c r="A7" s="236" t="s">
        <v>89</v>
      </c>
      <c r="B7" s="239" t="s">
        <v>10</v>
      </c>
      <c r="C7" s="239"/>
      <c r="D7" s="239"/>
      <c r="E7" s="8"/>
      <c r="F7" s="239" t="s">
        <v>12</v>
      </c>
      <c r="G7" s="239"/>
      <c r="H7" s="239"/>
      <c r="I7" s="9"/>
      <c r="J7" s="239" t="s">
        <v>13</v>
      </c>
      <c r="K7" s="239"/>
      <c r="L7" s="239"/>
      <c r="M7" s="9"/>
      <c r="N7" s="239" t="s">
        <v>14</v>
      </c>
      <c r="O7" s="239"/>
      <c r="P7" s="239"/>
      <c r="Q7" s="9"/>
      <c r="R7" s="239" t="s">
        <v>16</v>
      </c>
      <c r="S7" s="239"/>
      <c r="T7" s="239"/>
      <c r="U7" s="9"/>
      <c r="V7" s="239" t="s">
        <v>17</v>
      </c>
      <c r="W7" s="239"/>
      <c r="X7" s="239"/>
      <c r="Y7" s="9"/>
      <c r="Z7" s="239" t="s">
        <v>18</v>
      </c>
      <c r="AA7" s="239"/>
      <c r="AB7" s="239"/>
    </row>
    <row r="8" spans="1:29" ht="15.75" customHeight="1" thickBot="1" x14ac:dyDescent="0.3">
      <c r="A8" s="237"/>
      <c r="B8" s="139" t="s">
        <v>31</v>
      </c>
      <c r="C8" s="139" t="s">
        <v>32</v>
      </c>
      <c r="D8" s="139" t="s">
        <v>33</v>
      </c>
      <c r="E8" s="139"/>
      <c r="F8" s="161" t="s">
        <v>31</v>
      </c>
      <c r="G8" s="161" t="s">
        <v>32</v>
      </c>
      <c r="H8" s="161" t="s">
        <v>33</v>
      </c>
      <c r="I8" s="139"/>
      <c r="J8" s="139" t="s">
        <v>31</v>
      </c>
      <c r="K8" s="139" t="s">
        <v>32</v>
      </c>
      <c r="L8" s="139" t="s">
        <v>33</v>
      </c>
      <c r="M8" s="139"/>
      <c r="N8" s="139" t="s">
        <v>31</v>
      </c>
      <c r="O8" s="139" t="s">
        <v>32</v>
      </c>
      <c r="P8" s="139" t="s">
        <v>33</v>
      </c>
      <c r="Q8" s="139"/>
      <c r="R8" s="139" t="s">
        <v>31</v>
      </c>
      <c r="S8" s="139" t="s">
        <v>32</v>
      </c>
      <c r="T8" s="139" t="s">
        <v>33</v>
      </c>
      <c r="U8" s="139"/>
      <c r="V8" s="139" t="s">
        <v>31</v>
      </c>
      <c r="W8" s="139" t="s">
        <v>32</v>
      </c>
      <c r="X8" s="139" t="s">
        <v>33</v>
      </c>
      <c r="Y8" s="139"/>
      <c r="Z8" s="139" t="s">
        <v>31</v>
      </c>
      <c r="AA8" s="139" t="s">
        <v>32</v>
      </c>
      <c r="AB8" s="139" t="s">
        <v>33</v>
      </c>
    </row>
    <row r="9" spans="1:29" s="60" customFormat="1" ht="13.5" x14ac:dyDescent="0.25">
      <c r="A9" s="248" t="s">
        <v>5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4"/>
    </row>
    <row r="10" spans="1:29" ht="4.5" customHeight="1" x14ac:dyDescent="0.25">
      <c r="F10" s="35"/>
      <c r="G10" s="35"/>
      <c r="H10" s="35"/>
      <c r="AC10" s="8"/>
    </row>
    <row r="11" spans="1:29" ht="15" customHeight="1" x14ac:dyDescent="0.25">
      <c r="A11" s="29" t="s">
        <v>10</v>
      </c>
      <c r="B11" s="67">
        <f t="shared" ref="B11:D14" si="0">+B16+B21</f>
        <v>3626</v>
      </c>
      <c r="C11" s="67">
        <f t="shared" si="0"/>
        <v>2194</v>
      </c>
      <c r="D11" s="67">
        <f t="shared" si="0"/>
        <v>1432</v>
      </c>
      <c r="E11" s="67"/>
      <c r="F11" s="67">
        <f t="shared" ref="F11:H14" si="1">+F16+F21</f>
        <v>331</v>
      </c>
      <c r="G11" s="67">
        <f t="shared" si="1"/>
        <v>196</v>
      </c>
      <c r="H11" s="67">
        <f t="shared" si="1"/>
        <v>135</v>
      </c>
      <c r="I11" s="67"/>
      <c r="J11" s="67">
        <f t="shared" ref="J11:L14" si="2">+J16+J21</f>
        <v>1947</v>
      </c>
      <c r="K11" s="67">
        <f t="shared" si="2"/>
        <v>1153</v>
      </c>
      <c r="L11" s="67">
        <f t="shared" si="2"/>
        <v>788</v>
      </c>
      <c r="M11" s="67"/>
      <c r="N11" s="67">
        <f t="shared" ref="N11:P14" si="3">+N16+N21</f>
        <v>569</v>
      </c>
      <c r="O11" s="67">
        <f t="shared" si="3"/>
        <v>354</v>
      </c>
      <c r="P11" s="67">
        <f t="shared" si="3"/>
        <v>220</v>
      </c>
      <c r="Q11" s="67"/>
      <c r="R11" s="67">
        <f t="shared" ref="R11:T14" si="4">+R16+R21</f>
        <v>433</v>
      </c>
      <c r="S11" s="67">
        <f t="shared" si="4"/>
        <v>276</v>
      </c>
      <c r="T11" s="67">
        <f t="shared" si="4"/>
        <v>155</v>
      </c>
      <c r="U11" s="67"/>
      <c r="V11" s="67">
        <f t="shared" ref="V11:X14" si="5">+V16+V21</f>
        <v>259</v>
      </c>
      <c r="W11" s="67">
        <f t="shared" si="5"/>
        <v>157</v>
      </c>
      <c r="X11" s="67">
        <f t="shared" si="5"/>
        <v>104</v>
      </c>
      <c r="Y11" s="67"/>
      <c r="Z11" s="67">
        <f t="shared" ref="Z11:AB14" si="6">+Z16+Z21</f>
        <v>87</v>
      </c>
      <c r="AA11" s="67">
        <f t="shared" si="6"/>
        <v>58</v>
      </c>
      <c r="AB11" s="67">
        <f t="shared" si="6"/>
        <v>30</v>
      </c>
    </row>
    <row r="12" spans="1:29" ht="15" customHeight="1" x14ac:dyDescent="0.25">
      <c r="A12" s="78" t="s">
        <v>34</v>
      </c>
      <c r="B12" s="21">
        <f t="shared" si="0"/>
        <v>3566</v>
      </c>
      <c r="C12" s="21">
        <f t="shared" si="0"/>
        <v>2151</v>
      </c>
      <c r="D12" s="21">
        <f t="shared" si="0"/>
        <v>1415</v>
      </c>
      <c r="E12" s="21"/>
      <c r="F12" s="21">
        <f t="shared" si="1"/>
        <v>311</v>
      </c>
      <c r="G12" s="21">
        <f t="shared" si="1"/>
        <v>184</v>
      </c>
      <c r="H12" s="21">
        <f t="shared" si="1"/>
        <v>127</v>
      </c>
      <c r="I12" s="21"/>
      <c r="J12" s="21">
        <f t="shared" si="2"/>
        <v>1936</v>
      </c>
      <c r="K12" s="21">
        <f t="shared" si="2"/>
        <v>1145</v>
      </c>
      <c r="L12" s="21">
        <f t="shared" si="2"/>
        <v>785</v>
      </c>
      <c r="M12" s="21"/>
      <c r="N12" s="21">
        <f t="shared" si="3"/>
        <v>559</v>
      </c>
      <c r="O12" s="21">
        <f t="shared" si="3"/>
        <v>347</v>
      </c>
      <c r="P12" s="21">
        <f t="shared" si="3"/>
        <v>217</v>
      </c>
      <c r="Q12" s="21"/>
      <c r="R12" s="21">
        <f t="shared" si="4"/>
        <v>422</v>
      </c>
      <c r="S12" s="21">
        <f t="shared" si="4"/>
        <v>267</v>
      </c>
      <c r="T12" s="21">
        <f t="shared" si="4"/>
        <v>153</v>
      </c>
      <c r="U12" s="21"/>
      <c r="V12" s="21">
        <f t="shared" si="5"/>
        <v>257</v>
      </c>
      <c r="W12" s="21">
        <f t="shared" si="5"/>
        <v>156</v>
      </c>
      <c r="X12" s="21">
        <f t="shared" si="5"/>
        <v>103</v>
      </c>
      <c r="Y12" s="21"/>
      <c r="Z12" s="21">
        <f t="shared" si="6"/>
        <v>81</v>
      </c>
      <c r="AA12" s="21">
        <f t="shared" si="6"/>
        <v>52</v>
      </c>
      <c r="AB12" s="21">
        <f t="shared" si="6"/>
        <v>30</v>
      </c>
    </row>
    <row r="13" spans="1:29" ht="15" customHeight="1" x14ac:dyDescent="0.25">
      <c r="A13" s="78" t="s">
        <v>35</v>
      </c>
      <c r="B13" s="21">
        <f t="shared" si="0"/>
        <v>46</v>
      </c>
      <c r="C13" s="21">
        <f t="shared" si="0"/>
        <v>33</v>
      </c>
      <c r="D13" s="21">
        <f t="shared" si="0"/>
        <v>13</v>
      </c>
      <c r="E13" s="21"/>
      <c r="F13" s="21">
        <f t="shared" si="1"/>
        <v>18</v>
      </c>
      <c r="G13" s="21">
        <f t="shared" si="1"/>
        <v>12</v>
      </c>
      <c r="H13" s="21">
        <f t="shared" si="1"/>
        <v>6</v>
      </c>
      <c r="I13" s="21"/>
      <c r="J13" s="21">
        <f t="shared" si="2"/>
        <v>7</v>
      </c>
      <c r="K13" s="21">
        <f t="shared" si="2"/>
        <v>4</v>
      </c>
      <c r="L13" s="21">
        <f t="shared" si="2"/>
        <v>3</v>
      </c>
      <c r="M13" s="21"/>
      <c r="N13" s="21">
        <f t="shared" si="3"/>
        <v>5</v>
      </c>
      <c r="O13" s="21">
        <f t="shared" si="3"/>
        <v>3</v>
      </c>
      <c r="P13" s="21">
        <f t="shared" si="3"/>
        <v>2</v>
      </c>
      <c r="Q13" s="21"/>
      <c r="R13" s="21">
        <f t="shared" si="4"/>
        <v>9</v>
      </c>
      <c r="S13" s="21">
        <f t="shared" si="4"/>
        <v>7</v>
      </c>
      <c r="T13" s="21">
        <f t="shared" si="4"/>
        <v>2</v>
      </c>
      <c r="U13" s="21"/>
      <c r="V13" s="21">
        <f t="shared" si="5"/>
        <v>1</v>
      </c>
      <c r="W13" s="21">
        <f t="shared" si="5"/>
        <v>1</v>
      </c>
      <c r="X13" s="21">
        <f t="shared" si="5"/>
        <v>0</v>
      </c>
      <c r="Y13" s="21"/>
      <c r="Z13" s="21">
        <f t="shared" si="6"/>
        <v>6</v>
      </c>
      <c r="AA13" s="21">
        <f t="shared" si="6"/>
        <v>6</v>
      </c>
      <c r="AB13" s="21">
        <f t="shared" si="6"/>
        <v>0</v>
      </c>
    </row>
    <row r="14" spans="1:29" ht="15" customHeight="1" x14ac:dyDescent="0.25">
      <c r="A14" s="79" t="s">
        <v>101</v>
      </c>
      <c r="B14" s="21">
        <f t="shared" si="0"/>
        <v>14</v>
      </c>
      <c r="C14" s="21">
        <f t="shared" si="0"/>
        <v>10</v>
      </c>
      <c r="D14" s="21">
        <f t="shared" si="0"/>
        <v>4</v>
      </c>
      <c r="E14" s="21"/>
      <c r="F14" s="21">
        <f t="shared" si="1"/>
        <v>2</v>
      </c>
      <c r="G14" s="21">
        <f t="shared" si="1"/>
        <v>0</v>
      </c>
      <c r="H14" s="21">
        <f t="shared" si="1"/>
        <v>2</v>
      </c>
      <c r="I14" s="21"/>
      <c r="J14" s="21">
        <f t="shared" si="2"/>
        <v>4</v>
      </c>
      <c r="K14" s="21">
        <f t="shared" si="2"/>
        <v>4</v>
      </c>
      <c r="L14" s="21">
        <f t="shared" si="2"/>
        <v>0</v>
      </c>
      <c r="M14" s="21"/>
      <c r="N14" s="21">
        <f t="shared" si="3"/>
        <v>5</v>
      </c>
      <c r="O14" s="21">
        <f t="shared" si="3"/>
        <v>4</v>
      </c>
      <c r="P14" s="21">
        <f t="shared" si="3"/>
        <v>1</v>
      </c>
      <c r="Q14" s="21"/>
      <c r="R14" s="21">
        <f t="shared" si="4"/>
        <v>2</v>
      </c>
      <c r="S14" s="21">
        <f t="shared" si="4"/>
        <v>2</v>
      </c>
      <c r="T14" s="21">
        <f t="shared" si="4"/>
        <v>0</v>
      </c>
      <c r="U14" s="21"/>
      <c r="V14" s="21">
        <f t="shared" si="5"/>
        <v>1</v>
      </c>
      <c r="W14" s="21">
        <f t="shared" si="5"/>
        <v>0</v>
      </c>
      <c r="X14" s="21">
        <f t="shared" si="5"/>
        <v>1</v>
      </c>
      <c r="Y14" s="21"/>
      <c r="Z14" s="21">
        <f t="shared" si="6"/>
        <v>0</v>
      </c>
      <c r="AA14" s="21">
        <f t="shared" si="6"/>
        <v>0</v>
      </c>
      <c r="AB14" s="21">
        <f t="shared" si="6"/>
        <v>0</v>
      </c>
    </row>
    <row r="15" spans="1:29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9" ht="15" customHeight="1" x14ac:dyDescent="0.25">
      <c r="A16" s="8" t="s">
        <v>36</v>
      </c>
      <c r="B16" s="61">
        <f>SUM(B17:B19)</f>
        <v>2535</v>
      </c>
      <c r="C16" s="61">
        <f t="shared" ref="C16:D16" si="7">SUM(C17:C19)</f>
        <v>1537</v>
      </c>
      <c r="D16" s="61">
        <f t="shared" si="7"/>
        <v>998</v>
      </c>
      <c r="E16" s="61"/>
      <c r="F16" s="61">
        <f>SUM(F17:F19)</f>
        <v>234</v>
      </c>
      <c r="G16" s="61">
        <f t="shared" ref="G16" si="8">SUM(G17:G19)</f>
        <v>141</v>
      </c>
      <c r="H16" s="61">
        <f t="shared" ref="H16" si="9">SUM(H17:H19)</f>
        <v>93</v>
      </c>
      <c r="I16" s="94"/>
      <c r="J16" s="61">
        <f>SUM(J17:J19)</f>
        <v>1395</v>
      </c>
      <c r="K16" s="61">
        <f t="shared" ref="K16" si="10">SUM(K17:K19)</f>
        <v>827</v>
      </c>
      <c r="L16" s="61">
        <f t="shared" ref="L16" si="11">SUM(L17:L19)</f>
        <v>562</v>
      </c>
      <c r="M16" s="94"/>
      <c r="N16" s="61">
        <f>SUM(N17:N19)</f>
        <v>365</v>
      </c>
      <c r="O16" s="61">
        <f t="shared" ref="O16" si="12">SUM(O17:O19)</f>
        <v>227</v>
      </c>
      <c r="P16" s="61">
        <f t="shared" ref="P16" si="13">SUM(P17:P19)</f>
        <v>143</v>
      </c>
      <c r="Q16" s="94"/>
      <c r="R16" s="61">
        <f>SUM(R17:R19)</f>
        <v>306</v>
      </c>
      <c r="S16" s="61">
        <f t="shared" ref="S16" si="14">SUM(S17:S19)</f>
        <v>194</v>
      </c>
      <c r="T16" s="61">
        <f t="shared" ref="T16" si="15">SUM(T17:T19)</f>
        <v>110</v>
      </c>
      <c r="U16" s="94"/>
      <c r="V16" s="61">
        <f>SUM(V17:V19)</f>
        <v>185</v>
      </c>
      <c r="W16" s="61">
        <f t="shared" ref="W16" si="16">SUM(W17:W19)</f>
        <v>111</v>
      </c>
      <c r="X16" s="61">
        <f t="shared" ref="X16" si="17">SUM(X17:X19)</f>
        <v>76</v>
      </c>
      <c r="Y16" s="94"/>
      <c r="Z16" s="61">
        <f>SUM(Z17:Z19)</f>
        <v>50</v>
      </c>
      <c r="AA16" s="61">
        <f t="shared" ref="AA16" si="18">SUM(AA17:AA19)</f>
        <v>37</v>
      </c>
      <c r="AB16" s="61">
        <f t="shared" ref="AB16" si="19">SUM(AB17:AB19)</f>
        <v>14</v>
      </c>
    </row>
    <row r="17" spans="1:29" ht="15" customHeight="1" x14ac:dyDescent="0.2">
      <c r="A17" s="78" t="s">
        <v>34</v>
      </c>
      <c r="B17" s="183">
        <v>2477</v>
      </c>
      <c r="C17" s="183">
        <v>1496</v>
      </c>
      <c r="D17" s="183">
        <v>981</v>
      </c>
      <c r="E17" s="183"/>
      <c r="F17" s="183">
        <v>215</v>
      </c>
      <c r="G17" s="183">
        <v>130</v>
      </c>
      <c r="H17" s="183">
        <v>85</v>
      </c>
      <c r="I17" s="183"/>
      <c r="J17" s="183">
        <v>1384</v>
      </c>
      <c r="K17" s="183">
        <v>819</v>
      </c>
      <c r="L17" s="183">
        <v>559</v>
      </c>
      <c r="M17" s="183"/>
      <c r="N17" s="183">
        <v>355</v>
      </c>
      <c r="O17" s="183">
        <v>220</v>
      </c>
      <c r="P17" s="183">
        <v>140</v>
      </c>
      <c r="Q17" s="183"/>
      <c r="R17" s="183">
        <v>295</v>
      </c>
      <c r="S17" s="183">
        <v>185</v>
      </c>
      <c r="T17" s="183">
        <v>108</v>
      </c>
      <c r="U17" s="183"/>
      <c r="V17" s="183">
        <v>183</v>
      </c>
      <c r="W17" s="183">
        <v>110</v>
      </c>
      <c r="X17" s="183">
        <v>75</v>
      </c>
      <c r="Y17" s="183"/>
      <c r="Z17" s="183">
        <v>45</v>
      </c>
      <c r="AA17" s="183">
        <v>32</v>
      </c>
      <c r="AB17" s="183">
        <v>14</v>
      </c>
    </row>
    <row r="18" spans="1:29" ht="15" customHeight="1" x14ac:dyDescent="0.2">
      <c r="A18" s="78" t="s">
        <v>35</v>
      </c>
      <c r="B18" s="183">
        <v>44</v>
      </c>
      <c r="C18" s="183">
        <v>31</v>
      </c>
      <c r="D18" s="183">
        <v>13</v>
      </c>
      <c r="E18" s="183"/>
      <c r="F18" s="183">
        <v>17</v>
      </c>
      <c r="G18" s="183">
        <v>11</v>
      </c>
      <c r="H18" s="183">
        <v>6</v>
      </c>
      <c r="I18" s="183"/>
      <c r="J18" s="183">
        <v>7</v>
      </c>
      <c r="K18" s="183">
        <v>4</v>
      </c>
      <c r="L18" s="183">
        <v>3</v>
      </c>
      <c r="M18" s="183"/>
      <c r="N18" s="183">
        <v>5</v>
      </c>
      <c r="O18" s="183">
        <v>3</v>
      </c>
      <c r="P18" s="183">
        <v>2</v>
      </c>
      <c r="Q18" s="183"/>
      <c r="R18" s="183">
        <v>9</v>
      </c>
      <c r="S18" s="183">
        <v>7</v>
      </c>
      <c r="T18" s="183">
        <v>2</v>
      </c>
      <c r="U18" s="183"/>
      <c r="V18" s="183">
        <v>1</v>
      </c>
      <c r="W18" s="183">
        <v>1</v>
      </c>
      <c r="X18" s="183">
        <v>0</v>
      </c>
      <c r="Y18" s="183"/>
      <c r="Z18" s="183">
        <v>5</v>
      </c>
      <c r="AA18" s="183">
        <v>5</v>
      </c>
      <c r="AB18" s="183">
        <v>0</v>
      </c>
    </row>
    <row r="19" spans="1:29" ht="15" customHeight="1" x14ac:dyDescent="0.2">
      <c r="A19" s="79" t="s">
        <v>101</v>
      </c>
      <c r="B19" s="183">
        <v>14</v>
      </c>
      <c r="C19" s="183">
        <v>10</v>
      </c>
      <c r="D19" s="183">
        <v>4</v>
      </c>
      <c r="E19" s="183"/>
      <c r="F19" s="183">
        <v>2</v>
      </c>
      <c r="G19" s="183">
        <v>0</v>
      </c>
      <c r="H19" s="183">
        <v>2</v>
      </c>
      <c r="I19" s="183"/>
      <c r="J19" s="183">
        <v>4</v>
      </c>
      <c r="K19" s="183">
        <v>4</v>
      </c>
      <c r="L19" s="183">
        <v>0</v>
      </c>
      <c r="M19" s="183"/>
      <c r="N19" s="183">
        <v>5</v>
      </c>
      <c r="O19" s="183">
        <v>4</v>
      </c>
      <c r="P19" s="183">
        <v>1</v>
      </c>
      <c r="Q19" s="183"/>
      <c r="R19" s="183">
        <v>2</v>
      </c>
      <c r="S19" s="183">
        <v>2</v>
      </c>
      <c r="T19" s="183">
        <v>0</v>
      </c>
      <c r="U19" s="183"/>
      <c r="V19" s="183">
        <v>1</v>
      </c>
      <c r="W19" s="183">
        <v>0</v>
      </c>
      <c r="X19" s="183">
        <v>1</v>
      </c>
      <c r="Y19" s="183"/>
      <c r="Z19" s="183">
        <v>0</v>
      </c>
      <c r="AA19" s="183">
        <v>0</v>
      </c>
      <c r="AB19" s="183">
        <v>0</v>
      </c>
    </row>
    <row r="20" spans="1:29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9" ht="15" customHeight="1" x14ac:dyDescent="0.25">
      <c r="A21" s="8" t="s">
        <v>37</v>
      </c>
      <c r="B21" s="61">
        <f>SUM(B22:B24)</f>
        <v>1091</v>
      </c>
      <c r="C21" s="61">
        <f t="shared" ref="C21:D21" si="20">SUM(C22:C24)</f>
        <v>657</v>
      </c>
      <c r="D21" s="61">
        <f t="shared" si="20"/>
        <v>434</v>
      </c>
      <c r="E21" s="61"/>
      <c r="F21" s="61">
        <f>SUM(F22:F24)</f>
        <v>97</v>
      </c>
      <c r="G21" s="61">
        <f t="shared" ref="G21:H21" si="21">SUM(G22:G24)</f>
        <v>55</v>
      </c>
      <c r="H21" s="61">
        <f t="shared" si="21"/>
        <v>42</v>
      </c>
      <c r="I21" s="94"/>
      <c r="J21" s="61">
        <f>SUM(J22:J24)</f>
        <v>552</v>
      </c>
      <c r="K21" s="61">
        <f t="shared" ref="K21:L21" si="22">SUM(K22:K24)</f>
        <v>326</v>
      </c>
      <c r="L21" s="61">
        <f t="shared" si="22"/>
        <v>226</v>
      </c>
      <c r="M21" s="94"/>
      <c r="N21" s="61">
        <f>SUM(N22:N24)</f>
        <v>204</v>
      </c>
      <c r="O21" s="61">
        <f t="shared" ref="O21:P21" si="23">SUM(O22:O24)</f>
        <v>127</v>
      </c>
      <c r="P21" s="61">
        <f t="shared" si="23"/>
        <v>77</v>
      </c>
      <c r="Q21" s="94"/>
      <c r="R21" s="61">
        <f>SUM(R22:R24)</f>
        <v>127</v>
      </c>
      <c r="S21" s="61">
        <f t="shared" ref="S21:T21" si="24">SUM(S22:S24)</f>
        <v>82</v>
      </c>
      <c r="T21" s="61">
        <f t="shared" si="24"/>
        <v>45</v>
      </c>
      <c r="U21" s="94"/>
      <c r="V21" s="61">
        <f>SUM(V22:V24)</f>
        <v>74</v>
      </c>
      <c r="W21" s="61">
        <f t="shared" ref="W21:X21" si="25">SUM(W22:W24)</f>
        <v>46</v>
      </c>
      <c r="X21" s="61">
        <f t="shared" si="25"/>
        <v>28</v>
      </c>
      <c r="Y21" s="94"/>
      <c r="Z21" s="61">
        <f>SUM(Z22:Z24)</f>
        <v>37</v>
      </c>
      <c r="AA21" s="61">
        <f t="shared" ref="AA21:AB21" si="26">SUM(AA22:AA24)</f>
        <v>21</v>
      </c>
      <c r="AB21" s="61">
        <f t="shared" si="26"/>
        <v>16</v>
      </c>
    </row>
    <row r="22" spans="1:29" ht="15" customHeight="1" x14ac:dyDescent="0.25">
      <c r="A22" s="78" t="s">
        <v>34</v>
      </c>
      <c r="B22" s="26">
        <v>1089</v>
      </c>
      <c r="C22" s="26">
        <v>655</v>
      </c>
      <c r="D22" s="26">
        <v>434</v>
      </c>
      <c r="E22" s="26"/>
      <c r="F22" s="26">
        <v>96</v>
      </c>
      <c r="G22" s="26">
        <v>54</v>
      </c>
      <c r="H22" s="26">
        <v>42</v>
      </c>
      <c r="I22" s="26"/>
      <c r="J22" s="26">
        <v>552</v>
      </c>
      <c r="K22" s="26">
        <v>326</v>
      </c>
      <c r="L22" s="26">
        <v>226</v>
      </c>
      <c r="M22" s="26"/>
      <c r="N22" s="26">
        <v>204</v>
      </c>
      <c r="O22" s="26">
        <v>127</v>
      </c>
      <c r="P22" s="26">
        <v>77</v>
      </c>
      <c r="Q22" s="26"/>
      <c r="R22" s="26">
        <v>127</v>
      </c>
      <c r="S22" s="26">
        <v>82</v>
      </c>
      <c r="T22" s="26">
        <v>45</v>
      </c>
      <c r="U22" s="26"/>
      <c r="V22" s="26">
        <v>74</v>
      </c>
      <c r="W22" s="26">
        <v>46</v>
      </c>
      <c r="X22" s="26">
        <v>28</v>
      </c>
      <c r="Y22" s="26"/>
      <c r="Z22" s="26">
        <v>36</v>
      </c>
      <c r="AA22" s="26">
        <v>20</v>
      </c>
      <c r="AB22" s="26">
        <v>16</v>
      </c>
    </row>
    <row r="23" spans="1:29" ht="15" customHeight="1" x14ac:dyDescent="0.25">
      <c r="A23" s="78" t="s">
        <v>35</v>
      </c>
      <c r="B23" s="26">
        <v>2</v>
      </c>
      <c r="C23" s="26">
        <v>2</v>
      </c>
      <c r="D23" s="26">
        <v>0</v>
      </c>
      <c r="E23" s="26"/>
      <c r="F23" s="26">
        <v>1</v>
      </c>
      <c r="G23" s="26">
        <v>1</v>
      </c>
      <c r="H23" s="26">
        <v>0</v>
      </c>
      <c r="I23" s="26"/>
      <c r="J23" s="26">
        <v>0</v>
      </c>
      <c r="K23" s="26">
        <v>0</v>
      </c>
      <c r="L23" s="26">
        <v>0</v>
      </c>
      <c r="M23" s="26"/>
      <c r="N23" s="26">
        <v>0</v>
      </c>
      <c r="O23" s="26">
        <v>0</v>
      </c>
      <c r="P23" s="26">
        <v>0</v>
      </c>
      <c r="Q23" s="26"/>
      <c r="R23" s="26">
        <v>0</v>
      </c>
      <c r="S23" s="26">
        <v>0</v>
      </c>
      <c r="T23" s="26">
        <v>0</v>
      </c>
      <c r="U23" s="26"/>
      <c r="V23" s="26">
        <v>0</v>
      </c>
      <c r="W23" s="26">
        <v>0</v>
      </c>
      <c r="X23" s="26">
        <v>0</v>
      </c>
      <c r="Y23" s="26"/>
      <c r="Z23" s="26">
        <v>1</v>
      </c>
      <c r="AA23" s="26">
        <v>1</v>
      </c>
      <c r="AB23" s="26">
        <v>0</v>
      </c>
    </row>
    <row r="24" spans="1:29" ht="15" customHeight="1" x14ac:dyDescent="0.25">
      <c r="A24" s="80" t="s">
        <v>101</v>
      </c>
      <c r="B24" s="162">
        <v>0</v>
      </c>
      <c r="C24" s="162">
        <v>0</v>
      </c>
      <c r="D24" s="162">
        <v>0</v>
      </c>
      <c r="E24" s="162"/>
      <c r="F24" s="162">
        <v>0</v>
      </c>
      <c r="G24" s="162">
        <v>0</v>
      </c>
      <c r="H24" s="162">
        <v>0</v>
      </c>
      <c r="I24" s="162"/>
      <c r="J24" s="162">
        <v>0</v>
      </c>
      <c r="K24" s="162">
        <v>0</v>
      </c>
      <c r="L24" s="162">
        <v>0</v>
      </c>
      <c r="M24" s="162"/>
      <c r="N24" s="162">
        <v>0</v>
      </c>
      <c r="O24" s="162">
        <v>0</v>
      </c>
      <c r="P24" s="162">
        <v>0</v>
      </c>
      <c r="Q24" s="162"/>
      <c r="R24" s="162">
        <v>0</v>
      </c>
      <c r="S24" s="162">
        <v>0</v>
      </c>
      <c r="T24" s="162">
        <v>0</v>
      </c>
      <c r="U24" s="162"/>
      <c r="V24" s="162">
        <v>0</v>
      </c>
      <c r="W24" s="162">
        <v>0</v>
      </c>
      <c r="X24" s="162">
        <v>0</v>
      </c>
      <c r="Y24" s="162"/>
      <c r="Z24" s="162">
        <v>0</v>
      </c>
      <c r="AA24" s="162">
        <v>0</v>
      </c>
      <c r="AB24" s="162">
        <v>0</v>
      </c>
    </row>
    <row r="25" spans="1:29" ht="9" customHeight="1" x14ac:dyDescent="0.25">
      <c r="A25" s="36"/>
      <c r="B25" s="82"/>
      <c r="C25" s="82"/>
      <c r="D25" s="82"/>
      <c r="E25" s="82"/>
    </row>
    <row r="26" spans="1:29" s="60" customFormat="1" ht="15" customHeight="1" x14ac:dyDescent="0.25">
      <c r="A26" s="248" t="s">
        <v>97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4"/>
    </row>
    <row r="27" spans="1:29" ht="9" customHeight="1" x14ac:dyDescent="0.25">
      <c r="F27" s="35"/>
      <c r="G27" s="35"/>
      <c r="H27" s="35"/>
    </row>
    <row r="28" spans="1:29" ht="15" customHeight="1" x14ac:dyDescent="0.25">
      <c r="A28" s="29" t="s">
        <v>10</v>
      </c>
      <c r="B28" s="63">
        <v>0.77571121123048414</v>
      </c>
      <c r="C28" s="63">
        <v>0.9121485380262836</v>
      </c>
      <c r="D28" s="63">
        <v>0.6310844339851307</v>
      </c>
      <c r="E28" s="131"/>
      <c r="F28" s="63">
        <v>0.40097396697718934</v>
      </c>
      <c r="G28" s="63">
        <v>0.46279898939812519</v>
      </c>
      <c r="H28" s="63">
        <v>0.33583760386088862</v>
      </c>
      <c r="I28" s="131"/>
      <c r="J28" s="63">
        <v>2.3330217844561076</v>
      </c>
      <c r="K28" s="63">
        <v>2.6851420586865395</v>
      </c>
      <c r="L28" s="63">
        <v>1.9450066643629365</v>
      </c>
      <c r="M28" s="131"/>
      <c r="N28" s="63">
        <v>0.75421178903277963</v>
      </c>
      <c r="O28" s="63">
        <v>0.90588054659910944</v>
      </c>
      <c r="P28" s="63">
        <v>0.60497731335074934</v>
      </c>
      <c r="Q28" s="131"/>
      <c r="R28" s="63">
        <v>0.56565075964414946</v>
      </c>
      <c r="S28" s="63">
        <v>0.69956657288419133</v>
      </c>
      <c r="T28" s="63">
        <v>0.41783480698727621</v>
      </c>
      <c r="U28" s="131"/>
      <c r="V28" s="63">
        <v>0.33876579381065741</v>
      </c>
      <c r="W28" s="63">
        <v>0.39995923982269321</v>
      </c>
      <c r="X28" s="63">
        <v>0.27956989247311825</v>
      </c>
      <c r="Y28" s="131"/>
      <c r="Z28" s="63">
        <v>0.11918951132300357</v>
      </c>
      <c r="AA28" s="63">
        <v>0.15485662412559406</v>
      </c>
      <c r="AB28" s="63">
        <v>8.4414305410956986E-2</v>
      </c>
    </row>
    <row r="29" spans="1:29" ht="15" customHeight="1" x14ac:dyDescent="0.25">
      <c r="A29" s="78" t="s">
        <v>34</v>
      </c>
      <c r="B29" s="184">
        <v>0.84114883097767634</v>
      </c>
      <c r="C29" s="184">
        <v>0.98466919052044177</v>
      </c>
      <c r="D29" s="184">
        <v>0.68858123068687804</v>
      </c>
      <c r="E29" s="198"/>
      <c r="F29" s="184">
        <v>0.41572538063601971</v>
      </c>
      <c r="G29" s="184">
        <v>0.47915418869300275</v>
      </c>
      <c r="H29" s="184">
        <v>0.34882443419028786</v>
      </c>
      <c r="I29" s="198"/>
      <c r="J29" s="184">
        <v>2.5505230153084075</v>
      </c>
      <c r="K29" s="184">
        <v>2.9271909193169035</v>
      </c>
      <c r="L29" s="184">
        <v>2.1337319923892362</v>
      </c>
      <c r="M29" s="198"/>
      <c r="N29" s="184">
        <v>0.81717977955150134</v>
      </c>
      <c r="O29" s="184">
        <v>0.97636465953854812</v>
      </c>
      <c r="P29" s="184">
        <v>0.66025680034077772</v>
      </c>
      <c r="Q29" s="198"/>
      <c r="R29" s="184">
        <v>0.60948309478761964</v>
      </c>
      <c r="S29" s="184">
        <v>0.74802487813077823</v>
      </c>
      <c r="T29" s="184">
        <v>0.45610374124310626</v>
      </c>
      <c r="U29" s="198"/>
      <c r="V29" s="184">
        <v>0.37060002595642205</v>
      </c>
      <c r="W29" s="184">
        <v>0.43718297228372055</v>
      </c>
      <c r="X29" s="184">
        <v>0.30596482889733839</v>
      </c>
      <c r="Y29" s="198"/>
      <c r="Z29" s="184">
        <v>0.12228814710811178</v>
      </c>
      <c r="AA29" s="184">
        <v>0.15287373217698075</v>
      </c>
      <c r="AB29" s="184">
        <v>9.310409037303706E-2</v>
      </c>
    </row>
    <row r="30" spans="1:29" ht="15" customHeight="1" x14ac:dyDescent="0.25">
      <c r="A30" s="78" t="s">
        <v>35</v>
      </c>
      <c r="B30" s="184">
        <v>0.12029603284604723</v>
      </c>
      <c r="C30" s="184">
        <v>0.1683158216872386</v>
      </c>
      <c r="D30" s="184">
        <v>6.9768689958675467E-2</v>
      </c>
      <c r="E30" s="198"/>
      <c r="F30" s="184">
        <v>0.26162790697674421</v>
      </c>
      <c r="G30" s="184">
        <v>0.33946251768033947</v>
      </c>
      <c r="H30" s="184">
        <v>0.17937219730941703</v>
      </c>
      <c r="I30" s="198"/>
      <c r="J30" s="184">
        <v>0.1059322033898305</v>
      </c>
      <c r="K30" s="184">
        <v>0.11830819284235432</v>
      </c>
      <c r="L30" s="184">
        <v>9.2965602726991017E-2</v>
      </c>
      <c r="M30" s="198"/>
      <c r="N30" s="184">
        <v>8.0567193038994525E-2</v>
      </c>
      <c r="O30" s="184">
        <v>9.475679090334807E-2</v>
      </c>
      <c r="P30" s="184">
        <v>6.5789473684210523E-2</v>
      </c>
      <c r="Q30" s="198"/>
      <c r="R30" s="184">
        <v>0.13972985561248255</v>
      </c>
      <c r="S30" s="184">
        <v>0.2091425156856887</v>
      </c>
      <c r="T30" s="184">
        <v>6.464124111182934E-2</v>
      </c>
      <c r="U30" s="198"/>
      <c r="V30" s="184">
        <v>1.6097875080489377E-2</v>
      </c>
      <c r="W30" s="184">
        <v>3.176620076238882E-2</v>
      </c>
      <c r="X30" s="184">
        <v>0</v>
      </c>
      <c r="Y30" s="198"/>
      <c r="Z30" s="184">
        <v>0.10183299389002036</v>
      </c>
      <c r="AA30" s="184">
        <v>0.19815059445178335</v>
      </c>
      <c r="AB30" s="184">
        <v>0</v>
      </c>
    </row>
    <row r="31" spans="1:29" ht="15" customHeight="1" x14ac:dyDescent="0.25">
      <c r="A31" s="79" t="s">
        <v>101</v>
      </c>
      <c r="B31" s="184">
        <v>0.26621030614185209</v>
      </c>
      <c r="C31" s="184">
        <v>0.40387722132471726</v>
      </c>
      <c r="D31" s="184">
        <v>0.1437297879985627</v>
      </c>
      <c r="E31" s="198"/>
      <c r="F31" s="184">
        <v>0.23255813953488372</v>
      </c>
      <c r="G31" s="184">
        <v>0</v>
      </c>
      <c r="H31" s="184">
        <v>0.44943820224719105</v>
      </c>
      <c r="I31" s="198"/>
      <c r="J31" s="184">
        <v>0.42553191489361702</v>
      </c>
      <c r="K31" s="184">
        <v>0.90293453724604955</v>
      </c>
      <c r="L31" s="184">
        <v>0</v>
      </c>
      <c r="M31" s="198"/>
      <c r="N31" s="184">
        <v>0.60168471720818295</v>
      </c>
      <c r="O31" s="184">
        <v>1.0752688172043012</v>
      </c>
      <c r="P31" s="184">
        <v>0.2178649237472767</v>
      </c>
      <c r="Q31" s="198"/>
      <c r="R31" s="184">
        <v>0.23014959723820483</v>
      </c>
      <c r="S31" s="184">
        <v>0.48543689320388345</v>
      </c>
      <c r="T31" s="184">
        <v>0</v>
      </c>
      <c r="U31" s="198"/>
      <c r="V31" s="184">
        <v>0.11173184357541899</v>
      </c>
      <c r="W31" s="184">
        <v>0</v>
      </c>
      <c r="X31" s="184">
        <v>0.21186440677966101</v>
      </c>
      <c r="Y31" s="198"/>
      <c r="Z31" s="184">
        <v>0</v>
      </c>
      <c r="AA31" s="184">
        <v>0</v>
      </c>
      <c r="AB31" s="184">
        <v>0</v>
      </c>
    </row>
    <row r="32" spans="1:29" ht="9" customHeight="1" x14ac:dyDescent="0.25">
      <c r="A32" s="8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15" customHeight="1" x14ac:dyDescent="0.25">
      <c r="A33" s="8" t="s">
        <v>36</v>
      </c>
      <c r="B33" s="63">
        <v>0.76957638387137906</v>
      </c>
      <c r="C33" s="63">
        <v>0.90930066082552907</v>
      </c>
      <c r="D33" s="63">
        <v>0.62230702558442619</v>
      </c>
      <c r="E33" s="131"/>
      <c r="F33" s="63">
        <v>0.40310077519379844</v>
      </c>
      <c r="G33" s="63">
        <v>0.4746835443037975</v>
      </c>
      <c r="H33" s="63">
        <v>0.32808861920553162</v>
      </c>
      <c r="I33" s="131"/>
      <c r="J33" s="63">
        <v>2.3938634725606618</v>
      </c>
      <c r="K33" s="63">
        <v>2.7529960053262319</v>
      </c>
      <c r="L33" s="63">
        <v>1.9905078982786713</v>
      </c>
      <c r="M33" s="131"/>
      <c r="N33" s="63">
        <v>0.68851036538207611</v>
      </c>
      <c r="O33" s="63">
        <v>0.830953949776704</v>
      </c>
      <c r="P33" s="63">
        <v>0.55652850749173</v>
      </c>
      <c r="Q33" s="131"/>
      <c r="R33" s="63">
        <v>0.56438821055737942</v>
      </c>
      <c r="S33" s="63">
        <v>0.69749047242395912</v>
      </c>
      <c r="T33" s="63">
        <v>0.41660354491743673</v>
      </c>
      <c r="U33" s="131"/>
      <c r="V33" s="63">
        <v>0.34230733647886019</v>
      </c>
      <c r="W33" s="63">
        <v>0.40095361941915908</v>
      </c>
      <c r="X33" s="63">
        <v>0.28830469253821933</v>
      </c>
      <c r="Y33" s="131"/>
      <c r="Z33" s="63">
        <v>9.6521369831280651E-2</v>
      </c>
      <c r="AA33" s="63">
        <v>0.13978088401964489</v>
      </c>
      <c r="AB33" s="63">
        <v>5.5266066635086063E-2</v>
      </c>
    </row>
    <row r="34" spans="1:28" ht="15" customHeight="1" x14ac:dyDescent="0.25">
      <c r="A34" s="78" t="s">
        <v>34</v>
      </c>
      <c r="B34" s="184">
        <v>0.86041301214026433</v>
      </c>
      <c r="C34" s="184">
        <v>1.0110909103197507</v>
      </c>
      <c r="D34" s="184">
        <v>0.7010848591398311</v>
      </c>
      <c r="E34" s="198"/>
      <c r="F34" s="184">
        <v>0.42420535485271194</v>
      </c>
      <c r="G34" s="184">
        <v>0.50092478421701603</v>
      </c>
      <c r="H34" s="184">
        <v>0.34369819255185796</v>
      </c>
      <c r="I34" s="198"/>
      <c r="J34" s="184">
        <v>2.7098466900319149</v>
      </c>
      <c r="K34" s="184">
        <v>3.1025077657398286</v>
      </c>
      <c r="L34" s="184">
        <v>2.265450861195542</v>
      </c>
      <c r="M34" s="198"/>
      <c r="N34" s="184">
        <v>0.76647378875550565</v>
      </c>
      <c r="O34" s="184">
        <v>0.91850367401469601</v>
      </c>
      <c r="P34" s="184">
        <v>0.62600608120193169</v>
      </c>
      <c r="Q34" s="198"/>
      <c r="R34" s="184">
        <v>0.62465590988015074</v>
      </c>
      <c r="S34" s="184">
        <v>0.76408392532628444</v>
      </c>
      <c r="T34" s="184">
        <v>0.46927956895802553</v>
      </c>
      <c r="U34" s="198"/>
      <c r="V34" s="184">
        <v>0.38725241239207719</v>
      </c>
      <c r="W34" s="184">
        <v>0.4532531212658123</v>
      </c>
      <c r="X34" s="184">
        <v>0.3262713707747858</v>
      </c>
      <c r="Y34" s="198"/>
      <c r="Z34" s="184">
        <v>9.9269815358143443E-2</v>
      </c>
      <c r="AA34" s="184">
        <v>0.13807386952019329</v>
      </c>
      <c r="AB34" s="184">
        <v>6.3191153238546599E-2</v>
      </c>
    </row>
    <row r="35" spans="1:28" ht="15" customHeight="1" x14ac:dyDescent="0.25">
      <c r="A35" s="78" t="s">
        <v>35</v>
      </c>
      <c r="B35" s="184">
        <v>0.12135252909702687</v>
      </c>
      <c r="C35" s="184">
        <v>0.16670251667025168</v>
      </c>
      <c r="D35" s="184">
        <v>7.3604348318423732E-2</v>
      </c>
      <c r="E35" s="198"/>
      <c r="F35" s="184">
        <v>0.26125710773013677</v>
      </c>
      <c r="G35" s="184">
        <v>0.3296373988612526</v>
      </c>
      <c r="H35" s="184">
        <v>0.1892744479495268</v>
      </c>
      <c r="I35" s="198"/>
      <c r="J35" s="184">
        <v>0.11180322632167385</v>
      </c>
      <c r="K35" s="184">
        <v>0.12503907471084713</v>
      </c>
      <c r="L35" s="184">
        <v>9.7975179621162645E-2</v>
      </c>
      <c r="M35" s="198"/>
      <c r="N35" s="184">
        <v>8.5236958745311966E-2</v>
      </c>
      <c r="O35" s="184">
        <v>0.1002004008016032</v>
      </c>
      <c r="P35" s="184">
        <v>6.9637883008356549E-2</v>
      </c>
      <c r="Q35" s="198"/>
      <c r="R35" s="184">
        <v>0.14698677119059284</v>
      </c>
      <c r="S35" s="184">
        <v>0.21943573667711599</v>
      </c>
      <c r="T35" s="184">
        <v>6.8189566996249576E-2</v>
      </c>
      <c r="U35" s="198"/>
      <c r="V35" s="184">
        <v>1.6966406515100101E-2</v>
      </c>
      <c r="W35" s="184">
        <v>3.3422459893048123E-2</v>
      </c>
      <c r="X35" s="184">
        <v>0</v>
      </c>
      <c r="Y35" s="198"/>
      <c r="Z35" s="184">
        <v>8.9174246477617264E-2</v>
      </c>
      <c r="AA35" s="184">
        <v>0.17343045438779051</v>
      </c>
      <c r="AB35" s="184">
        <v>0</v>
      </c>
    </row>
    <row r="36" spans="1:28" ht="15" customHeight="1" x14ac:dyDescent="0.25">
      <c r="A36" s="79" t="s">
        <v>101</v>
      </c>
      <c r="B36" s="184">
        <v>0.26621030614185209</v>
      </c>
      <c r="C36" s="184">
        <v>0.40387722132471726</v>
      </c>
      <c r="D36" s="184">
        <v>0.1437297879985627</v>
      </c>
      <c r="E36" s="198"/>
      <c r="F36" s="184">
        <v>0.23255813953488372</v>
      </c>
      <c r="G36" s="184">
        <v>0</v>
      </c>
      <c r="H36" s="184">
        <v>0.44943820224719105</v>
      </c>
      <c r="I36" s="198"/>
      <c r="J36" s="184">
        <v>0.42553191489361702</v>
      </c>
      <c r="K36" s="184">
        <v>0.90293453724604955</v>
      </c>
      <c r="L36" s="184">
        <v>0</v>
      </c>
      <c r="M36" s="198"/>
      <c r="N36" s="184">
        <v>0.60168471720818295</v>
      </c>
      <c r="O36" s="184">
        <v>1.0752688172043012</v>
      </c>
      <c r="P36" s="184">
        <v>0.2178649237472767</v>
      </c>
      <c r="Q36" s="198"/>
      <c r="R36" s="184">
        <v>0.23014959723820483</v>
      </c>
      <c r="S36" s="184">
        <v>0.48543689320388345</v>
      </c>
      <c r="T36" s="184">
        <v>0</v>
      </c>
      <c r="U36" s="198"/>
      <c r="V36" s="184">
        <v>0.11173184357541899</v>
      </c>
      <c r="W36" s="184">
        <v>0</v>
      </c>
      <c r="X36" s="184">
        <v>0.21186440677966101</v>
      </c>
      <c r="Y36" s="198"/>
      <c r="Z36" s="184">
        <v>0</v>
      </c>
      <c r="AA36" s="184">
        <v>0</v>
      </c>
      <c r="AB36" s="184">
        <v>0</v>
      </c>
    </row>
    <row r="37" spans="1:28" ht="9" customHeight="1" x14ac:dyDescent="0.25">
      <c r="A37" s="8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ht="15" customHeight="1" x14ac:dyDescent="0.25">
      <c r="A38" s="8" t="s">
        <v>37</v>
      </c>
      <c r="B38" s="63">
        <v>0.79035062300782388</v>
      </c>
      <c r="C38" s="63">
        <v>0.9188811188811189</v>
      </c>
      <c r="D38" s="63">
        <v>0.65223925458370902</v>
      </c>
      <c r="E38" s="131"/>
      <c r="F38" s="63">
        <v>0.39593452793991585</v>
      </c>
      <c r="G38" s="63">
        <v>0.43488574365462163</v>
      </c>
      <c r="H38" s="63">
        <v>0.3543705703678704</v>
      </c>
      <c r="I38" s="131"/>
      <c r="J38" s="63">
        <v>2.1922160444797458</v>
      </c>
      <c r="K38" s="63">
        <v>2.5271317829457365</v>
      </c>
      <c r="L38" s="63">
        <v>1.8403908794788273</v>
      </c>
      <c r="M38" s="131"/>
      <c r="N38" s="63">
        <v>0.90949621043245643</v>
      </c>
      <c r="O38" s="63">
        <v>1.0799319727891157</v>
      </c>
      <c r="P38" s="63">
        <v>0.72164948453608246</v>
      </c>
      <c r="Q38" s="131"/>
      <c r="R38" s="63">
        <v>0.56871613452151726</v>
      </c>
      <c r="S38" s="63">
        <v>0.70452788040209635</v>
      </c>
      <c r="T38" s="63">
        <v>0.42087542087542085</v>
      </c>
      <c r="U38" s="131"/>
      <c r="V38" s="63">
        <v>0.33022446338524697</v>
      </c>
      <c r="W38" s="63">
        <v>0.39757994814174591</v>
      </c>
      <c r="X38" s="63">
        <v>0.25832641387581884</v>
      </c>
      <c r="Y38" s="131"/>
      <c r="Z38" s="63">
        <v>0.17460242555801991</v>
      </c>
      <c r="AA38" s="63">
        <v>0.19118718135469775</v>
      </c>
      <c r="AB38" s="63">
        <v>0.15675516802194572</v>
      </c>
    </row>
    <row r="39" spans="1:28" ht="15" customHeight="1" x14ac:dyDescent="0.25">
      <c r="A39" s="78" t="s">
        <v>34</v>
      </c>
      <c r="B39" s="184">
        <v>0.8003880669415474</v>
      </c>
      <c r="C39" s="184">
        <v>0.92920981699531857</v>
      </c>
      <c r="D39" s="184">
        <v>0.66189815309063726</v>
      </c>
      <c r="E39" s="198"/>
      <c r="F39" s="184">
        <v>0.39791096742103954</v>
      </c>
      <c r="G39" s="184">
        <v>0.4337697807052775</v>
      </c>
      <c r="H39" s="184">
        <v>0.35968142502355055</v>
      </c>
      <c r="I39" s="198"/>
      <c r="J39" s="184">
        <v>2.2228486288406555</v>
      </c>
      <c r="K39" s="184">
        <v>2.5632961157414687</v>
      </c>
      <c r="L39" s="184">
        <v>1.8654560462236895</v>
      </c>
      <c r="M39" s="198"/>
      <c r="N39" s="184">
        <v>0.92349479402444534</v>
      </c>
      <c r="O39" s="184">
        <v>1.0959613393165344</v>
      </c>
      <c r="P39" s="184">
        <v>0.73319367739478203</v>
      </c>
      <c r="Q39" s="198"/>
      <c r="R39" s="184">
        <v>0.5769318130195793</v>
      </c>
      <c r="S39" s="184">
        <v>0.7141612959414736</v>
      </c>
      <c r="T39" s="184">
        <v>0.42730984711803249</v>
      </c>
      <c r="U39" s="198"/>
      <c r="V39" s="184">
        <v>0.33497804535783804</v>
      </c>
      <c r="W39" s="184">
        <v>0.40301384264937795</v>
      </c>
      <c r="X39" s="184">
        <v>0.26224594923667693</v>
      </c>
      <c r="Y39" s="198"/>
      <c r="Z39" s="184">
        <v>0.17219936860231513</v>
      </c>
      <c r="AA39" s="184">
        <v>0.18451886705415629</v>
      </c>
      <c r="AB39" s="184">
        <v>0.15893513459819211</v>
      </c>
    </row>
    <row r="40" spans="1:28" ht="15" customHeight="1" x14ac:dyDescent="0.25">
      <c r="A40" s="78" t="s">
        <v>35</v>
      </c>
      <c r="B40" s="184">
        <v>0.10095911155981827</v>
      </c>
      <c r="C40" s="184">
        <v>0.19801980198019803</v>
      </c>
      <c r="D40" s="184">
        <v>0</v>
      </c>
      <c r="E40" s="198"/>
      <c r="F40" s="184">
        <v>0.26809651474530832</v>
      </c>
      <c r="G40" s="184">
        <v>0.50505050505050508</v>
      </c>
      <c r="H40" s="184">
        <v>0</v>
      </c>
      <c r="I40" s="198"/>
      <c r="J40" s="184">
        <v>0</v>
      </c>
      <c r="K40" s="184">
        <v>0</v>
      </c>
      <c r="L40" s="184">
        <v>0</v>
      </c>
      <c r="M40" s="198"/>
      <c r="N40" s="184">
        <v>0</v>
      </c>
      <c r="O40" s="184">
        <v>0</v>
      </c>
      <c r="P40" s="184">
        <v>0</v>
      </c>
      <c r="Q40" s="198"/>
      <c r="R40" s="184">
        <v>0</v>
      </c>
      <c r="S40" s="184">
        <v>0</v>
      </c>
      <c r="T40" s="184">
        <v>0</v>
      </c>
      <c r="U40" s="198"/>
      <c r="V40" s="184">
        <v>0</v>
      </c>
      <c r="W40" s="184">
        <v>0</v>
      </c>
      <c r="X40" s="184">
        <v>0</v>
      </c>
      <c r="Y40" s="198"/>
      <c r="Z40" s="184">
        <v>0.35087719298245612</v>
      </c>
      <c r="AA40" s="184">
        <v>0.68965517241379315</v>
      </c>
      <c r="AB40" s="184">
        <v>0</v>
      </c>
    </row>
    <row r="41" spans="1:28" ht="15" customHeight="1" thickBot="1" x14ac:dyDescent="0.3">
      <c r="A41" s="81" t="s">
        <v>101</v>
      </c>
      <c r="B41" s="56" t="s">
        <v>7</v>
      </c>
      <c r="C41" s="56" t="s">
        <v>7</v>
      </c>
      <c r="D41" s="56" t="s">
        <v>7</v>
      </c>
      <c r="E41" s="84"/>
      <c r="F41" s="56" t="s">
        <v>7</v>
      </c>
      <c r="G41" s="56" t="s">
        <v>7</v>
      </c>
      <c r="H41" s="56" t="s">
        <v>7</v>
      </c>
      <c r="I41" s="84"/>
      <c r="J41" s="56" t="s">
        <v>7</v>
      </c>
      <c r="K41" s="56" t="s">
        <v>7</v>
      </c>
      <c r="L41" s="56" t="s">
        <v>7</v>
      </c>
      <c r="M41" s="84"/>
      <c r="N41" s="56" t="s">
        <v>7</v>
      </c>
      <c r="O41" s="56" t="s">
        <v>7</v>
      </c>
      <c r="P41" s="56" t="s">
        <v>7</v>
      </c>
      <c r="Q41" s="84"/>
      <c r="R41" s="56" t="s">
        <v>7</v>
      </c>
      <c r="S41" s="56" t="s">
        <v>7</v>
      </c>
      <c r="T41" s="56" t="s">
        <v>7</v>
      </c>
      <c r="U41" s="84"/>
      <c r="V41" s="56" t="s">
        <v>7</v>
      </c>
      <c r="W41" s="56" t="s">
        <v>7</v>
      </c>
      <c r="X41" s="56" t="s">
        <v>7</v>
      </c>
      <c r="Y41" s="84"/>
      <c r="Z41" s="56" t="s">
        <v>7</v>
      </c>
      <c r="AA41" s="56" t="s">
        <v>7</v>
      </c>
      <c r="AB41" s="56" t="s">
        <v>7</v>
      </c>
    </row>
    <row r="42" spans="1:28" x14ac:dyDescent="0.25">
      <c r="A42" s="242" t="s">
        <v>98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</row>
    <row r="43" spans="1:28" x14ac:dyDescent="0.25">
      <c r="A43" s="247" t="s">
        <v>79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</row>
  </sheetData>
  <mergeCells count="17">
    <mergeCell ref="A1:AB1"/>
    <mergeCell ref="A2:AB2"/>
    <mergeCell ref="A3:AB3"/>
    <mergeCell ref="A4:AB4"/>
    <mergeCell ref="A5:AB5"/>
    <mergeCell ref="A43:AB43"/>
    <mergeCell ref="A42:AB42"/>
    <mergeCell ref="A9:AB9"/>
    <mergeCell ref="A26:AB26"/>
    <mergeCell ref="A7:A8"/>
    <mergeCell ref="Z7:AB7"/>
    <mergeCell ref="V7:X7"/>
    <mergeCell ref="R7:T7"/>
    <mergeCell ref="N7:P7"/>
    <mergeCell ref="J7:L7"/>
    <mergeCell ref="F7:H7"/>
    <mergeCell ref="B7:D7"/>
  </mergeCells>
  <hyperlinks>
    <hyperlink ref="AC1" location="INDICE!A1" display="Indice"/>
  </hyperlinks>
  <printOptions horizontalCentered="1"/>
  <pageMargins left="0.7" right="0.7" top="0.75" bottom="0.75" header="0.3" footer="0.3"/>
  <pageSetup scale="8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72"/>
  <sheetViews>
    <sheetView zoomScaleNormal="100" zoomScaleSheetLayoutView="100" workbookViewId="0">
      <selection activeCell="AC8" sqref="AC8"/>
    </sheetView>
  </sheetViews>
  <sheetFormatPr baseColWidth="10" defaultRowHeight="12.75" x14ac:dyDescent="0.25"/>
  <cols>
    <col min="1" max="1" width="7.5703125" style="8" bestFit="1" customWidth="1"/>
    <col min="2" max="2" width="6.7109375" style="22" customWidth="1"/>
    <col min="3" max="4" width="5.42578125" style="22" customWidth="1"/>
    <col min="5" max="5" width="2.140625" style="22" customWidth="1"/>
    <col min="6" max="8" width="4.7109375" style="22" customWidth="1"/>
    <col min="9" max="9" width="1.140625" style="22" customWidth="1"/>
    <col min="10" max="12" width="5.42578125" style="22" customWidth="1"/>
    <col min="13" max="13" width="1.5703125" style="22" customWidth="1"/>
    <col min="14" max="16" width="5.42578125" style="22" customWidth="1"/>
    <col min="17" max="17" width="1.42578125" style="22" customWidth="1"/>
    <col min="18" max="20" width="5.42578125" style="22" customWidth="1"/>
    <col min="21" max="21" width="2" style="22" customWidth="1"/>
    <col min="22" max="23" width="5.42578125" style="22" customWidth="1"/>
    <col min="24" max="24" width="4.7109375" style="22" customWidth="1"/>
    <col min="25" max="25" width="1.85546875" style="22" customWidth="1"/>
    <col min="26" max="28" width="4.7109375" style="22" customWidth="1"/>
    <col min="29" max="29" width="11.42578125" style="4"/>
    <col min="30" max="30" width="7.85546875" style="4" hidden="1" customWidth="1"/>
    <col min="31" max="33" width="6.5703125" style="4" hidden="1" customWidth="1"/>
    <col min="34" max="34" width="1.7109375" style="4" hidden="1" customWidth="1"/>
    <col min="35" max="37" width="5.7109375" style="4" hidden="1" customWidth="1"/>
    <col min="38" max="38" width="1.7109375" style="4" hidden="1" customWidth="1"/>
    <col min="39" max="41" width="5.7109375" style="4" hidden="1" customWidth="1"/>
    <col min="42" max="42" width="1.7109375" style="4" hidden="1" customWidth="1"/>
    <col min="43" max="45" width="5.7109375" style="4" hidden="1" customWidth="1"/>
    <col min="46" max="46" width="1.7109375" style="4" hidden="1" customWidth="1"/>
    <col min="47" max="49" width="5.7109375" style="4" hidden="1" customWidth="1"/>
    <col min="50" max="50" width="1.7109375" style="4" hidden="1" customWidth="1"/>
    <col min="51" max="53" width="5.7109375" style="4" hidden="1" customWidth="1"/>
    <col min="54" max="54" width="1.7109375" style="4" hidden="1" customWidth="1"/>
    <col min="55" max="57" width="5.7109375" style="4" hidden="1" customWidth="1"/>
    <col min="58" max="151" width="11.42578125" style="4"/>
    <col min="152" max="152" width="7.85546875" style="4" bestFit="1" customWidth="1"/>
    <col min="153" max="154" width="5.7109375" style="4" bestFit="1" customWidth="1"/>
    <col min="155" max="155" width="5.140625" style="4" customWidth="1"/>
    <col min="156" max="156" width="2.140625" style="4" customWidth="1"/>
    <col min="157" max="159" width="5.140625" style="4" customWidth="1"/>
    <col min="160" max="160" width="1.140625" style="4" customWidth="1"/>
    <col min="161" max="163" width="5.140625" style="4" customWidth="1"/>
    <col min="164" max="164" width="1.5703125" style="4" customWidth="1"/>
    <col min="165" max="167" width="5.140625" style="4" customWidth="1"/>
    <col min="168" max="168" width="1.42578125" style="4" customWidth="1"/>
    <col min="169" max="171" width="5.140625" style="4" customWidth="1"/>
    <col min="172" max="172" width="2" style="4" customWidth="1"/>
    <col min="173" max="175" width="5.140625" style="4" customWidth="1"/>
    <col min="176" max="176" width="1.85546875" style="4" customWidth="1"/>
    <col min="177" max="179" width="5.140625" style="4" customWidth="1"/>
    <col min="180" max="407" width="11.42578125" style="4"/>
    <col min="408" max="408" width="7.85546875" style="4" bestFit="1" customWidth="1"/>
    <col min="409" max="410" width="5.7109375" style="4" bestFit="1" customWidth="1"/>
    <col min="411" max="411" width="5.140625" style="4" customWidth="1"/>
    <col min="412" max="412" width="2.140625" style="4" customWidth="1"/>
    <col min="413" max="415" width="5.140625" style="4" customWidth="1"/>
    <col min="416" max="416" width="1.140625" style="4" customWidth="1"/>
    <col min="417" max="419" width="5.140625" style="4" customWidth="1"/>
    <col min="420" max="420" width="1.5703125" style="4" customWidth="1"/>
    <col min="421" max="423" width="5.140625" style="4" customWidth="1"/>
    <col min="424" max="424" width="1.42578125" style="4" customWidth="1"/>
    <col min="425" max="427" width="5.140625" style="4" customWidth="1"/>
    <col min="428" max="428" width="2" style="4" customWidth="1"/>
    <col min="429" max="431" width="5.140625" style="4" customWidth="1"/>
    <col min="432" max="432" width="1.85546875" style="4" customWidth="1"/>
    <col min="433" max="435" width="5.140625" style="4" customWidth="1"/>
    <col min="436" max="663" width="11.42578125" style="4"/>
    <col min="664" max="664" width="7.85546875" style="4" bestFit="1" customWidth="1"/>
    <col min="665" max="666" width="5.7109375" style="4" bestFit="1" customWidth="1"/>
    <col min="667" max="667" width="5.140625" style="4" customWidth="1"/>
    <col min="668" max="668" width="2.140625" style="4" customWidth="1"/>
    <col min="669" max="671" width="5.140625" style="4" customWidth="1"/>
    <col min="672" max="672" width="1.140625" style="4" customWidth="1"/>
    <col min="673" max="675" width="5.140625" style="4" customWidth="1"/>
    <col min="676" max="676" width="1.5703125" style="4" customWidth="1"/>
    <col min="677" max="679" width="5.140625" style="4" customWidth="1"/>
    <col min="680" max="680" width="1.42578125" style="4" customWidth="1"/>
    <col min="681" max="683" width="5.140625" style="4" customWidth="1"/>
    <col min="684" max="684" width="2" style="4" customWidth="1"/>
    <col min="685" max="687" width="5.140625" style="4" customWidth="1"/>
    <col min="688" max="688" width="1.85546875" style="4" customWidth="1"/>
    <col min="689" max="691" width="5.140625" style="4" customWidth="1"/>
    <col min="692" max="919" width="11.42578125" style="4"/>
    <col min="920" max="920" width="7.85546875" style="4" bestFit="1" customWidth="1"/>
    <col min="921" max="922" width="5.7109375" style="4" bestFit="1" customWidth="1"/>
    <col min="923" max="923" width="5.140625" style="4" customWidth="1"/>
    <col min="924" max="924" width="2.140625" style="4" customWidth="1"/>
    <col min="925" max="927" width="5.140625" style="4" customWidth="1"/>
    <col min="928" max="928" width="1.140625" style="4" customWidth="1"/>
    <col min="929" max="931" width="5.140625" style="4" customWidth="1"/>
    <col min="932" max="932" width="1.5703125" style="4" customWidth="1"/>
    <col min="933" max="935" width="5.140625" style="4" customWidth="1"/>
    <col min="936" max="936" width="1.42578125" style="4" customWidth="1"/>
    <col min="937" max="939" width="5.140625" style="4" customWidth="1"/>
    <col min="940" max="940" width="2" style="4" customWidth="1"/>
    <col min="941" max="943" width="5.140625" style="4" customWidth="1"/>
    <col min="944" max="944" width="1.85546875" style="4" customWidth="1"/>
    <col min="945" max="947" width="5.140625" style="4" customWidth="1"/>
    <col min="948" max="1175" width="11.42578125" style="4"/>
    <col min="1176" max="1176" width="7.85546875" style="4" bestFit="1" customWidth="1"/>
    <col min="1177" max="1178" width="5.7109375" style="4" bestFit="1" customWidth="1"/>
    <col min="1179" max="1179" width="5.140625" style="4" customWidth="1"/>
    <col min="1180" max="1180" width="2.140625" style="4" customWidth="1"/>
    <col min="1181" max="1183" width="5.140625" style="4" customWidth="1"/>
    <col min="1184" max="1184" width="1.140625" style="4" customWidth="1"/>
    <col min="1185" max="1187" width="5.140625" style="4" customWidth="1"/>
    <col min="1188" max="1188" width="1.5703125" style="4" customWidth="1"/>
    <col min="1189" max="1191" width="5.140625" style="4" customWidth="1"/>
    <col min="1192" max="1192" width="1.42578125" style="4" customWidth="1"/>
    <col min="1193" max="1195" width="5.140625" style="4" customWidth="1"/>
    <col min="1196" max="1196" width="2" style="4" customWidth="1"/>
    <col min="1197" max="1199" width="5.140625" style="4" customWidth="1"/>
    <col min="1200" max="1200" width="1.85546875" style="4" customWidth="1"/>
    <col min="1201" max="1203" width="5.140625" style="4" customWidth="1"/>
    <col min="1204" max="1431" width="11.42578125" style="4"/>
    <col min="1432" max="1432" width="7.85546875" style="4" bestFit="1" customWidth="1"/>
    <col min="1433" max="1434" width="5.7109375" style="4" bestFit="1" customWidth="1"/>
    <col min="1435" max="1435" width="5.140625" style="4" customWidth="1"/>
    <col min="1436" max="1436" width="2.140625" style="4" customWidth="1"/>
    <col min="1437" max="1439" width="5.140625" style="4" customWidth="1"/>
    <col min="1440" max="1440" width="1.140625" style="4" customWidth="1"/>
    <col min="1441" max="1443" width="5.140625" style="4" customWidth="1"/>
    <col min="1444" max="1444" width="1.5703125" style="4" customWidth="1"/>
    <col min="1445" max="1447" width="5.140625" style="4" customWidth="1"/>
    <col min="1448" max="1448" width="1.42578125" style="4" customWidth="1"/>
    <col min="1449" max="1451" width="5.140625" style="4" customWidth="1"/>
    <col min="1452" max="1452" width="2" style="4" customWidth="1"/>
    <col min="1453" max="1455" width="5.140625" style="4" customWidth="1"/>
    <col min="1456" max="1456" width="1.85546875" style="4" customWidth="1"/>
    <col min="1457" max="1459" width="5.140625" style="4" customWidth="1"/>
    <col min="1460" max="1687" width="11.42578125" style="4"/>
    <col min="1688" max="1688" width="7.85546875" style="4" bestFit="1" customWidth="1"/>
    <col min="1689" max="1690" width="5.7109375" style="4" bestFit="1" customWidth="1"/>
    <col min="1691" max="1691" width="5.140625" style="4" customWidth="1"/>
    <col min="1692" max="1692" width="2.140625" style="4" customWidth="1"/>
    <col min="1693" max="1695" width="5.140625" style="4" customWidth="1"/>
    <col min="1696" max="1696" width="1.140625" style="4" customWidth="1"/>
    <col min="1697" max="1699" width="5.140625" style="4" customWidth="1"/>
    <col min="1700" max="1700" width="1.5703125" style="4" customWidth="1"/>
    <col min="1701" max="1703" width="5.140625" style="4" customWidth="1"/>
    <col min="1704" max="1704" width="1.42578125" style="4" customWidth="1"/>
    <col min="1705" max="1707" width="5.140625" style="4" customWidth="1"/>
    <col min="1708" max="1708" width="2" style="4" customWidth="1"/>
    <col min="1709" max="1711" width="5.140625" style="4" customWidth="1"/>
    <col min="1712" max="1712" width="1.85546875" style="4" customWidth="1"/>
    <col min="1713" max="1715" width="5.140625" style="4" customWidth="1"/>
    <col min="1716" max="1943" width="11.42578125" style="4"/>
    <col min="1944" max="1944" width="7.85546875" style="4" bestFit="1" customWidth="1"/>
    <col min="1945" max="1946" width="5.7109375" style="4" bestFit="1" customWidth="1"/>
    <col min="1947" max="1947" width="5.140625" style="4" customWidth="1"/>
    <col min="1948" max="1948" width="2.140625" style="4" customWidth="1"/>
    <col min="1949" max="1951" width="5.140625" style="4" customWidth="1"/>
    <col min="1952" max="1952" width="1.140625" style="4" customWidth="1"/>
    <col min="1953" max="1955" width="5.140625" style="4" customWidth="1"/>
    <col min="1956" max="1956" width="1.5703125" style="4" customWidth="1"/>
    <col min="1957" max="1959" width="5.140625" style="4" customWidth="1"/>
    <col min="1960" max="1960" width="1.42578125" style="4" customWidth="1"/>
    <col min="1961" max="1963" width="5.140625" style="4" customWidth="1"/>
    <col min="1964" max="1964" width="2" style="4" customWidth="1"/>
    <col min="1965" max="1967" width="5.140625" style="4" customWidth="1"/>
    <col min="1968" max="1968" width="1.85546875" style="4" customWidth="1"/>
    <col min="1969" max="1971" width="5.140625" style="4" customWidth="1"/>
    <col min="1972" max="2199" width="11.42578125" style="4"/>
    <col min="2200" max="2200" width="7.85546875" style="4" bestFit="1" customWidth="1"/>
    <col min="2201" max="2202" width="5.7109375" style="4" bestFit="1" customWidth="1"/>
    <col min="2203" max="2203" width="5.140625" style="4" customWidth="1"/>
    <col min="2204" max="2204" width="2.140625" style="4" customWidth="1"/>
    <col min="2205" max="2207" width="5.140625" style="4" customWidth="1"/>
    <col min="2208" max="2208" width="1.140625" style="4" customWidth="1"/>
    <col min="2209" max="2211" width="5.140625" style="4" customWidth="1"/>
    <col min="2212" max="2212" width="1.5703125" style="4" customWidth="1"/>
    <col min="2213" max="2215" width="5.140625" style="4" customWidth="1"/>
    <col min="2216" max="2216" width="1.42578125" style="4" customWidth="1"/>
    <col min="2217" max="2219" width="5.140625" style="4" customWidth="1"/>
    <col min="2220" max="2220" width="2" style="4" customWidth="1"/>
    <col min="2221" max="2223" width="5.140625" style="4" customWidth="1"/>
    <col min="2224" max="2224" width="1.85546875" style="4" customWidth="1"/>
    <col min="2225" max="2227" width="5.140625" style="4" customWidth="1"/>
    <col min="2228" max="2455" width="11.42578125" style="4"/>
    <col min="2456" max="2456" width="7.85546875" style="4" bestFit="1" customWidth="1"/>
    <col min="2457" max="2458" width="5.7109375" style="4" bestFit="1" customWidth="1"/>
    <col min="2459" max="2459" width="5.140625" style="4" customWidth="1"/>
    <col min="2460" max="2460" width="2.140625" style="4" customWidth="1"/>
    <col min="2461" max="2463" width="5.140625" style="4" customWidth="1"/>
    <col min="2464" max="2464" width="1.140625" style="4" customWidth="1"/>
    <col min="2465" max="2467" width="5.140625" style="4" customWidth="1"/>
    <col min="2468" max="2468" width="1.5703125" style="4" customWidth="1"/>
    <col min="2469" max="2471" width="5.140625" style="4" customWidth="1"/>
    <col min="2472" max="2472" width="1.42578125" style="4" customWidth="1"/>
    <col min="2473" max="2475" width="5.140625" style="4" customWidth="1"/>
    <col min="2476" max="2476" width="2" style="4" customWidth="1"/>
    <col min="2477" max="2479" width="5.140625" style="4" customWidth="1"/>
    <col min="2480" max="2480" width="1.85546875" style="4" customWidth="1"/>
    <col min="2481" max="2483" width="5.140625" style="4" customWidth="1"/>
    <col min="2484" max="2711" width="11.42578125" style="4"/>
    <col min="2712" max="2712" width="7.85546875" style="4" bestFit="1" customWidth="1"/>
    <col min="2713" max="2714" width="5.7109375" style="4" bestFit="1" customWidth="1"/>
    <col min="2715" max="2715" width="5.140625" style="4" customWidth="1"/>
    <col min="2716" max="2716" width="2.140625" style="4" customWidth="1"/>
    <col min="2717" max="2719" width="5.140625" style="4" customWidth="1"/>
    <col min="2720" max="2720" width="1.140625" style="4" customWidth="1"/>
    <col min="2721" max="2723" width="5.140625" style="4" customWidth="1"/>
    <col min="2724" max="2724" width="1.5703125" style="4" customWidth="1"/>
    <col min="2725" max="2727" width="5.140625" style="4" customWidth="1"/>
    <col min="2728" max="2728" width="1.42578125" style="4" customWidth="1"/>
    <col min="2729" max="2731" width="5.140625" style="4" customWidth="1"/>
    <col min="2732" max="2732" width="2" style="4" customWidth="1"/>
    <col min="2733" max="2735" width="5.140625" style="4" customWidth="1"/>
    <col min="2736" max="2736" width="1.85546875" style="4" customWidth="1"/>
    <col min="2737" max="2739" width="5.140625" style="4" customWidth="1"/>
    <col min="2740" max="2967" width="11.42578125" style="4"/>
    <col min="2968" max="2968" width="7.85546875" style="4" bestFit="1" customWidth="1"/>
    <col min="2969" max="2970" width="5.7109375" style="4" bestFit="1" customWidth="1"/>
    <col min="2971" max="2971" width="5.140625" style="4" customWidth="1"/>
    <col min="2972" max="2972" width="2.140625" style="4" customWidth="1"/>
    <col min="2973" max="2975" width="5.140625" style="4" customWidth="1"/>
    <col min="2976" max="2976" width="1.140625" style="4" customWidth="1"/>
    <col min="2977" max="2979" width="5.140625" style="4" customWidth="1"/>
    <col min="2980" max="2980" width="1.5703125" style="4" customWidth="1"/>
    <col min="2981" max="2983" width="5.140625" style="4" customWidth="1"/>
    <col min="2984" max="2984" width="1.42578125" style="4" customWidth="1"/>
    <col min="2985" max="2987" width="5.140625" style="4" customWidth="1"/>
    <col min="2988" max="2988" width="2" style="4" customWidth="1"/>
    <col min="2989" max="2991" width="5.140625" style="4" customWidth="1"/>
    <col min="2992" max="2992" width="1.85546875" style="4" customWidth="1"/>
    <col min="2993" max="2995" width="5.140625" style="4" customWidth="1"/>
    <col min="2996" max="3223" width="11.42578125" style="4"/>
    <col min="3224" max="3224" width="7.85546875" style="4" bestFit="1" customWidth="1"/>
    <col min="3225" max="3226" width="5.7109375" style="4" bestFit="1" customWidth="1"/>
    <col min="3227" max="3227" width="5.140625" style="4" customWidth="1"/>
    <col min="3228" max="3228" width="2.140625" style="4" customWidth="1"/>
    <col min="3229" max="3231" width="5.140625" style="4" customWidth="1"/>
    <col min="3232" max="3232" width="1.140625" style="4" customWidth="1"/>
    <col min="3233" max="3235" width="5.140625" style="4" customWidth="1"/>
    <col min="3236" max="3236" width="1.5703125" style="4" customWidth="1"/>
    <col min="3237" max="3239" width="5.140625" style="4" customWidth="1"/>
    <col min="3240" max="3240" width="1.42578125" style="4" customWidth="1"/>
    <col min="3241" max="3243" width="5.140625" style="4" customWidth="1"/>
    <col min="3244" max="3244" width="2" style="4" customWidth="1"/>
    <col min="3245" max="3247" width="5.140625" style="4" customWidth="1"/>
    <col min="3248" max="3248" width="1.85546875" style="4" customWidth="1"/>
    <col min="3249" max="3251" width="5.140625" style="4" customWidth="1"/>
    <col min="3252" max="3479" width="11.42578125" style="4"/>
    <col min="3480" max="3480" width="7.85546875" style="4" bestFit="1" customWidth="1"/>
    <col min="3481" max="3482" width="5.7109375" style="4" bestFit="1" customWidth="1"/>
    <col min="3483" max="3483" width="5.140625" style="4" customWidth="1"/>
    <col min="3484" max="3484" width="2.140625" style="4" customWidth="1"/>
    <col min="3485" max="3487" width="5.140625" style="4" customWidth="1"/>
    <col min="3488" max="3488" width="1.140625" style="4" customWidth="1"/>
    <col min="3489" max="3491" width="5.140625" style="4" customWidth="1"/>
    <col min="3492" max="3492" width="1.5703125" style="4" customWidth="1"/>
    <col min="3493" max="3495" width="5.140625" style="4" customWidth="1"/>
    <col min="3496" max="3496" width="1.42578125" style="4" customWidth="1"/>
    <col min="3497" max="3499" width="5.140625" style="4" customWidth="1"/>
    <col min="3500" max="3500" width="2" style="4" customWidth="1"/>
    <col min="3501" max="3503" width="5.140625" style="4" customWidth="1"/>
    <col min="3504" max="3504" width="1.85546875" style="4" customWidth="1"/>
    <col min="3505" max="3507" width="5.140625" style="4" customWidth="1"/>
    <col min="3508" max="3735" width="11.42578125" style="4"/>
    <col min="3736" max="3736" width="7.85546875" style="4" bestFit="1" customWidth="1"/>
    <col min="3737" max="3738" width="5.7109375" style="4" bestFit="1" customWidth="1"/>
    <col min="3739" max="3739" width="5.140625" style="4" customWidth="1"/>
    <col min="3740" max="3740" width="2.140625" style="4" customWidth="1"/>
    <col min="3741" max="3743" width="5.140625" style="4" customWidth="1"/>
    <col min="3744" max="3744" width="1.140625" style="4" customWidth="1"/>
    <col min="3745" max="3747" width="5.140625" style="4" customWidth="1"/>
    <col min="3748" max="3748" width="1.5703125" style="4" customWidth="1"/>
    <col min="3749" max="3751" width="5.140625" style="4" customWidth="1"/>
    <col min="3752" max="3752" width="1.42578125" style="4" customWidth="1"/>
    <col min="3753" max="3755" width="5.140625" style="4" customWidth="1"/>
    <col min="3756" max="3756" width="2" style="4" customWidth="1"/>
    <col min="3757" max="3759" width="5.140625" style="4" customWidth="1"/>
    <col min="3760" max="3760" width="1.85546875" style="4" customWidth="1"/>
    <col min="3761" max="3763" width="5.140625" style="4" customWidth="1"/>
    <col min="3764" max="3991" width="11.42578125" style="4"/>
    <col min="3992" max="3992" width="7.85546875" style="4" bestFit="1" customWidth="1"/>
    <col min="3993" max="3994" width="5.7109375" style="4" bestFit="1" customWidth="1"/>
    <col min="3995" max="3995" width="5.140625" style="4" customWidth="1"/>
    <col min="3996" max="3996" width="2.140625" style="4" customWidth="1"/>
    <col min="3997" max="3999" width="5.140625" style="4" customWidth="1"/>
    <col min="4000" max="4000" width="1.140625" style="4" customWidth="1"/>
    <col min="4001" max="4003" width="5.140625" style="4" customWidth="1"/>
    <col min="4004" max="4004" width="1.5703125" style="4" customWidth="1"/>
    <col min="4005" max="4007" width="5.140625" style="4" customWidth="1"/>
    <col min="4008" max="4008" width="1.42578125" style="4" customWidth="1"/>
    <col min="4009" max="4011" width="5.140625" style="4" customWidth="1"/>
    <col min="4012" max="4012" width="2" style="4" customWidth="1"/>
    <col min="4013" max="4015" width="5.140625" style="4" customWidth="1"/>
    <col min="4016" max="4016" width="1.85546875" style="4" customWidth="1"/>
    <col min="4017" max="4019" width="5.140625" style="4" customWidth="1"/>
    <col min="4020" max="4247" width="11.42578125" style="4"/>
    <col min="4248" max="4248" width="7.85546875" style="4" bestFit="1" customWidth="1"/>
    <col min="4249" max="4250" width="5.7109375" style="4" bestFit="1" customWidth="1"/>
    <col min="4251" max="4251" width="5.140625" style="4" customWidth="1"/>
    <col min="4252" max="4252" width="2.140625" style="4" customWidth="1"/>
    <col min="4253" max="4255" width="5.140625" style="4" customWidth="1"/>
    <col min="4256" max="4256" width="1.140625" style="4" customWidth="1"/>
    <col min="4257" max="4259" width="5.140625" style="4" customWidth="1"/>
    <col min="4260" max="4260" width="1.5703125" style="4" customWidth="1"/>
    <col min="4261" max="4263" width="5.140625" style="4" customWidth="1"/>
    <col min="4264" max="4264" width="1.42578125" style="4" customWidth="1"/>
    <col min="4265" max="4267" width="5.140625" style="4" customWidth="1"/>
    <col min="4268" max="4268" width="2" style="4" customWidth="1"/>
    <col min="4269" max="4271" width="5.140625" style="4" customWidth="1"/>
    <col min="4272" max="4272" width="1.85546875" style="4" customWidth="1"/>
    <col min="4273" max="4275" width="5.140625" style="4" customWidth="1"/>
    <col min="4276" max="4503" width="11.42578125" style="4"/>
    <col min="4504" max="4504" width="7.85546875" style="4" bestFit="1" customWidth="1"/>
    <col min="4505" max="4506" width="5.7109375" style="4" bestFit="1" customWidth="1"/>
    <col min="4507" max="4507" width="5.140625" style="4" customWidth="1"/>
    <col min="4508" max="4508" width="2.140625" style="4" customWidth="1"/>
    <col min="4509" max="4511" width="5.140625" style="4" customWidth="1"/>
    <col min="4512" max="4512" width="1.140625" style="4" customWidth="1"/>
    <col min="4513" max="4515" width="5.140625" style="4" customWidth="1"/>
    <col min="4516" max="4516" width="1.5703125" style="4" customWidth="1"/>
    <col min="4517" max="4519" width="5.140625" style="4" customWidth="1"/>
    <col min="4520" max="4520" width="1.42578125" style="4" customWidth="1"/>
    <col min="4521" max="4523" width="5.140625" style="4" customWidth="1"/>
    <col min="4524" max="4524" width="2" style="4" customWidth="1"/>
    <col min="4525" max="4527" width="5.140625" style="4" customWidth="1"/>
    <col min="4528" max="4528" width="1.85546875" style="4" customWidth="1"/>
    <col min="4529" max="4531" width="5.140625" style="4" customWidth="1"/>
    <col min="4532" max="4759" width="11.42578125" style="4"/>
    <col min="4760" max="4760" width="7.85546875" style="4" bestFit="1" customWidth="1"/>
    <col min="4761" max="4762" width="5.7109375" style="4" bestFit="1" customWidth="1"/>
    <col min="4763" max="4763" width="5.140625" style="4" customWidth="1"/>
    <col min="4764" max="4764" width="2.140625" style="4" customWidth="1"/>
    <col min="4765" max="4767" width="5.140625" style="4" customWidth="1"/>
    <col min="4768" max="4768" width="1.140625" style="4" customWidth="1"/>
    <col min="4769" max="4771" width="5.140625" style="4" customWidth="1"/>
    <col min="4772" max="4772" width="1.5703125" style="4" customWidth="1"/>
    <col min="4773" max="4775" width="5.140625" style="4" customWidth="1"/>
    <col min="4776" max="4776" width="1.42578125" style="4" customWidth="1"/>
    <col min="4777" max="4779" width="5.140625" style="4" customWidth="1"/>
    <col min="4780" max="4780" width="2" style="4" customWidth="1"/>
    <col min="4781" max="4783" width="5.140625" style="4" customWidth="1"/>
    <col min="4784" max="4784" width="1.85546875" style="4" customWidth="1"/>
    <col min="4785" max="4787" width="5.140625" style="4" customWidth="1"/>
    <col min="4788" max="5015" width="11.42578125" style="4"/>
    <col min="5016" max="5016" width="7.85546875" style="4" bestFit="1" customWidth="1"/>
    <col min="5017" max="5018" width="5.7109375" style="4" bestFit="1" customWidth="1"/>
    <col min="5019" max="5019" width="5.140625" style="4" customWidth="1"/>
    <col min="5020" max="5020" width="2.140625" style="4" customWidth="1"/>
    <col min="5021" max="5023" width="5.140625" style="4" customWidth="1"/>
    <col min="5024" max="5024" width="1.140625" style="4" customWidth="1"/>
    <col min="5025" max="5027" width="5.140625" style="4" customWidth="1"/>
    <col min="5028" max="5028" width="1.5703125" style="4" customWidth="1"/>
    <col min="5029" max="5031" width="5.140625" style="4" customWidth="1"/>
    <col min="5032" max="5032" width="1.42578125" style="4" customWidth="1"/>
    <col min="5033" max="5035" width="5.140625" style="4" customWidth="1"/>
    <col min="5036" max="5036" width="2" style="4" customWidth="1"/>
    <col min="5037" max="5039" width="5.140625" style="4" customWidth="1"/>
    <col min="5040" max="5040" width="1.85546875" style="4" customWidth="1"/>
    <col min="5041" max="5043" width="5.140625" style="4" customWidth="1"/>
    <col min="5044" max="5271" width="11.42578125" style="4"/>
    <col min="5272" max="5272" width="7.85546875" style="4" bestFit="1" customWidth="1"/>
    <col min="5273" max="5274" width="5.7109375" style="4" bestFit="1" customWidth="1"/>
    <col min="5275" max="5275" width="5.140625" style="4" customWidth="1"/>
    <col min="5276" max="5276" width="2.140625" style="4" customWidth="1"/>
    <col min="5277" max="5279" width="5.140625" style="4" customWidth="1"/>
    <col min="5280" max="5280" width="1.140625" style="4" customWidth="1"/>
    <col min="5281" max="5283" width="5.140625" style="4" customWidth="1"/>
    <col min="5284" max="5284" width="1.5703125" style="4" customWidth="1"/>
    <col min="5285" max="5287" width="5.140625" style="4" customWidth="1"/>
    <col min="5288" max="5288" width="1.42578125" style="4" customWidth="1"/>
    <col min="5289" max="5291" width="5.140625" style="4" customWidth="1"/>
    <col min="5292" max="5292" width="2" style="4" customWidth="1"/>
    <col min="5293" max="5295" width="5.140625" style="4" customWidth="1"/>
    <col min="5296" max="5296" width="1.85546875" style="4" customWidth="1"/>
    <col min="5297" max="5299" width="5.140625" style="4" customWidth="1"/>
    <col min="5300" max="5527" width="11.42578125" style="4"/>
    <col min="5528" max="5528" width="7.85546875" style="4" bestFit="1" customWidth="1"/>
    <col min="5529" max="5530" width="5.7109375" style="4" bestFit="1" customWidth="1"/>
    <col min="5531" max="5531" width="5.140625" style="4" customWidth="1"/>
    <col min="5532" max="5532" width="2.140625" style="4" customWidth="1"/>
    <col min="5533" max="5535" width="5.140625" style="4" customWidth="1"/>
    <col min="5536" max="5536" width="1.140625" style="4" customWidth="1"/>
    <col min="5537" max="5539" width="5.140625" style="4" customWidth="1"/>
    <col min="5540" max="5540" width="1.5703125" style="4" customWidth="1"/>
    <col min="5541" max="5543" width="5.140625" style="4" customWidth="1"/>
    <col min="5544" max="5544" width="1.42578125" style="4" customWidth="1"/>
    <col min="5545" max="5547" width="5.140625" style="4" customWidth="1"/>
    <col min="5548" max="5548" width="2" style="4" customWidth="1"/>
    <col min="5549" max="5551" width="5.140625" style="4" customWidth="1"/>
    <col min="5552" max="5552" width="1.85546875" style="4" customWidth="1"/>
    <col min="5553" max="5555" width="5.140625" style="4" customWidth="1"/>
    <col min="5556" max="5783" width="11.42578125" style="4"/>
    <col min="5784" max="5784" width="7.85546875" style="4" bestFit="1" customWidth="1"/>
    <col min="5785" max="5786" width="5.7109375" style="4" bestFit="1" customWidth="1"/>
    <col min="5787" max="5787" width="5.140625" style="4" customWidth="1"/>
    <col min="5788" max="5788" width="2.140625" style="4" customWidth="1"/>
    <col min="5789" max="5791" width="5.140625" style="4" customWidth="1"/>
    <col min="5792" max="5792" width="1.140625" style="4" customWidth="1"/>
    <col min="5793" max="5795" width="5.140625" style="4" customWidth="1"/>
    <col min="5796" max="5796" width="1.5703125" style="4" customWidth="1"/>
    <col min="5797" max="5799" width="5.140625" style="4" customWidth="1"/>
    <col min="5800" max="5800" width="1.42578125" style="4" customWidth="1"/>
    <col min="5801" max="5803" width="5.140625" style="4" customWidth="1"/>
    <col min="5804" max="5804" width="2" style="4" customWidth="1"/>
    <col min="5805" max="5807" width="5.140625" style="4" customWidth="1"/>
    <col min="5808" max="5808" width="1.85546875" style="4" customWidth="1"/>
    <col min="5809" max="5811" width="5.140625" style="4" customWidth="1"/>
    <col min="5812" max="6039" width="11.42578125" style="4"/>
    <col min="6040" max="6040" width="7.85546875" style="4" bestFit="1" customWidth="1"/>
    <col min="6041" max="6042" width="5.7109375" style="4" bestFit="1" customWidth="1"/>
    <col min="6043" max="6043" width="5.140625" style="4" customWidth="1"/>
    <col min="6044" max="6044" width="2.140625" style="4" customWidth="1"/>
    <col min="6045" max="6047" width="5.140625" style="4" customWidth="1"/>
    <col min="6048" max="6048" width="1.140625" style="4" customWidth="1"/>
    <col min="6049" max="6051" width="5.140625" style="4" customWidth="1"/>
    <col min="6052" max="6052" width="1.5703125" style="4" customWidth="1"/>
    <col min="6053" max="6055" width="5.140625" style="4" customWidth="1"/>
    <col min="6056" max="6056" width="1.42578125" style="4" customWidth="1"/>
    <col min="6057" max="6059" width="5.140625" style="4" customWidth="1"/>
    <col min="6060" max="6060" width="2" style="4" customWidth="1"/>
    <col min="6061" max="6063" width="5.140625" style="4" customWidth="1"/>
    <col min="6064" max="6064" width="1.85546875" style="4" customWidth="1"/>
    <col min="6065" max="6067" width="5.140625" style="4" customWidth="1"/>
    <col min="6068" max="6295" width="11.42578125" style="4"/>
    <col min="6296" max="6296" width="7.85546875" style="4" bestFit="1" customWidth="1"/>
    <col min="6297" max="6298" width="5.7109375" style="4" bestFit="1" customWidth="1"/>
    <col min="6299" max="6299" width="5.140625" style="4" customWidth="1"/>
    <col min="6300" max="6300" width="2.140625" style="4" customWidth="1"/>
    <col min="6301" max="6303" width="5.140625" style="4" customWidth="1"/>
    <col min="6304" max="6304" width="1.140625" style="4" customWidth="1"/>
    <col min="6305" max="6307" width="5.140625" style="4" customWidth="1"/>
    <col min="6308" max="6308" width="1.5703125" style="4" customWidth="1"/>
    <col min="6309" max="6311" width="5.140625" style="4" customWidth="1"/>
    <col min="6312" max="6312" width="1.42578125" style="4" customWidth="1"/>
    <col min="6313" max="6315" width="5.140625" style="4" customWidth="1"/>
    <col min="6316" max="6316" width="2" style="4" customWidth="1"/>
    <col min="6317" max="6319" width="5.140625" style="4" customWidth="1"/>
    <col min="6320" max="6320" width="1.85546875" style="4" customWidth="1"/>
    <col min="6321" max="6323" width="5.140625" style="4" customWidth="1"/>
    <col min="6324" max="6551" width="11.42578125" style="4"/>
    <col min="6552" max="6552" width="7.85546875" style="4" bestFit="1" customWidth="1"/>
    <col min="6553" max="6554" width="5.7109375" style="4" bestFit="1" customWidth="1"/>
    <col min="6555" max="6555" width="5.140625" style="4" customWidth="1"/>
    <col min="6556" max="6556" width="2.140625" style="4" customWidth="1"/>
    <col min="6557" max="6559" width="5.140625" style="4" customWidth="1"/>
    <col min="6560" max="6560" width="1.140625" style="4" customWidth="1"/>
    <col min="6561" max="6563" width="5.140625" style="4" customWidth="1"/>
    <col min="6564" max="6564" width="1.5703125" style="4" customWidth="1"/>
    <col min="6565" max="6567" width="5.140625" style="4" customWidth="1"/>
    <col min="6568" max="6568" width="1.42578125" style="4" customWidth="1"/>
    <col min="6569" max="6571" width="5.140625" style="4" customWidth="1"/>
    <col min="6572" max="6572" width="2" style="4" customWidth="1"/>
    <col min="6573" max="6575" width="5.140625" style="4" customWidth="1"/>
    <col min="6576" max="6576" width="1.85546875" style="4" customWidth="1"/>
    <col min="6577" max="6579" width="5.140625" style="4" customWidth="1"/>
    <col min="6580" max="6807" width="11.42578125" style="4"/>
    <col min="6808" max="6808" width="7.85546875" style="4" bestFit="1" customWidth="1"/>
    <col min="6809" max="6810" width="5.7109375" style="4" bestFit="1" customWidth="1"/>
    <col min="6811" max="6811" width="5.140625" style="4" customWidth="1"/>
    <col min="6812" max="6812" width="2.140625" style="4" customWidth="1"/>
    <col min="6813" max="6815" width="5.140625" style="4" customWidth="1"/>
    <col min="6816" max="6816" width="1.140625" style="4" customWidth="1"/>
    <col min="6817" max="6819" width="5.140625" style="4" customWidth="1"/>
    <col min="6820" max="6820" width="1.5703125" style="4" customWidth="1"/>
    <col min="6821" max="6823" width="5.140625" style="4" customWidth="1"/>
    <col min="6824" max="6824" width="1.42578125" style="4" customWidth="1"/>
    <col min="6825" max="6827" width="5.140625" style="4" customWidth="1"/>
    <col min="6828" max="6828" width="2" style="4" customWidth="1"/>
    <col min="6829" max="6831" width="5.140625" style="4" customWidth="1"/>
    <col min="6832" max="6832" width="1.85546875" style="4" customWidth="1"/>
    <col min="6833" max="6835" width="5.140625" style="4" customWidth="1"/>
    <col min="6836" max="7063" width="11.42578125" style="4"/>
    <col min="7064" max="7064" width="7.85546875" style="4" bestFit="1" customWidth="1"/>
    <col min="7065" max="7066" width="5.7109375" style="4" bestFit="1" customWidth="1"/>
    <col min="7067" max="7067" width="5.140625" style="4" customWidth="1"/>
    <col min="7068" max="7068" width="2.140625" style="4" customWidth="1"/>
    <col min="7069" max="7071" width="5.140625" style="4" customWidth="1"/>
    <col min="7072" max="7072" width="1.140625" style="4" customWidth="1"/>
    <col min="7073" max="7075" width="5.140625" style="4" customWidth="1"/>
    <col min="7076" max="7076" width="1.5703125" style="4" customWidth="1"/>
    <col min="7077" max="7079" width="5.140625" style="4" customWidth="1"/>
    <col min="7080" max="7080" width="1.42578125" style="4" customWidth="1"/>
    <col min="7081" max="7083" width="5.140625" style="4" customWidth="1"/>
    <col min="7084" max="7084" width="2" style="4" customWidth="1"/>
    <col min="7085" max="7087" width="5.140625" style="4" customWidth="1"/>
    <col min="7088" max="7088" width="1.85546875" style="4" customWidth="1"/>
    <col min="7089" max="7091" width="5.140625" style="4" customWidth="1"/>
    <col min="7092" max="7319" width="11.42578125" style="4"/>
    <col min="7320" max="7320" width="7.85546875" style="4" bestFit="1" customWidth="1"/>
    <col min="7321" max="7322" width="5.7109375" style="4" bestFit="1" customWidth="1"/>
    <col min="7323" max="7323" width="5.140625" style="4" customWidth="1"/>
    <col min="7324" max="7324" width="2.140625" style="4" customWidth="1"/>
    <col min="7325" max="7327" width="5.140625" style="4" customWidth="1"/>
    <col min="7328" max="7328" width="1.140625" style="4" customWidth="1"/>
    <col min="7329" max="7331" width="5.140625" style="4" customWidth="1"/>
    <col min="7332" max="7332" width="1.5703125" style="4" customWidth="1"/>
    <col min="7333" max="7335" width="5.140625" style="4" customWidth="1"/>
    <col min="7336" max="7336" width="1.42578125" style="4" customWidth="1"/>
    <col min="7337" max="7339" width="5.140625" style="4" customWidth="1"/>
    <col min="7340" max="7340" width="2" style="4" customWidth="1"/>
    <col min="7341" max="7343" width="5.140625" style="4" customWidth="1"/>
    <col min="7344" max="7344" width="1.85546875" style="4" customWidth="1"/>
    <col min="7345" max="7347" width="5.140625" style="4" customWidth="1"/>
    <col min="7348" max="7575" width="11.42578125" style="4"/>
    <col min="7576" max="7576" width="7.85546875" style="4" bestFit="1" customWidth="1"/>
    <col min="7577" max="7578" width="5.7109375" style="4" bestFit="1" customWidth="1"/>
    <col min="7579" max="7579" width="5.140625" style="4" customWidth="1"/>
    <col min="7580" max="7580" width="2.140625" style="4" customWidth="1"/>
    <col min="7581" max="7583" width="5.140625" style="4" customWidth="1"/>
    <col min="7584" max="7584" width="1.140625" style="4" customWidth="1"/>
    <col min="7585" max="7587" width="5.140625" style="4" customWidth="1"/>
    <col min="7588" max="7588" width="1.5703125" style="4" customWidth="1"/>
    <col min="7589" max="7591" width="5.140625" style="4" customWidth="1"/>
    <col min="7592" max="7592" width="1.42578125" style="4" customWidth="1"/>
    <col min="7593" max="7595" width="5.140625" style="4" customWidth="1"/>
    <col min="7596" max="7596" width="2" style="4" customWidth="1"/>
    <col min="7597" max="7599" width="5.140625" style="4" customWidth="1"/>
    <col min="7600" max="7600" width="1.85546875" style="4" customWidth="1"/>
    <col min="7601" max="7603" width="5.140625" style="4" customWidth="1"/>
    <col min="7604" max="7831" width="11.42578125" style="4"/>
    <col min="7832" max="7832" width="7.85546875" style="4" bestFit="1" customWidth="1"/>
    <col min="7833" max="7834" width="5.7109375" style="4" bestFit="1" customWidth="1"/>
    <col min="7835" max="7835" width="5.140625" style="4" customWidth="1"/>
    <col min="7836" max="7836" width="2.140625" style="4" customWidth="1"/>
    <col min="7837" max="7839" width="5.140625" style="4" customWidth="1"/>
    <col min="7840" max="7840" width="1.140625" style="4" customWidth="1"/>
    <col min="7841" max="7843" width="5.140625" style="4" customWidth="1"/>
    <col min="7844" max="7844" width="1.5703125" style="4" customWidth="1"/>
    <col min="7845" max="7847" width="5.140625" style="4" customWidth="1"/>
    <col min="7848" max="7848" width="1.42578125" style="4" customWidth="1"/>
    <col min="7849" max="7851" width="5.140625" style="4" customWidth="1"/>
    <col min="7852" max="7852" width="2" style="4" customWidth="1"/>
    <col min="7853" max="7855" width="5.140625" style="4" customWidth="1"/>
    <col min="7856" max="7856" width="1.85546875" style="4" customWidth="1"/>
    <col min="7857" max="7859" width="5.140625" style="4" customWidth="1"/>
    <col min="7860" max="8087" width="11.42578125" style="4"/>
    <col min="8088" max="8088" width="7.85546875" style="4" bestFit="1" customWidth="1"/>
    <col min="8089" max="8090" width="5.7109375" style="4" bestFit="1" customWidth="1"/>
    <col min="8091" max="8091" width="5.140625" style="4" customWidth="1"/>
    <col min="8092" max="8092" width="2.140625" style="4" customWidth="1"/>
    <col min="8093" max="8095" width="5.140625" style="4" customWidth="1"/>
    <col min="8096" max="8096" width="1.140625" style="4" customWidth="1"/>
    <col min="8097" max="8099" width="5.140625" style="4" customWidth="1"/>
    <col min="8100" max="8100" width="1.5703125" style="4" customWidth="1"/>
    <col min="8101" max="8103" width="5.140625" style="4" customWidth="1"/>
    <col min="8104" max="8104" width="1.42578125" style="4" customWidth="1"/>
    <col min="8105" max="8107" width="5.140625" style="4" customWidth="1"/>
    <col min="8108" max="8108" width="2" style="4" customWidth="1"/>
    <col min="8109" max="8111" width="5.140625" style="4" customWidth="1"/>
    <col min="8112" max="8112" width="1.85546875" style="4" customWidth="1"/>
    <col min="8113" max="8115" width="5.140625" style="4" customWidth="1"/>
    <col min="8116" max="8343" width="11.42578125" style="4"/>
    <col min="8344" max="8344" width="7.85546875" style="4" bestFit="1" customWidth="1"/>
    <col min="8345" max="8346" width="5.7109375" style="4" bestFit="1" customWidth="1"/>
    <col min="8347" max="8347" width="5.140625" style="4" customWidth="1"/>
    <col min="8348" max="8348" width="2.140625" style="4" customWidth="1"/>
    <col min="8349" max="8351" width="5.140625" style="4" customWidth="1"/>
    <col min="8352" max="8352" width="1.140625" style="4" customWidth="1"/>
    <col min="8353" max="8355" width="5.140625" style="4" customWidth="1"/>
    <col min="8356" max="8356" width="1.5703125" style="4" customWidth="1"/>
    <col min="8357" max="8359" width="5.140625" style="4" customWidth="1"/>
    <col min="8360" max="8360" width="1.42578125" style="4" customWidth="1"/>
    <col min="8361" max="8363" width="5.140625" style="4" customWidth="1"/>
    <col min="8364" max="8364" width="2" style="4" customWidth="1"/>
    <col min="8365" max="8367" width="5.140625" style="4" customWidth="1"/>
    <col min="8368" max="8368" width="1.85546875" style="4" customWidth="1"/>
    <col min="8369" max="8371" width="5.140625" style="4" customWidth="1"/>
    <col min="8372" max="8599" width="11.42578125" style="4"/>
    <col min="8600" max="8600" width="7.85546875" style="4" bestFit="1" customWidth="1"/>
    <col min="8601" max="8602" width="5.7109375" style="4" bestFit="1" customWidth="1"/>
    <col min="8603" max="8603" width="5.140625" style="4" customWidth="1"/>
    <col min="8604" max="8604" width="2.140625" style="4" customWidth="1"/>
    <col min="8605" max="8607" width="5.140625" style="4" customWidth="1"/>
    <col min="8608" max="8608" width="1.140625" style="4" customWidth="1"/>
    <col min="8609" max="8611" width="5.140625" style="4" customWidth="1"/>
    <col min="8612" max="8612" width="1.5703125" style="4" customWidth="1"/>
    <col min="8613" max="8615" width="5.140625" style="4" customWidth="1"/>
    <col min="8616" max="8616" width="1.42578125" style="4" customWidth="1"/>
    <col min="8617" max="8619" width="5.140625" style="4" customWidth="1"/>
    <col min="8620" max="8620" width="2" style="4" customWidth="1"/>
    <col min="8621" max="8623" width="5.140625" style="4" customWidth="1"/>
    <col min="8624" max="8624" width="1.85546875" style="4" customWidth="1"/>
    <col min="8625" max="8627" width="5.140625" style="4" customWidth="1"/>
    <col min="8628" max="8855" width="11.42578125" style="4"/>
    <col min="8856" max="8856" width="7.85546875" style="4" bestFit="1" customWidth="1"/>
    <col min="8857" max="8858" width="5.7109375" style="4" bestFit="1" customWidth="1"/>
    <col min="8859" max="8859" width="5.140625" style="4" customWidth="1"/>
    <col min="8860" max="8860" width="2.140625" style="4" customWidth="1"/>
    <col min="8861" max="8863" width="5.140625" style="4" customWidth="1"/>
    <col min="8864" max="8864" width="1.140625" style="4" customWidth="1"/>
    <col min="8865" max="8867" width="5.140625" style="4" customWidth="1"/>
    <col min="8868" max="8868" width="1.5703125" style="4" customWidth="1"/>
    <col min="8869" max="8871" width="5.140625" style="4" customWidth="1"/>
    <col min="8872" max="8872" width="1.42578125" style="4" customWidth="1"/>
    <col min="8873" max="8875" width="5.140625" style="4" customWidth="1"/>
    <col min="8876" max="8876" width="2" style="4" customWidth="1"/>
    <col min="8877" max="8879" width="5.140625" style="4" customWidth="1"/>
    <col min="8880" max="8880" width="1.85546875" style="4" customWidth="1"/>
    <col min="8881" max="8883" width="5.140625" style="4" customWidth="1"/>
    <col min="8884" max="9111" width="11.42578125" style="4"/>
    <col min="9112" max="9112" width="7.85546875" style="4" bestFit="1" customWidth="1"/>
    <col min="9113" max="9114" width="5.7109375" style="4" bestFit="1" customWidth="1"/>
    <col min="9115" max="9115" width="5.140625" style="4" customWidth="1"/>
    <col min="9116" max="9116" width="2.140625" style="4" customWidth="1"/>
    <col min="9117" max="9119" width="5.140625" style="4" customWidth="1"/>
    <col min="9120" max="9120" width="1.140625" style="4" customWidth="1"/>
    <col min="9121" max="9123" width="5.140625" style="4" customWidth="1"/>
    <col min="9124" max="9124" width="1.5703125" style="4" customWidth="1"/>
    <col min="9125" max="9127" width="5.140625" style="4" customWidth="1"/>
    <col min="9128" max="9128" width="1.42578125" style="4" customWidth="1"/>
    <col min="9129" max="9131" width="5.140625" style="4" customWidth="1"/>
    <col min="9132" max="9132" width="2" style="4" customWidth="1"/>
    <col min="9133" max="9135" width="5.140625" style="4" customWidth="1"/>
    <col min="9136" max="9136" width="1.85546875" style="4" customWidth="1"/>
    <col min="9137" max="9139" width="5.140625" style="4" customWidth="1"/>
    <col min="9140" max="9367" width="11.42578125" style="4"/>
    <col min="9368" max="9368" width="7.85546875" style="4" bestFit="1" customWidth="1"/>
    <col min="9369" max="9370" width="5.7109375" style="4" bestFit="1" customWidth="1"/>
    <col min="9371" max="9371" width="5.140625" style="4" customWidth="1"/>
    <col min="9372" max="9372" width="2.140625" style="4" customWidth="1"/>
    <col min="9373" max="9375" width="5.140625" style="4" customWidth="1"/>
    <col min="9376" max="9376" width="1.140625" style="4" customWidth="1"/>
    <col min="9377" max="9379" width="5.140625" style="4" customWidth="1"/>
    <col min="9380" max="9380" width="1.5703125" style="4" customWidth="1"/>
    <col min="9381" max="9383" width="5.140625" style="4" customWidth="1"/>
    <col min="9384" max="9384" width="1.42578125" style="4" customWidth="1"/>
    <col min="9385" max="9387" width="5.140625" style="4" customWidth="1"/>
    <col min="9388" max="9388" width="2" style="4" customWidth="1"/>
    <col min="9389" max="9391" width="5.140625" style="4" customWidth="1"/>
    <col min="9392" max="9392" width="1.85546875" style="4" customWidth="1"/>
    <col min="9393" max="9395" width="5.140625" style="4" customWidth="1"/>
    <col min="9396" max="9623" width="11.42578125" style="4"/>
    <col min="9624" max="9624" width="7.85546875" style="4" bestFit="1" customWidth="1"/>
    <col min="9625" max="9626" width="5.7109375" style="4" bestFit="1" customWidth="1"/>
    <col min="9627" max="9627" width="5.140625" style="4" customWidth="1"/>
    <col min="9628" max="9628" width="2.140625" style="4" customWidth="1"/>
    <col min="9629" max="9631" width="5.140625" style="4" customWidth="1"/>
    <col min="9632" max="9632" width="1.140625" style="4" customWidth="1"/>
    <col min="9633" max="9635" width="5.140625" style="4" customWidth="1"/>
    <col min="9636" max="9636" width="1.5703125" style="4" customWidth="1"/>
    <col min="9637" max="9639" width="5.140625" style="4" customWidth="1"/>
    <col min="9640" max="9640" width="1.42578125" style="4" customWidth="1"/>
    <col min="9641" max="9643" width="5.140625" style="4" customWidth="1"/>
    <col min="9644" max="9644" width="2" style="4" customWidth="1"/>
    <col min="9645" max="9647" width="5.140625" style="4" customWidth="1"/>
    <col min="9648" max="9648" width="1.85546875" style="4" customWidth="1"/>
    <col min="9649" max="9651" width="5.140625" style="4" customWidth="1"/>
    <col min="9652" max="9879" width="11.42578125" style="4"/>
    <col min="9880" max="9880" width="7.85546875" style="4" bestFit="1" customWidth="1"/>
    <col min="9881" max="9882" width="5.7109375" style="4" bestFit="1" customWidth="1"/>
    <col min="9883" max="9883" width="5.140625" style="4" customWidth="1"/>
    <col min="9884" max="9884" width="2.140625" style="4" customWidth="1"/>
    <col min="9885" max="9887" width="5.140625" style="4" customWidth="1"/>
    <col min="9888" max="9888" width="1.140625" style="4" customWidth="1"/>
    <col min="9889" max="9891" width="5.140625" style="4" customWidth="1"/>
    <col min="9892" max="9892" width="1.5703125" style="4" customWidth="1"/>
    <col min="9893" max="9895" width="5.140625" style="4" customWidth="1"/>
    <col min="9896" max="9896" width="1.42578125" style="4" customWidth="1"/>
    <col min="9897" max="9899" width="5.140625" style="4" customWidth="1"/>
    <col min="9900" max="9900" width="2" style="4" customWidth="1"/>
    <col min="9901" max="9903" width="5.140625" style="4" customWidth="1"/>
    <col min="9904" max="9904" width="1.85546875" style="4" customWidth="1"/>
    <col min="9905" max="9907" width="5.140625" style="4" customWidth="1"/>
    <col min="9908" max="10135" width="11.42578125" style="4"/>
    <col min="10136" max="10136" width="7.85546875" style="4" bestFit="1" customWidth="1"/>
    <col min="10137" max="10138" width="5.7109375" style="4" bestFit="1" customWidth="1"/>
    <col min="10139" max="10139" width="5.140625" style="4" customWidth="1"/>
    <col min="10140" max="10140" width="2.140625" style="4" customWidth="1"/>
    <col min="10141" max="10143" width="5.140625" style="4" customWidth="1"/>
    <col min="10144" max="10144" width="1.140625" style="4" customWidth="1"/>
    <col min="10145" max="10147" width="5.140625" style="4" customWidth="1"/>
    <col min="10148" max="10148" width="1.5703125" style="4" customWidth="1"/>
    <col min="10149" max="10151" width="5.140625" style="4" customWidth="1"/>
    <col min="10152" max="10152" width="1.42578125" style="4" customWidth="1"/>
    <col min="10153" max="10155" width="5.140625" style="4" customWidth="1"/>
    <col min="10156" max="10156" width="2" style="4" customWidth="1"/>
    <col min="10157" max="10159" width="5.140625" style="4" customWidth="1"/>
    <col min="10160" max="10160" width="1.85546875" style="4" customWidth="1"/>
    <col min="10161" max="10163" width="5.140625" style="4" customWidth="1"/>
    <col min="10164" max="10391" width="11.42578125" style="4"/>
    <col min="10392" max="10392" width="7.85546875" style="4" bestFit="1" customWidth="1"/>
    <col min="10393" max="10394" width="5.7109375" style="4" bestFit="1" customWidth="1"/>
    <col min="10395" max="10395" width="5.140625" style="4" customWidth="1"/>
    <col min="10396" max="10396" width="2.140625" style="4" customWidth="1"/>
    <col min="10397" max="10399" width="5.140625" style="4" customWidth="1"/>
    <col min="10400" max="10400" width="1.140625" style="4" customWidth="1"/>
    <col min="10401" max="10403" width="5.140625" style="4" customWidth="1"/>
    <col min="10404" max="10404" width="1.5703125" style="4" customWidth="1"/>
    <col min="10405" max="10407" width="5.140625" style="4" customWidth="1"/>
    <col min="10408" max="10408" width="1.42578125" style="4" customWidth="1"/>
    <col min="10409" max="10411" width="5.140625" style="4" customWidth="1"/>
    <col min="10412" max="10412" width="2" style="4" customWidth="1"/>
    <col min="10413" max="10415" width="5.140625" style="4" customWidth="1"/>
    <col min="10416" max="10416" width="1.85546875" style="4" customWidth="1"/>
    <col min="10417" max="10419" width="5.140625" style="4" customWidth="1"/>
    <col min="10420" max="10647" width="11.42578125" style="4"/>
    <col min="10648" max="10648" width="7.85546875" style="4" bestFit="1" customWidth="1"/>
    <col min="10649" max="10650" width="5.7109375" style="4" bestFit="1" customWidth="1"/>
    <col min="10651" max="10651" width="5.140625" style="4" customWidth="1"/>
    <col min="10652" max="10652" width="2.140625" style="4" customWidth="1"/>
    <col min="10653" max="10655" width="5.140625" style="4" customWidth="1"/>
    <col min="10656" max="10656" width="1.140625" style="4" customWidth="1"/>
    <col min="10657" max="10659" width="5.140625" style="4" customWidth="1"/>
    <col min="10660" max="10660" width="1.5703125" style="4" customWidth="1"/>
    <col min="10661" max="10663" width="5.140625" style="4" customWidth="1"/>
    <col min="10664" max="10664" width="1.42578125" style="4" customWidth="1"/>
    <col min="10665" max="10667" width="5.140625" style="4" customWidth="1"/>
    <col min="10668" max="10668" width="2" style="4" customWidth="1"/>
    <col min="10669" max="10671" width="5.140625" style="4" customWidth="1"/>
    <col min="10672" max="10672" width="1.85546875" style="4" customWidth="1"/>
    <col min="10673" max="10675" width="5.140625" style="4" customWidth="1"/>
    <col min="10676" max="10903" width="11.42578125" style="4"/>
    <col min="10904" max="10904" width="7.85546875" style="4" bestFit="1" customWidth="1"/>
    <col min="10905" max="10906" width="5.7109375" style="4" bestFit="1" customWidth="1"/>
    <col min="10907" max="10907" width="5.140625" style="4" customWidth="1"/>
    <col min="10908" max="10908" width="2.140625" style="4" customWidth="1"/>
    <col min="10909" max="10911" width="5.140625" style="4" customWidth="1"/>
    <col min="10912" max="10912" width="1.140625" style="4" customWidth="1"/>
    <col min="10913" max="10915" width="5.140625" style="4" customWidth="1"/>
    <col min="10916" max="10916" width="1.5703125" style="4" customWidth="1"/>
    <col min="10917" max="10919" width="5.140625" style="4" customWidth="1"/>
    <col min="10920" max="10920" width="1.42578125" style="4" customWidth="1"/>
    <col min="10921" max="10923" width="5.140625" style="4" customWidth="1"/>
    <col min="10924" max="10924" width="2" style="4" customWidth="1"/>
    <col min="10925" max="10927" width="5.140625" style="4" customWidth="1"/>
    <col min="10928" max="10928" width="1.85546875" style="4" customWidth="1"/>
    <col min="10929" max="10931" width="5.140625" style="4" customWidth="1"/>
    <col min="10932" max="11159" width="11.42578125" style="4"/>
    <col min="11160" max="11160" width="7.85546875" style="4" bestFit="1" customWidth="1"/>
    <col min="11161" max="11162" width="5.7109375" style="4" bestFit="1" customWidth="1"/>
    <col min="11163" max="11163" width="5.140625" style="4" customWidth="1"/>
    <col min="11164" max="11164" width="2.140625" style="4" customWidth="1"/>
    <col min="11165" max="11167" width="5.140625" style="4" customWidth="1"/>
    <col min="11168" max="11168" width="1.140625" style="4" customWidth="1"/>
    <col min="11169" max="11171" width="5.140625" style="4" customWidth="1"/>
    <col min="11172" max="11172" width="1.5703125" style="4" customWidth="1"/>
    <col min="11173" max="11175" width="5.140625" style="4" customWidth="1"/>
    <col min="11176" max="11176" width="1.42578125" style="4" customWidth="1"/>
    <col min="11177" max="11179" width="5.140625" style="4" customWidth="1"/>
    <col min="11180" max="11180" width="2" style="4" customWidth="1"/>
    <col min="11181" max="11183" width="5.140625" style="4" customWidth="1"/>
    <col min="11184" max="11184" width="1.85546875" style="4" customWidth="1"/>
    <col min="11185" max="11187" width="5.140625" style="4" customWidth="1"/>
    <col min="11188" max="11415" width="11.42578125" style="4"/>
    <col min="11416" max="11416" width="7.85546875" style="4" bestFit="1" customWidth="1"/>
    <col min="11417" max="11418" width="5.7109375" style="4" bestFit="1" customWidth="1"/>
    <col min="11419" max="11419" width="5.140625" style="4" customWidth="1"/>
    <col min="11420" max="11420" width="2.140625" style="4" customWidth="1"/>
    <col min="11421" max="11423" width="5.140625" style="4" customWidth="1"/>
    <col min="11424" max="11424" width="1.140625" style="4" customWidth="1"/>
    <col min="11425" max="11427" width="5.140625" style="4" customWidth="1"/>
    <col min="11428" max="11428" width="1.5703125" style="4" customWidth="1"/>
    <col min="11429" max="11431" width="5.140625" style="4" customWidth="1"/>
    <col min="11432" max="11432" width="1.42578125" style="4" customWidth="1"/>
    <col min="11433" max="11435" width="5.140625" style="4" customWidth="1"/>
    <col min="11436" max="11436" width="2" style="4" customWidth="1"/>
    <col min="11437" max="11439" width="5.140625" style="4" customWidth="1"/>
    <col min="11440" max="11440" width="1.85546875" style="4" customWidth="1"/>
    <col min="11441" max="11443" width="5.140625" style="4" customWidth="1"/>
    <col min="11444" max="11671" width="11.42578125" style="4"/>
    <col min="11672" max="11672" width="7.85546875" style="4" bestFit="1" customWidth="1"/>
    <col min="11673" max="11674" width="5.7109375" style="4" bestFit="1" customWidth="1"/>
    <col min="11675" max="11675" width="5.140625" style="4" customWidth="1"/>
    <col min="11676" max="11676" width="2.140625" style="4" customWidth="1"/>
    <col min="11677" max="11679" width="5.140625" style="4" customWidth="1"/>
    <col min="11680" max="11680" width="1.140625" style="4" customWidth="1"/>
    <col min="11681" max="11683" width="5.140625" style="4" customWidth="1"/>
    <col min="11684" max="11684" width="1.5703125" style="4" customWidth="1"/>
    <col min="11685" max="11687" width="5.140625" style="4" customWidth="1"/>
    <col min="11688" max="11688" width="1.42578125" style="4" customWidth="1"/>
    <col min="11689" max="11691" width="5.140625" style="4" customWidth="1"/>
    <col min="11692" max="11692" width="2" style="4" customWidth="1"/>
    <col min="11693" max="11695" width="5.140625" style="4" customWidth="1"/>
    <col min="11696" max="11696" width="1.85546875" style="4" customWidth="1"/>
    <col min="11697" max="11699" width="5.140625" style="4" customWidth="1"/>
    <col min="11700" max="11927" width="11.42578125" style="4"/>
    <col min="11928" max="11928" width="7.85546875" style="4" bestFit="1" customWidth="1"/>
    <col min="11929" max="11930" width="5.7109375" style="4" bestFit="1" customWidth="1"/>
    <col min="11931" max="11931" width="5.140625" style="4" customWidth="1"/>
    <col min="11932" max="11932" width="2.140625" style="4" customWidth="1"/>
    <col min="11933" max="11935" width="5.140625" style="4" customWidth="1"/>
    <col min="11936" max="11936" width="1.140625" style="4" customWidth="1"/>
    <col min="11937" max="11939" width="5.140625" style="4" customWidth="1"/>
    <col min="11940" max="11940" width="1.5703125" style="4" customWidth="1"/>
    <col min="11941" max="11943" width="5.140625" style="4" customWidth="1"/>
    <col min="11944" max="11944" width="1.42578125" style="4" customWidth="1"/>
    <col min="11945" max="11947" width="5.140625" style="4" customWidth="1"/>
    <col min="11948" max="11948" width="2" style="4" customWidth="1"/>
    <col min="11949" max="11951" width="5.140625" style="4" customWidth="1"/>
    <col min="11952" max="11952" width="1.85546875" style="4" customWidth="1"/>
    <col min="11953" max="11955" width="5.140625" style="4" customWidth="1"/>
    <col min="11956" max="12183" width="11.42578125" style="4"/>
    <col min="12184" max="12184" width="7.85546875" style="4" bestFit="1" customWidth="1"/>
    <col min="12185" max="12186" width="5.7109375" style="4" bestFit="1" customWidth="1"/>
    <col min="12187" max="12187" width="5.140625" style="4" customWidth="1"/>
    <col min="12188" max="12188" width="2.140625" style="4" customWidth="1"/>
    <col min="12189" max="12191" width="5.140625" style="4" customWidth="1"/>
    <col min="12192" max="12192" width="1.140625" style="4" customWidth="1"/>
    <col min="12193" max="12195" width="5.140625" style="4" customWidth="1"/>
    <col min="12196" max="12196" width="1.5703125" style="4" customWidth="1"/>
    <col min="12197" max="12199" width="5.140625" style="4" customWidth="1"/>
    <col min="12200" max="12200" width="1.42578125" style="4" customWidth="1"/>
    <col min="12201" max="12203" width="5.140625" style="4" customWidth="1"/>
    <col min="12204" max="12204" width="2" style="4" customWidth="1"/>
    <col min="12205" max="12207" width="5.140625" style="4" customWidth="1"/>
    <col min="12208" max="12208" width="1.85546875" style="4" customWidth="1"/>
    <col min="12209" max="12211" width="5.140625" style="4" customWidth="1"/>
    <col min="12212" max="12439" width="11.42578125" style="4"/>
    <col min="12440" max="12440" width="7.85546875" style="4" bestFit="1" customWidth="1"/>
    <col min="12441" max="12442" width="5.7109375" style="4" bestFit="1" customWidth="1"/>
    <col min="12443" max="12443" width="5.140625" style="4" customWidth="1"/>
    <col min="12444" max="12444" width="2.140625" style="4" customWidth="1"/>
    <col min="12445" max="12447" width="5.140625" style="4" customWidth="1"/>
    <col min="12448" max="12448" width="1.140625" style="4" customWidth="1"/>
    <col min="12449" max="12451" width="5.140625" style="4" customWidth="1"/>
    <col min="12452" max="12452" width="1.5703125" style="4" customWidth="1"/>
    <col min="12453" max="12455" width="5.140625" style="4" customWidth="1"/>
    <col min="12456" max="12456" width="1.42578125" style="4" customWidth="1"/>
    <col min="12457" max="12459" width="5.140625" style="4" customWidth="1"/>
    <col min="12460" max="12460" width="2" style="4" customWidth="1"/>
    <col min="12461" max="12463" width="5.140625" style="4" customWidth="1"/>
    <col min="12464" max="12464" width="1.85546875" style="4" customWidth="1"/>
    <col min="12465" max="12467" width="5.140625" style="4" customWidth="1"/>
    <col min="12468" max="12695" width="11.42578125" style="4"/>
    <col min="12696" max="12696" width="7.85546875" style="4" bestFit="1" customWidth="1"/>
    <col min="12697" max="12698" width="5.7109375" style="4" bestFit="1" customWidth="1"/>
    <col min="12699" max="12699" width="5.140625" style="4" customWidth="1"/>
    <col min="12700" max="12700" width="2.140625" style="4" customWidth="1"/>
    <col min="12701" max="12703" width="5.140625" style="4" customWidth="1"/>
    <col min="12704" max="12704" width="1.140625" style="4" customWidth="1"/>
    <col min="12705" max="12707" width="5.140625" style="4" customWidth="1"/>
    <col min="12708" max="12708" width="1.5703125" style="4" customWidth="1"/>
    <col min="12709" max="12711" width="5.140625" style="4" customWidth="1"/>
    <col min="12712" max="12712" width="1.42578125" style="4" customWidth="1"/>
    <col min="12713" max="12715" width="5.140625" style="4" customWidth="1"/>
    <col min="12716" max="12716" width="2" style="4" customWidth="1"/>
    <col min="12717" max="12719" width="5.140625" style="4" customWidth="1"/>
    <col min="12720" max="12720" width="1.85546875" style="4" customWidth="1"/>
    <col min="12721" max="12723" width="5.140625" style="4" customWidth="1"/>
    <col min="12724" max="12951" width="11.42578125" style="4"/>
    <col min="12952" max="12952" width="7.85546875" style="4" bestFit="1" customWidth="1"/>
    <col min="12953" max="12954" width="5.7109375" style="4" bestFit="1" customWidth="1"/>
    <col min="12955" max="12955" width="5.140625" style="4" customWidth="1"/>
    <col min="12956" max="12956" width="2.140625" style="4" customWidth="1"/>
    <col min="12957" max="12959" width="5.140625" style="4" customWidth="1"/>
    <col min="12960" max="12960" width="1.140625" style="4" customWidth="1"/>
    <col min="12961" max="12963" width="5.140625" style="4" customWidth="1"/>
    <col min="12964" max="12964" width="1.5703125" style="4" customWidth="1"/>
    <col min="12965" max="12967" width="5.140625" style="4" customWidth="1"/>
    <col min="12968" max="12968" width="1.42578125" style="4" customWidth="1"/>
    <col min="12969" max="12971" width="5.140625" style="4" customWidth="1"/>
    <col min="12972" max="12972" width="2" style="4" customWidth="1"/>
    <col min="12973" max="12975" width="5.140625" style="4" customWidth="1"/>
    <col min="12976" max="12976" width="1.85546875" style="4" customWidth="1"/>
    <col min="12977" max="12979" width="5.140625" style="4" customWidth="1"/>
    <col min="12980" max="13207" width="11.42578125" style="4"/>
    <col min="13208" max="13208" width="7.85546875" style="4" bestFit="1" customWidth="1"/>
    <col min="13209" max="13210" width="5.7109375" style="4" bestFit="1" customWidth="1"/>
    <col min="13211" max="13211" width="5.140625" style="4" customWidth="1"/>
    <col min="13212" max="13212" width="2.140625" style="4" customWidth="1"/>
    <col min="13213" max="13215" width="5.140625" style="4" customWidth="1"/>
    <col min="13216" max="13216" width="1.140625" style="4" customWidth="1"/>
    <col min="13217" max="13219" width="5.140625" style="4" customWidth="1"/>
    <col min="13220" max="13220" width="1.5703125" style="4" customWidth="1"/>
    <col min="13221" max="13223" width="5.140625" style="4" customWidth="1"/>
    <col min="13224" max="13224" width="1.42578125" style="4" customWidth="1"/>
    <col min="13225" max="13227" width="5.140625" style="4" customWidth="1"/>
    <col min="13228" max="13228" width="2" style="4" customWidth="1"/>
    <col min="13229" max="13231" width="5.140625" style="4" customWidth="1"/>
    <col min="13232" max="13232" width="1.85546875" style="4" customWidth="1"/>
    <col min="13233" max="13235" width="5.140625" style="4" customWidth="1"/>
    <col min="13236" max="13463" width="11.42578125" style="4"/>
    <col min="13464" max="13464" width="7.85546875" style="4" bestFit="1" customWidth="1"/>
    <col min="13465" max="13466" width="5.7109375" style="4" bestFit="1" customWidth="1"/>
    <col min="13467" max="13467" width="5.140625" style="4" customWidth="1"/>
    <col min="13468" max="13468" width="2.140625" style="4" customWidth="1"/>
    <col min="13469" max="13471" width="5.140625" style="4" customWidth="1"/>
    <col min="13472" max="13472" width="1.140625" style="4" customWidth="1"/>
    <col min="13473" max="13475" width="5.140625" style="4" customWidth="1"/>
    <col min="13476" max="13476" width="1.5703125" style="4" customWidth="1"/>
    <col min="13477" max="13479" width="5.140625" style="4" customWidth="1"/>
    <col min="13480" max="13480" width="1.42578125" style="4" customWidth="1"/>
    <col min="13481" max="13483" width="5.140625" style="4" customWidth="1"/>
    <col min="13484" max="13484" width="2" style="4" customWidth="1"/>
    <col min="13485" max="13487" width="5.140625" style="4" customWidth="1"/>
    <col min="13488" max="13488" width="1.85546875" style="4" customWidth="1"/>
    <col min="13489" max="13491" width="5.140625" style="4" customWidth="1"/>
    <col min="13492" max="13719" width="11.42578125" style="4"/>
    <col min="13720" max="13720" width="7.85546875" style="4" bestFit="1" customWidth="1"/>
    <col min="13721" max="13722" width="5.7109375" style="4" bestFit="1" customWidth="1"/>
    <col min="13723" max="13723" width="5.140625" style="4" customWidth="1"/>
    <col min="13724" max="13724" width="2.140625" style="4" customWidth="1"/>
    <col min="13725" max="13727" width="5.140625" style="4" customWidth="1"/>
    <col min="13728" max="13728" width="1.140625" style="4" customWidth="1"/>
    <col min="13729" max="13731" width="5.140625" style="4" customWidth="1"/>
    <col min="13732" max="13732" width="1.5703125" style="4" customWidth="1"/>
    <col min="13733" max="13735" width="5.140625" style="4" customWidth="1"/>
    <col min="13736" max="13736" width="1.42578125" style="4" customWidth="1"/>
    <col min="13737" max="13739" width="5.140625" style="4" customWidth="1"/>
    <col min="13740" max="13740" width="2" style="4" customWidth="1"/>
    <col min="13741" max="13743" width="5.140625" style="4" customWidth="1"/>
    <col min="13744" max="13744" width="1.85546875" style="4" customWidth="1"/>
    <col min="13745" max="13747" width="5.140625" style="4" customWidth="1"/>
    <col min="13748" max="13975" width="11.42578125" style="4"/>
    <col min="13976" max="13976" width="7.85546875" style="4" bestFit="1" customWidth="1"/>
    <col min="13977" max="13978" width="5.7109375" style="4" bestFit="1" customWidth="1"/>
    <col min="13979" max="13979" width="5.140625" style="4" customWidth="1"/>
    <col min="13980" max="13980" width="2.140625" style="4" customWidth="1"/>
    <col min="13981" max="13983" width="5.140625" style="4" customWidth="1"/>
    <col min="13984" max="13984" width="1.140625" style="4" customWidth="1"/>
    <col min="13985" max="13987" width="5.140625" style="4" customWidth="1"/>
    <col min="13988" max="13988" width="1.5703125" style="4" customWidth="1"/>
    <col min="13989" max="13991" width="5.140625" style="4" customWidth="1"/>
    <col min="13992" max="13992" width="1.42578125" style="4" customWidth="1"/>
    <col min="13993" max="13995" width="5.140625" style="4" customWidth="1"/>
    <col min="13996" max="13996" width="2" style="4" customWidth="1"/>
    <col min="13997" max="13999" width="5.140625" style="4" customWidth="1"/>
    <col min="14000" max="14000" width="1.85546875" style="4" customWidth="1"/>
    <col min="14001" max="14003" width="5.140625" style="4" customWidth="1"/>
    <col min="14004" max="14231" width="11.42578125" style="4"/>
    <col min="14232" max="14232" width="7.85546875" style="4" bestFit="1" customWidth="1"/>
    <col min="14233" max="14234" width="5.7109375" style="4" bestFit="1" customWidth="1"/>
    <col min="14235" max="14235" width="5.140625" style="4" customWidth="1"/>
    <col min="14236" max="14236" width="2.140625" style="4" customWidth="1"/>
    <col min="14237" max="14239" width="5.140625" style="4" customWidth="1"/>
    <col min="14240" max="14240" width="1.140625" style="4" customWidth="1"/>
    <col min="14241" max="14243" width="5.140625" style="4" customWidth="1"/>
    <col min="14244" max="14244" width="1.5703125" style="4" customWidth="1"/>
    <col min="14245" max="14247" width="5.140625" style="4" customWidth="1"/>
    <col min="14248" max="14248" width="1.42578125" style="4" customWidth="1"/>
    <col min="14249" max="14251" width="5.140625" style="4" customWidth="1"/>
    <col min="14252" max="14252" width="2" style="4" customWidth="1"/>
    <col min="14253" max="14255" width="5.140625" style="4" customWidth="1"/>
    <col min="14256" max="14256" width="1.85546875" style="4" customWidth="1"/>
    <col min="14257" max="14259" width="5.140625" style="4" customWidth="1"/>
    <col min="14260" max="14487" width="11.42578125" style="4"/>
    <col min="14488" max="14488" width="7.85546875" style="4" bestFit="1" customWidth="1"/>
    <col min="14489" max="14490" width="5.7109375" style="4" bestFit="1" customWidth="1"/>
    <col min="14491" max="14491" width="5.140625" style="4" customWidth="1"/>
    <col min="14492" max="14492" width="2.140625" style="4" customWidth="1"/>
    <col min="14493" max="14495" width="5.140625" style="4" customWidth="1"/>
    <col min="14496" max="14496" width="1.140625" style="4" customWidth="1"/>
    <col min="14497" max="14499" width="5.140625" style="4" customWidth="1"/>
    <col min="14500" max="14500" width="1.5703125" style="4" customWidth="1"/>
    <col min="14501" max="14503" width="5.140625" style="4" customWidth="1"/>
    <col min="14504" max="14504" width="1.42578125" style="4" customWidth="1"/>
    <col min="14505" max="14507" width="5.140625" style="4" customWidth="1"/>
    <col min="14508" max="14508" width="2" style="4" customWidth="1"/>
    <col min="14509" max="14511" width="5.140625" style="4" customWidth="1"/>
    <col min="14512" max="14512" width="1.85546875" style="4" customWidth="1"/>
    <col min="14513" max="14515" width="5.140625" style="4" customWidth="1"/>
    <col min="14516" max="14743" width="11.42578125" style="4"/>
    <col min="14744" max="14744" width="7.85546875" style="4" bestFit="1" customWidth="1"/>
    <col min="14745" max="14746" width="5.7109375" style="4" bestFit="1" customWidth="1"/>
    <col min="14747" max="14747" width="5.140625" style="4" customWidth="1"/>
    <col min="14748" max="14748" width="2.140625" style="4" customWidth="1"/>
    <col min="14749" max="14751" width="5.140625" style="4" customWidth="1"/>
    <col min="14752" max="14752" width="1.140625" style="4" customWidth="1"/>
    <col min="14753" max="14755" width="5.140625" style="4" customWidth="1"/>
    <col min="14756" max="14756" width="1.5703125" style="4" customWidth="1"/>
    <col min="14757" max="14759" width="5.140625" style="4" customWidth="1"/>
    <col min="14760" max="14760" width="1.42578125" style="4" customWidth="1"/>
    <col min="14761" max="14763" width="5.140625" style="4" customWidth="1"/>
    <col min="14764" max="14764" width="2" style="4" customWidth="1"/>
    <col min="14765" max="14767" width="5.140625" style="4" customWidth="1"/>
    <col min="14768" max="14768" width="1.85546875" style="4" customWidth="1"/>
    <col min="14769" max="14771" width="5.140625" style="4" customWidth="1"/>
    <col min="14772" max="14999" width="11.42578125" style="4"/>
    <col min="15000" max="15000" width="7.85546875" style="4" bestFit="1" customWidth="1"/>
    <col min="15001" max="15002" width="5.7109375" style="4" bestFit="1" customWidth="1"/>
    <col min="15003" max="15003" width="5.140625" style="4" customWidth="1"/>
    <col min="15004" max="15004" width="2.140625" style="4" customWidth="1"/>
    <col min="15005" max="15007" width="5.140625" style="4" customWidth="1"/>
    <col min="15008" max="15008" width="1.140625" style="4" customWidth="1"/>
    <col min="15009" max="15011" width="5.140625" style="4" customWidth="1"/>
    <col min="15012" max="15012" width="1.5703125" style="4" customWidth="1"/>
    <col min="15013" max="15015" width="5.140625" style="4" customWidth="1"/>
    <col min="15016" max="15016" width="1.42578125" style="4" customWidth="1"/>
    <col min="15017" max="15019" width="5.140625" style="4" customWidth="1"/>
    <col min="15020" max="15020" width="2" style="4" customWidth="1"/>
    <col min="15021" max="15023" width="5.140625" style="4" customWidth="1"/>
    <col min="15024" max="15024" width="1.85546875" style="4" customWidth="1"/>
    <col min="15025" max="15027" width="5.140625" style="4" customWidth="1"/>
    <col min="15028" max="15255" width="11.42578125" style="4"/>
    <col min="15256" max="15256" width="7.85546875" style="4" bestFit="1" customWidth="1"/>
    <col min="15257" max="15258" width="5.7109375" style="4" bestFit="1" customWidth="1"/>
    <col min="15259" max="15259" width="5.140625" style="4" customWidth="1"/>
    <col min="15260" max="15260" width="2.140625" style="4" customWidth="1"/>
    <col min="15261" max="15263" width="5.140625" style="4" customWidth="1"/>
    <col min="15264" max="15264" width="1.140625" style="4" customWidth="1"/>
    <col min="15265" max="15267" width="5.140625" style="4" customWidth="1"/>
    <col min="15268" max="15268" width="1.5703125" style="4" customWidth="1"/>
    <col min="15269" max="15271" width="5.140625" style="4" customWidth="1"/>
    <col min="15272" max="15272" width="1.42578125" style="4" customWidth="1"/>
    <col min="15273" max="15275" width="5.140625" style="4" customWidth="1"/>
    <col min="15276" max="15276" width="2" style="4" customWidth="1"/>
    <col min="15277" max="15279" width="5.140625" style="4" customWidth="1"/>
    <col min="15280" max="15280" width="1.85546875" style="4" customWidth="1"/>
    <col min="15281" max="15283" width="5.140625" style="4" customWidth="1"/>
    <col min="15284" max="15511" width="11.42578125" style="4"/>
    <col min="15512" max="15512" width="7.85546875" style="4" bestFit="1" customWidth="1"/>
    <col min="15513" max="15514" width="5.7109375" style="4" bestFit="1" customWidth="1"/>
    <col min="15515" max="15515" width="5.140625" style="4" customWidth="1"/>
    <col min="15516" max="15516" width="2.140625" style="4" customWidth="1"/>
    <col min="15517" max="15519" width="5.140625" style="4" customWidth="1"/>
    <col min="15520" max="15520" width="1.140625" style="4" customWidth="1"/>
    <col min="15521" max="15523" width="5.140625" style="4" customWidth="1"/>
    <col min="15524" max="15524" width="1.5703125" style="4" customWidth="1"/>
    <col min="15525" max="15527" width="5.140625" style="4" customWidth="1"/>
    <col min="15528" max="15528" width="1.42578125" style="4" customWidth="1"/>
    <col min="15529" max="15531" width="5.140625" style="4" customWidth="1"/>
    <col min="15532" max="15532" width="2" style="4" customWidth="1"/>
    <col min="15533" max="15535" width="5.140625" style="4" customWidth="1"/>
    <col min="15536" max="15536" width="1.85546875" style="4" customWidth="1"/>
    <col min="15537" max="15539" width="5.140625" style="4" customWidth="1"/>
    <col min="15540" max="15767" width="11.42578125" style="4"/>
    <col min="15768" max="15768" width="7.85546875" style="4" bestFit="1" customWidth="1"/>
    <col min="15769" max="15770" width="5.7109375" style="4" bestFit="1" customWidth="1"/>
    <col min="15771" max="15771" width="5.140625" style="4" customWidth="1"/>
    <col min="15772" max="15772" width="2.140625" style="4" customWidth="1"/>
    <col min="15773" max="15775" width="5.140625" style="4" customWidth="1"/>
    <col min="15776" max="15776" width="1.140625" style="4" customWidth="1"/>
    <col min="15777" max="15779" width="5.140625" style="4" customWidth="1"/>
    <col min="15780" max="15780" width="1.5703125" style="4" customWidth="1"/>
    <col min="15781" max="15783" width="5.140625" style="4" customWidth="1"/>
    <col min="15784" max="15784" width="1.42578125" style="4" customWidth="1"/>
    <col min="15785" max="15787" width="5.140625" style="4" customWidth="1"/>
    <col min="15788" max="15788" width="2" style="4" customWidth="1"/>
    <col min="15789" max="15791" width="5.140625" style="4" customWidth="1"/>
    <col min="15792" max="15792" width="1.85546875" style="4" customWidth="1"/>
    <col min="15793" max="15795" width="5.140625" style="4" customWidth="1"/>
    <col min="15796" max="16023" width="11.42578125" style="4"/>
    <col min="16024" max="16024" width="7.85546875" style="4" bestFit="1" customWidth="1"/>
    <col min="16025" max="16026" width="5.7109375" style="4" bestFit="1" customWidth="1"/>
    <col min="16027" max="16027" width="5.140625" style="4" customWidth="1"/>
    <col min="16028" max="16028" width="2.140625" style="4" customWidth="1"/>
    <col min="16029" max="16031" width="5.140625" style="4" customWidth="1"/>
    <col min="16032" max="16032" width="1.140625" style="4" customWidth="1"/>
    <col min="16033" max="16035" width="5.140625" style="4" customWidth="1"/>
    <col min="16036" max="16036" width="1.5703125" style="4" customWidth="1"/>
    <col min="16037" max="16039" width="5.140625" style="4" customWidth="1"/>
    <col min="16040" max="16040" width="1.42578125" style="4" customWidth="1"/>
    <col min="16041" max="16043" width="5.140625" style="4" customWidth="1"/>
    <col min="16044" max="16044" width="2" style="4" customWidth="1"/>
    <col min="16045" max="16047" width="5.140625" style="4" customWidth="1"/>
    <col min="16048" max="16048" width="1.85546875" style="4" customWidth="1"/>
    <col min="16049" max="16051" width="5.140625" style="4" customWidth="1"/>
    <col min="16052" max="16384" width="11.42578125" style="4"/>
  </cols>
  <sheetData>
    <row r="1" spans="1:57" ht="14.25" customHeight="1" thickBot="1" x14ac:dyDescent="0.3">
      <c r="A1" s="250" t="s">
        <v>88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89" t="s">
        <v>111</v>
      </c>
    </row>
    <row r="2" spans="1:57" ht="15" x14ac:dyDescent="0.25">
      <c r="A2" s="250" t="s">
        <v>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31"/>
    </row>
    <row r="3" spans="1:57" ht="1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31"/>
      <c r="AD3" s="256"/>
      <c r="AE3" s="256"/>
      <c r="AF3" s="256"/>
      <c r="AG3" s="256"/>
      <c r="AH3" s="256"/>
      <c r="AI3" s="256"/>
      <c r="AJ3" s="256"/>
      <c r="AK3" s="256"/>
      <c r="AL3" s="256"/>
      <c r="AM3" s="256"/>
      <c r="AN3" s="2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  <c r="BB3" s="256"/>
      <c r="BC3" s="256"/>
      <c r="BD3" s="256"/>
      <c r="BE3" s="256"/>
    </row>
    <row r="4" spans="1:57" ht="15" x14ac:dyDescent="0.25">
      <c r="A4" s="250" t="s">
        <v>94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31"/>
      <c r="AD4" s="257" t="s">
        <v>29</v>
      </c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</row>
    <row r="5" spans="1:57" ht="15" x14ac:dyDescent="0.25">
      <c r="A5" s="250" t="s">
        <v>99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31"/>
      <c r="AD5" s="257" t="s">
        <v>30</v>
      </c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7"/>
      <c r="BA5" s="257"/>
      <c r="BB5" s="257"/>
      <c r="BC5" s="257"/>
      <c r="BD5" s="257"/>
      <c r="BE5" s="257"/>
    </row>
    <row r="6" spans="1:57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D6" s="257" t="s">
        <v>106</v>
      </c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</row>
    <row r="7" spans="1:57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D7" s="251" t="s">
        <v>107</v>
      </c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</row>
    <row r="8" spans="1:57" ht="13.5" thickBot="1" x14ac:dyDescent="0.25">
      <c r="A8" s="246" t="s">
        <v>39</v>
      </c>
      <c r="B8" s="239" t="s">
        <v>10</v>
      </c>
      <c r="C8" s="239"/>
      <c r="D8" s="239"/>
      <c r="E8" s="8"/>
      <c r="F8" s="239" t="s">
        <v>12</v>
      </c>
      <c r="G8" s="239"/>
      <c r="H8" s="239"/>
      <c r="I8" s="8"/>
      <c r="J8" s="239" t="s">
        <v>13</v>
      </c>
      <c r="K8" s="239"/>
      <c r="L8" s="239"/>
      <c r="M8" s="8"/>
      <c r="N8" s="239" t="s">
        <v>14</v>
      </c>
      <c r="O8" s="239"/>
      <c r="P8" s="239"/>
      <c r="Q8" s="8"/>
      <c r="R8" s="239" t="s">
        <v>16</v>
      </c>
      <c r="S8" s="239"/>
      <c r="T8" s="239"/>
      <c r="U8" s="8"/>
      <c r="V8" s="239" t="s">
        <v>17</v>
      </c>
      <c r="W8" s="239"/>
      <c r="X8" s="239"/>
      <c r="Y8" s="8"/>
      <c r="Z8" s="239" t="s">
        <v>18</v>
      </c>
      <c r="AA8" s="239"/>
      <c r="AB8" s="239"/>
      <c r="AD8" s="252" t="s">
        <v>105</v>
      </c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</row>
    <row r="9" spans="1:57" ht="13.5" thickBot="1" x14ac:dyDescent="0.25">
      <c r="A9" s="246"/>
      <c r="B9" s="48" t="s">
        <v>31</v>
      </c>
      <c r="C9" s="48" t="s">
        <v>32</v>
      </c>
      <c r="D9" s="48" t="s">
        <v>33</v>
      </c>
      <c r="E9" s="48"/>
      <c r="F9" s="48" t="s">
        <v>31</v>
      </c>
      <c r="G9" s="48" t="s">
        <v>32</v>
      </c>
      <c r="H9" s="48" t="s">
        <v>33</v>
      </c>
      <c r="I9" s="48"/>
      <c r="J9" s="48" t="s">
        <v>31</v>
      </c>
      <c r="K9" s="48" t="s">
        <v>32</v>
      </c>
      <c r="L9" s="48" t="s">
        <v>33</v>
      </c>
      <c r="M9" s="48"/>
      <c r="N9" s="48" t="s">
        <v>31</v>
      </c>
      <c r="O9" s="48" t="s">
        <v>32</v>
      </c>
      <c r="P9" s="48" t="s">
        <v>33</v>
      </c>
      <c r="Q9" s="48"/>
      <c r="R9" s="48" t="s">
        <v>31</v>
      </c>
      <c r="S9" s="48" t="s">
        <v>32</v>
      </c>
      <c r="T9" s="48" t="s">
        <v>33</v>
      </c>
      <c r="U9" s="48"/>
      <c r="V9" s="48" t="s">
        <v>31</v>
      </c>
      <c r="W9" s="48" t="s">
        <v>32</v>
      </c>
      <c r="X9" s="48" t="s">
        <v>33</v>
      </c>
      <c r="Y9" s="48"/>
      <c r="Z9" s="48" t="s">
        <v>31</v>
      </c>
      <c r="AA9" s="48" t="s">
        <v>32</v>
      </c>
      <c r="AB9" s="48" t="s">
        <v>33</v>
      </c>
      <c r="AD9" s="254" t="s">
        <v>39</v>
      </c>
      <c r="AE9" s="110" t="s">
        <v>38</v>
      </c>
      <c r="AF9" s="110"/>
      <c r="AG9" s="110"/>
      <c r="AH9" s="111"/>
      <c r="AI9" s="112" t="s">
        <v>12</v>
      </c>
      <c r="AJ9" s="112"/>
      <c r="AK9" s="112"/>
      <c r="AL9" s="111"/>
      <c r="AM9" s="113" t="s">
        <v>13</v>
      </c>
      <c r="AN9" s="113"/>
      <c r="AO9" s="112"/>
      <c r="AP9" s="111"/>
      <c r="AQ9" s="113" t="s">
        <v>14</v>
      </c>
      <c r="AR9" s="113"/>
      <c r="AS9" s="112"/>
      <c r="AT9" s="111"/>
      <c r="AU9" s="113" t="s">
        <v>16</v>
      </c>
      <c r="AV9" s="113"/>
      <c r="AW9" s="112"/>
      <c r="AX9" s="111"/>
      <c r="AY9" s="113" t="s">
        <v>17</v>
      </c>
      <c r="AZ9" s="113"/>
      <c r="BA9" s="112"/>
      <c r="BB9" s="111"/>
      <c r="BC9" s="113" t="s">
        <v>18</v>
      </c>
      <c r="BD9" s="113"/>
      <c r="BE9" s="112"/>
    </row>
    <row r="10" spans="1:57" ht="14.25" thickBot="1" x14ac:dyDescent="0.25">
      <c r="A10" s="90" t="s">
        <v>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35"/>
      <c r="AC10" s="8"/>
      <c r="AD10" s="255"/>
      <c r="AE10" s="114" t="s">
        <v>31</v>
      </c>
      <c r="AF10" s="114" t="s">
        <v>32</v>
      </c>
      <c r="AG10" s="114" t="s">
        <v>33</v>
      </c>
      <c r="AH10" s="114"/>
      <c r="AI10" s="114" t="s">
        <v>31</v>
      </c>
      <c r="AJ10" s="114" t="s">
        <v>32</v>
      </c>
      <c r="AK10" s="114" t="s">
        <v>33</v>
      </c>
      <c r="AL10" s="114"/>
      <c r="AM10" s="114" t="s">
        <v>31</v>
      </c>
      <c r="AN10" s="114" t="s">
        <v>32</v>
      </c>
      <c r="AO10" s="114" t="s">
        <v>33</v>
      </c>
      <c r="AP10" s="114"/>
      <c r="AQ10" s="114" t="s">
        <v>31</v>
      </c>
      <c r="AR10" s="114" t="s">
        <v>32</v>
      </c>
      <c r="AS10" s="114" t="s">
        <v>33</v>
      </c>
      <c r="AT10" s="114"/>
      <c r="AU10" s="114" t="s">
        <v>31</v>
      </c>
      <c r="AV10" s="114" t="s">
        <v>32</v>
      </c>
      <c r="AW10" s="114" t="s">
        <v>33</v>
      </c>
      <c r="AX10" s="114"/>
      <c r="AY10" s="114" t="s">
        <v>31</v>
      </c>
      <c r="AZ10" s="114" t="s">
        <v>32</v>
      </c>
      <c r="BA10" s="114" t="s">
        <v>33</v>
      </c>
      <c r="BB10" s="114"/>
      <c r="BC10" s="114" t="s">
        <v>31</v>
      </c>
      <c r="BD10" s="114" t="s">
        <v>32</v>
      </c>
      <c r="BE10" s="114" t="s">
        <v>33</v>
      </c>
    </row>
    <row r="11" spans="1:57" x14ac:dyDescent="0.2">
      <c r="A11" s="9"/>
      <c r="B11" s="91"/>
      <c r="C11" s="91"/>
      <c r="D11" s="91"/>
      <c r="E11" s="35"/>
      <c r="F11" s="91"/>
      <c r="G11" s="91"/>
      <c r="H11" s="91"/>
      <c r="I11" s="35"/>
      <c r="J11" s="91"/>
      <c r="K11" s="91"/>
      <c r="L11" s="91"/>
      <c r="M11" s="35"/>
      <c r="N11" s="91"/>
      <c r="O11" s="91"/>
      <c r="P11" s="91"/>
      <c r="Q11" s="35"/>
      <c r="R11" s="91"/>
      <c r="S11" s="91"/>
      <c r="T11" s="91"/>
      <c r="U11" s="35"/>
      <c r="V11" s="91"/>
      <c r="W11" s="91"/>
      <c r="X11" s="91"/>
      <c r="Y11" s="35"/>
      <c r="Z11" s="91"/>
      <c r="AA11" s="91"/>
      <c r="AB11" s="91"/>
      <c r="AD11" s="115"/>
      <c r="AE11" s="116"/>
      <c r="AF11" s="116"/>
      <c r="AG11" s="116"/>
      <c r="AH11" s="117"/>
      <c r="AI11" s="116"/>
      <c r="AJ11" s="116"/>
      <c r="AK11" s="116"/>
      <c r="AL11" s="117"/>
      <c r="AM11" s="116"/>
      <c r="AN11" s="116"/>
      <c r="AO11" s="116"/>
      <c r="AP11" s="117"/>
      <c r="AQ11" s="116"/>
      <c r="AR11" s="116"/>
      <c r="AS11" s="116"/>
      <c r="AT11" s="117"/>
      <c r="AU11" s="116"/>
      <c r="AV11" s="116"/>
      <c r="AW11" s="116"/>
      <c r="AX11" s="117"/>
      <c r="AY11" s="116"/>
      <c r="AZ11" s="116"/>
      <c r="BA11" s="116"/>
      <c r="BB11" s="117"/>
      <c r="BC11" s="116"/>
      <c r="BD11" s="116"/>
      <c r="BE11" s="116"/>
    </row>
    <row r="12" spans="1:57" ht="13.5" x14ac:dyDescent="0.25">
      <c r="A12" s="24" t="s">
        <v>10</v>
      </c>
      <c r="B12" s="92">
        <v>3626</v>
      </c>
      <c r="C12" s="92">
        <v>2194</v>
      </c>
      <c r="D12" s="92">
        <v>1432</v>
      </c>
      <c r="E12" s="92"/>
      <c r="F12" s="92">
        <v>331</v>
      </c>
      <c r="G12" s="92">
        <v>196</v>
      </c>
      <c r="H12" s="92">
        <v>135</v>
      </c>
      <c r="I12" s="92"/>
      <c r="J12" s="92">
        <v>1947</v>
      </c>
      <c r="K12" s="92">
        <v>1153</v>
      </c>
      <c r="L12" s="92">
        <v>788</v>
      </c>
      <c r="M12" s="92"/>
      <c r="N12" s="92">
        <v>569</v>
      </c>
      <c r="O12" s="92">
        <v>354</v>
      </c>
      <c r="P12" s="92">
        <v>220</v>
      </c>
      <c r="Q12" s="92"/>
      <c r="R12" s="92">
        <v>433</v>
      </c>
      <c r="S12" s="92">
        <v>276</v>
      </c>
      <c r="T12" s="92">
        <v>155</v>
      </c>
      <c r="U12" s="92"/>
      <c r="V12" s="92">
        <v>259</v>
      </c>
      <c r="W12" s="92">
        <v>157</v>
      </c>
      <c r="X12" s="92">
        <v>104</v>
      </c>
      <c r="Y12" s="92"/>
      <c r="Z12" s="92">
        <v>87</v>
      </c>
      <c r="AA12" s="92">
        <v>58</v>
      </c>
      <c r="AB12" s="92">
        <v>30</v>
      </c>
      <c r="AD12" s="118" t="s">
        <v>10</v>
      </c>
      <c r="AE12" s="119">
        <v>444816</v>
      </c>
      <c r="AF12" s="119">
        <v>228587</v>
      </c>
      <c r="AG12" s="119">
        <v>216229</v>
      </c>
      <c r="AH12" s="119"/>
      <c r="AI12" s="119">
        <v>74541</v>
      </c>
      <c r="AJ12" s="119">
        <v>38335</v>
      </c>
      <c r="AK12" s="119">
        <v>36206</v>
      </c>
      <c r="AL12" s="119"/>
      <c r="AM12" s="119">
        <v>80982</v>
      </c>
      <c r="AN12" s="119">
        <v>42147</v>
      </c>
      <c r="AO12" s="119">
        <v>38835</v>
      </c>
      <c r="AP12" s="119"/>
      <c r="AQ12" s="119">
        <v>74704</v>
      </c>
      <c r="AR12" s="119">
        <v>38439</v>
      </c>
      <c r="AS12" s="119">
        <v>36265</v>
      </c>
      <c r="AT12" s="119"/>
      <c r="AU12" s="119">
        <v>73360</v>
      </c>
      <c r="AV12" s="119">
        <v>37689</v>
      </c>
      <c r="AW12" s="119">
        <v>35671</v>
      </c>
      <c r="AX12" s="119"/>
      <c r="AY12" s="119">
        <v>71380</v>
      </c>
      <c r="AZ12" s="119">
        <v>36470</v>
      </c>
      <c r="BA12" s="119">
        <v>34910</v>
      </c>
      <c r="BB12" s="119"/>
      <c r="BC12" s="119">
        <v>69849</v>
      </c>
      <c r="BD12" s="119">
        <v>35507</v>
      </c>
      <c r="BE12" s="119">
        <v>34342</v>
      </c>
    </row>
    <row r="13" spans="1:57" s="109" customFormat="1" x14ac:dyDescent="0.2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4"/>
      <c r="AD13" s="111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</row>
    <row r="14" spans="1:57" x14ac:dyDescent="0.2">
      <c r="A14" s="39">
        <v>5</v>
      </c>
      <c r="B14" s="165">
        <v>0</v>
      </c>
      <c r="C14" s="165">
        <v>0</v>
      </c>
      <c r="D14" s="165">
        <v>0</v>
      </c>
      <c r="E14" s="165"/>
      <c r="F14" s="165">
        <v>0</v>
      </c>
      <c r="G14" s="165">
        <v>0</v>
      </c>
      <c r="H14" s="165">
        <v>0</v>
      </c>
      <c r="I14" s="165"/>
      <c r="J14" s="165">
        <v>0</v>
      </c>
      <c r="K14" s="165">
        <v>0</v>
      </c>
      <c r="L14" s="165">
        <v>0</v>
      </c>
      <c r="M14" s="165"/>
      <c r="N14" s="165">
        <v>0</v>
      </c>
      <c r="O14" s="165">
        <v>0</v>
      </c>
      <c r="P14" s="165">
        <v>0</v>
      </c>
      <c r="Q14" s="165"/>
      <c r="R14" s="165">
        <v>0</v>
      </c>
      <c r="S14" s="165">
        <v>0</v>
      </c>
      <c r="T14" s="165">
        <v>0</v>
      </c>
      <c r="U14" s="165"/>
      <c r="V14" s="165">
        <v>0</v>
      </c>
      <c r="W14" s="165">
        <v>0</v>
      </c>
      <c r="X14" s="165">
        <v>0</v>
      </c>
      <c r="Y14" s="165"/>
      <c r="Z14" s="165">
        <v>0</v>
      </c>
      <c r="AA14" s="165">
        <v>0</v>
      </c>
      <c r="AB14" s="165">
        <v>0</v>
      </c>
      <c r="AD14" s="120">
        <v>5</v>
      </c>
      <c r="AE14" s="119">
        <v>556</v>
      </c>
      <c r="AF14" s="119">
        <v>267</v>
      </c>
      <c r="AG14" s="119">
        <v>289</v>
      </c>
      <c r="AH14" s="119"/>
      <c r="AI14" s="119">
        <v>556</v>
      </c>
      <c r="AJ14" s="119">
        <v>267</v>
      </c>
      <c r="AK14" s="119">
        <v>289</v>
      </c>
      <c r="AL14" s="119"/>
      <c r="AM14" s="119">
        <v>0</v>
      </c>
      <c r="AN14" s="119">
        <v>0</v>
      </c>
      <c r="AO14" s="119">
        <v>0</v>
      </c>
      <c r="AP14" s="119"/>
      <c r="AQ14" s="119">
        <v>0</v>
      </c>
      <c r="AR14" s="119">
        <v>0</v>
      </c>
      <c r="AS14" s="119">
        <v>0</v>
      </c>
      <c r="AT14" s="119"/>
      <c r="AU14" s="119">
        <v>0</v>
      </c>
      <c r="AV14" s="119">
        <v>0</v>
      </c>
      <c r="AW14" s="119">
        <v>0</v>
      </c>
      <c r="AX14" s="119"/>
      <c r="AY14" s="119">
        <v>0</v>
      </c>
      <c r="AZ14" s="119">
        <v>0</v>
      </c>
      <c r="BA14" s="119">
        <v>0</v>
      </c>
      <c r="BB14" s="119"/>
      <c r="BC14" s="119">
        <v>0</v>
      </c>
      <c r="BD14" s="119">
        <v>0</v>
      </c>
      <c r="BE14" s="119">
        <v>0</v>
      </c>
    </row>
    <row r="15" spans="1:57" x14ac:dyDescent="0.2">
      <c r="A15" s="39">
        <v>6</v>
      </c>
      <c r="B15" s="183">
        <v>0</v>
      </c>
      <c r="C15" s="183">
        <v>0</v>
      </c>
      <c r="D15" s="183">
        <v>0</v>
      </c>
      <c r="E15" s="183"/>
      <c r="F15" s="183">
        <v>0</v>
      </c>
      <c r="G15" s="183">
        <v>0</v>
      </c>
      <c r="H15" s="183">
        <v>0</v>
      </c>
      <c r="I15" s="183"/>
      <c r="J15" s="183">
        <v>0</v>
      </c>
      <c r="K15" s="183">
        <v>0</v>
      </c>
      <c r="L15" s="183">
        <v>0</v>
      </c>
      <c r="M15" s="183"/>
      <c r="N15" s="183">
        <v>0</v>
      </c>
      <c r="O15" s="183">
        <v>0</v>
      </c>
      <c r="P15" s="183">
        <v>0</v>
      </c>
      <c r="Q15" s="183"/>
      <c r="R15" s="183">
        <v>0</v>
      </c>
      <c r="S15" s="183">
        <v>0</v>
      </c>
      <c r="T15" s="183">
        <v>0</v>
      </c>
      <c r="U15" s="183"/>
      <c r="V15" s="183">
        <v>0</v>
      </c>
      <c r="W15" s="183">
        <v>0</v>
      </c>
      <c r="X15" s="183">
        <v>0</v>
      </c>
      <c r="Y15" s="183"/>
      <c r="Z15" s="183">
        <v>0</v>
      </c>
      <c r="AA15" s="183">
        <v>0</v>
      </c>
      <c r="AB15" s="183">
        <v>0</v>
      </c>
      <c r="AD15" s="120">
        <v>6</v>
      </c>
      <c r="AE15" s="119">
        <v>65441</v>
      </c>
      <c r="AF15" s="119">
        <v>33523</v>
      </c>
      <c r="AG15" s="119">
        <v>31918</v>
      </c>
      <c r="AH15" s="119"/>
      <c r="AI15" s="119">
        <v>64385</v>
      </c>
      <c r="AJ15" s="119">
        <v>32956</v>
      </c>
      <c r="AK15" s="119">
        <v>31429</v>
      </c>
      <c r="AL15" s="119"/>
      <c r="AM15" s="119">
        <v>1056</v>
      </c>
      <c r="AN15" s="119">
        <v>567</v>
      </c>
      <c r="AO15" s="119">
        <v>489</v>
      </c>
      <c r="AP15" s="119"/>
      <c r="AQ15" s="119">
        <v>0</v>
      </c>
      <c r="AR15" s="119">
        <v>0</v>
      </c>
      <c r="AS15" s="119">
        <v>0</v>
      </c>
      <c r="AT15" s="119"/>
      <c r="AU15" s="119">
        <v>0</v>
      </c>
      <c r="AV15" s="119">
        <v>0</v>
      </c>
      <c r="AW15" s="119">
        <v>0</v>
      </c>
      <c r="AX15" s="119"/>
      <c r="AY15" s="119">
        <v>0</v>
      </c>
      <c r="AZ15" s="119">
        <v>0</v>
      </c>
      <c r="BA15" s="119">
        <v>0</v>
      </c>
      <c r="BB15" s="119"/>
      <c r="BC15" s="119">
        <v>0</v>
      </c>
      <c r="BD15" s="119">
        <v>0</v>
      </c>
      <c r="BE15" s="119">
        <v>0</v>
      </c>
    </row>
    <row r="16" spans="1:57" x14ac:dyDescent="0.2">
      <c r="A16" s="39">
        <v>7</v>
      </c>
      <c r="B16" s="183">
        <v>267.295641566028</v>
      </c>
      <c r="C16" s="183">
        <v>151.88231113149146</v>
      </c>
      <c r="D16" s="183">
        <v>116.91682419659736</v>
      </c>
      <c r="E16" s="183"/>
      <c r="F16" s="183">
        <v>233.42196531791907</v>
      </c>
      <c r="G16" s="183">
        <v>130.07272727272729</v>
      </c>
      <c r="H16" s="183">
        <v>105</v>
      </c>
      <c r="I16" s="183"/>
      <c r="J16" s="183">
        <v>33.873676248108929</v>
      </c>
      <c r="K16" s="183">
        <v>21.809583858764185</v>
      </c>
      <c r="L16" s="183">
        <v>11.916824196597354</v>
      </c>
      <c r="M16" s="183"/>
      <c r="N16" s="183">
        <v>0</v>
      </c>
      <c r="O16" s="183">
        <v>0</v>
      </c>
      <c r="P16" s="183">
        <v>0</v>
      </c>
      <c r="Q16" s="183"/>
      <c r="R16" s="183">
        <v>0</v>
      </c>
      <c r="S16" s="183">
        <v>0</v>
      </c>
      <c r="T16" s="183">
        <v>0</v>
      </c>
      <c r="U16" s="183"/>
      <c r="V16" s="183">
        <v>0</v>
      </c>
      <c r="W16" s="183">
        <v>0</v>
      </c>
      <c r="X16" s="183">
        <v>0</v>
      </c>
      <c r="Y16" s="183"/>
      <c r="Z16" s="183">
        <v>0</v>
      </c>
      <c r="AA16" s="183">
        <v>0</v>
      </c>
      <c r="AB16" s="183">
        <v>0</v>
      </c>
      <c r="AD16" s="120">
        <v>7</v>
      </c>
      <c r="AE16" s="119">
        <v>71735</v>
      </c>
      <c r="AF16" s="119">
        <v>36694</v>
      </c>
      <c r="AG16" s="119">
        <v>35041</v>
      </c>
      <c r="AH16" s="119"/>
      <c r="AI16" s="119">
        <v>8677</v>
      </c>
      <c r="AJ16" s="119">
        <v>4577</v>
      </c>
      <c r="AK16" s="119">
        <v>4100</v>
      </c>
      <c r="AL16" s="119"/>
      <c r="AM16" s="119">
        <v>62101</v>
      </c>
      <c r="AN16" s="119">
        <v>31640</v>
      </c>
      <c r="AO16" s="119">
        <v>30461</v>
      </c>
      <c r="AP16" s="119"/>
      <c r="AQ16" s="119">
        <v>957</v>
      </c>
      <c r="AR16" s="119">
        <v>477</v>
      </c>
      <c r="AS16" s="119">
        <v>480</v>
      </c>
      <c r="AT16" s="119"/>
      <c r="AU16" s="119">
        <v>0</v>
      </c>
      <c r="AV16" s="119">
        <v>0</v>
      </c>
      <c r="AW16" s="119">
        <v>0</v>
      </c>
      <c r="AX16" s="119"/>
      <c r="AY16" s="119">
        <v>0</v>
      </c>
      <c r="AZ16" s="119">
        <v>0</v>
      </c>
      <c r="BA16" s="119">
        <v>0</v>
      </c>
      <c r="BB16" s="119"/>
      <c r="BC16" s="119">
        <v>0</v>
      </c>
      <c r="BD16" s="119">
        <v>0</v>
      </c>
      <c r="BE16" s="119">
        <v>0</v>
      </c>
    </row>
    <row r="17" spans="1:57" x14ac:dyDescent="0.2">
      <c r="A17" s="39">
        <v>8</v>
      </c>
      <c r="B17" s="183">
        <v>1342.7710692983503</v>
      </c>
      <c r="C17" s="183">
        <v>811.86517796889598</v>
      </c>
      <c r="D17" s="183">
        <v>525.44409846547069</v>
      </c>
      <c r="E17" s="183"/>
      <c r="F17" s="183">
        <v>74.618497109826592</v>
      </c>
      <c r="G17" s="183">
        <v>51.672727272727265</v>
      </c>
      <c r="H17" s="183">
        <v>21.428571428571427</v>
      </c>
      <c r="I17" s="183"/>
      <c r="J17" s="183">
        <v>1229.7617246596067</v>
      </c>
      <c r="K17" s="183">
        <v>729.89407313997481</v>
      </c>
      <c r="L17" s="183">
        <v>496.03780718336486</v>
      </c>
      <c r="M17" s="183"/>
      <c r="N17" s="183">
        <v>28.829333333333334</v>
      </c>
      <c r="O17" s="183">
        <v>21.762295081967213</v>
      </c>
      <c r="P17" s="183">
        <v>6.7175572519083966</v>
      </c>
      <c r="Q17" s="183"/>
      <c r="R17" s="183">
        <v>9.5615141955835963</v>
      </c>
      <c r="S17" s="183">
        <v>8.536082474226804</v>
      </c>
      <c r="T17" s="183">
        <v>1.2601626016260163</v>
      </c>
      <c r="U17" s="183"/>
      <c r="V17" s="183">
        <v>0</v>
      </c>
      <c r="W17" s="183">
        <v>0</v>
      </c>
      <c r="X17" s="183">
        <v>0</v>
      </c>
      <c r="Y17" s="183"/>
      <c r="Z17" s="183">
        <v>0</v>
      </c>
      <c r="AA17" s="183">
        <v>0</v>
      </c>
      <c r="AB17" s="183">
        <v>0</v>
      </c>
      <c r="AD17" s="120">
        <v>8</v>
      </c>
      <c r="AE17" s="119">
        <v>70586</v>
      </c>
      <c r="AF17" s="119">
        <v>36231</v>
      </c>
      <c r="AG17" s="119">
        <v>34355</v>
      </c>
      <c r="AH17" s="119"/>
      <c r="AI17" s="119">
        <v>646</v>
      </c>
      <c r="AJ17" s="119">
        <v>381</v>
      </c>
      <c r="AK17" s="119">
        <v>265</v>
      </c>
      <c r="AL17" s="119"/>
      <c r="AM17" s="119">
        <v>14444</v>
      </c>
      <c r="AN17" s="119">
        <v>7919</v>
      </c>
      <c r="AO17" s="119">
        <v>6525</v>
      </c>
      <c r="AP17" s="119"/>
      <c r="AQ17" s="119">
        <v>54490</v>
      </c>
      <c r="AR17" s="119">
        <v>27435</v>
      </c>
      <c r="AS17" s="119">
        <v>27055</v>
      </c>
      <c r="AT17" s="119"/>
      <c r="AU17" s="119">
        <v>1006</v>
      </c>
      <c r="AV17" s="119">
        <v>496</v>
      </c>
      <c r="AW17" s="119">
        <v>510</v>
      </c>
      <c r="AX17" s="119"/>
      <c r="AY17" s="119">
        <v>0</v>
      </c>
      <c r="AZ17" s="119">
        <v>0</v>
      </c>
      <c r="BA17" s="119">
        <v>0</v>
      </c>
      <c r="BB17" s="119"/>
      <c r="BC17" s="119">
        <v>0</v>
      </c>
      <c r="BD17" s="119">
        <v>0</v>
      </c>
      <c r="BE17" s="119">
        <v>0</v>
      </c>
    </row>
    <row r="18" spans="1:57" x14ac:dyDescent="0.2">
      <c r="A18" s="39">
        <v>9</v>
      </c>
      <c r="B18" s="183">
        <v>813.23259415507539</v>
      </c>
      <c r="C18" s="183">
        <v>480.44991543862596</v>
      </c>
      <c r="D18" s="183">
        <v>331.62631235626446</v>
      </c>
      <c r="E18" s="183"/>
      <c r="F18" s="183">
        <v>11.479768786127167</v>
      </c>
      <c r="G18" s="183">
        <v>7.127272727272727</v>
      </c>
      <c r="H18" s="183">
        <v>4.2857142857142856</v>
      </c>
      <c r="I18" s="183"/>
      <c r="J18" s="183">
        <v>516.94175491679266</v>
      </c>
      <c r="K18" s="183">
        <v>293.70239596469105</v>
      </c>
      <c r="L18" s="183">
        <v>221.95085066162574</v>
      </c>
      <c r="M18" s="183"/>
      <c r="N18" s="183">
        <v>253.39466666666669</v>
      </c>
      <c r="O18" s="183">
        <v>165.39344262295083</v>
      </c>
      <c r="P18" s="183">
        <v>89.007633587786259</v>
      </c>
      <c r="Q18" s="183"/>
      <c r="R18" s="183">
        <v>31.416403785488964</v>
      </c>
      <c r="S18" s="183">
        <v>14.226804123711339</v>
      </c>
      <c r="T18" s="183">
        <v>16.382113821138212</v>
      </c>
      <c r="U18" s="183"/>
      <c r="V18" s="183">
        <v>0</v>
      </c>
      <c r="W18" s="183">
        <v>0</v>
      </c>
      <c r="X18" s="183">
        <v>0</v>
      </c>
      <c r="Y18" s="183"/>
      <c r="Z18" s="183">
        <v>0</v>
      </c>
      <c r="AA18" s="183">
        <v>0</v>
      </c>
      <c r="AB18" s="183">
        <v>0</v>
      </c>
      <c r="AD18" s="120">
        <v>9</v>
      </c>
      <c r="AE18" s="119">
        <v>69663</v>
      </c>
      <c r="AF18" s="119">
        <v>35522</v>
      </c>
      <c r="AG18" s="119">
        <v>34141</v>
      </c>
      <c r="AH18" s="119"/>
      <c r="AI18" s="119">
        <v>157</v>
      </c>
      <c r="AJ18" s="119">
        <v>81</v>
      </c>
      <c r="AK18" s="119">
        <v>76</v>
      </c>
      <c r="AL18" s="119"/>
      <c r="AM18" s="119">
        <v>2560</v>
      </c>
      <c r="AN18" s="119">
        <v>1523</v>
      </c>
      <c r="AO18" s="119">
        <v>1037</v>
      </c>
      <c r="AP18" s="119"/>
      <c r="AQ18" s="119">
        <v>14769</v>
      </c>
      <c r="AR18" s="119">
        <v>7882</v>
      </c>
      <c r="AS18" s="119">
        <v>6887</v>
      </c>
      <c r="AT18" s="119"/>
      <c r="AU18" s="119">
        <v>51322</v>
      </c>
      <c r="AV18" s="119">
        <v>25620</v>
      </c>
      <c r="AW18" s="119">
        <v>25702</v>
      </c>
      <c r="AX18" s="119"/>
      <c r="AY18" s="119">
        <v>855</v>
      </c>
      <c r="AZ18" s="119">
        <v>416</v>
      </c>
      <c r="BA18" s="119">
        <v>439</v>
      </c>
      <c r="BB18" s="119"/>
      <c r="BC18" s="119">
        <v>0</v>
      </c>
      <c r="BD18" s="119">
        <v>0</v>
      </c>
      <c r="BE18" s="119">
        <v>0</v>
      </c>
    </row>
    <row r="19" spans="1:57" x14ac:dyDescent="0.2">
      <c r="A19" s="39">
        <v>10</v>
      </c>
      <c r="B19" s="183">
        <v>497.18688408517846</v>
      </c>
      <c r="C19" s="183">
        <v>294.35616469047261</v>
      </c>
      <c r="D19" s="183">
        <v>205.5511553935147</v>
      </c>
      <c r="E19" s="183"/>
      <c r="F19" s="183">
        <v>3.8265895953757223</v>
      </c>
      <c r="G19" s="183">
        <v>3.5636363636363635</v>
      </c>
      <c r="H19" s="183">
        <v>0</v>
      </c>
      <c r="I19" s="183"/>
      <c r="J19" s="183">
        <v>131.07639939485628</v>
      </c>
      <c r="K19" s="183">
        <v>79.968474148802017</v>
      </c>
      <c r="L19" s="183">
        <v>50.646502835538755</v>
      </c>
      <c r="M19" s="183"/>
      <c r="N19" s="183">
        <v>180.56266666666667</v>
      </c>
      <c r="O19" s="183">
        <v>95.754098360655746</v>
      </c>
      <c r="P19" s="183">
        <v>89.007633587786259</v>
      </c>
      <c r="Q19" s="183"/>
      <c r="R19" s="183">
        <v>168.00946372239747</v>
      </c>
      <c r="S19" s="183">
        <v>103.85567010309278</v>
      </c>
      <c r="T19" s="183">
        <v>63.008130081300813</v>
      </c>
      <c r="U19" s="183"/>
      <c r="V19" s="183">
        <v>13.711764705882352</v>
      </c>
      <c r="W19" s="183">
        <v>11.214285714285714</v>
      </c>
      <c r="X19" s="183">
        <v>2.8888888888888888</v>
      </c>
      <c r="Y19" s="183"/>
      <c r="Z19" s="183">
        <v>0</v>
      </c>
      <c r="AA19" s="183">
        <v>0</v>
      </c>
      <c r="AB19" s="183">
        <v>0</v>
      </c>
      <c r="AD19" s="120">
        <v>10</v>
      </c>
      <c r="AE19" s="119">
        <v>69239</v>
      </c>
      <c r="AF19" s="119">
        <v>35273</v>
      </c>
      <c r="AG19" s="119">
        <v>33966</v>
      </c>
      <c r="AH19" s="119"/>
      <c r="AI19" s="119">
        <v>62</v>
      </c>
      <c r="AJ19" s="119">
        <v>35</v>
      </c>
      <c r="AK19" s="119">
        <v>27</v>
      </c>
      <c r="AL19" s="119"/>
      <c r="AM19" s="119">
        <v>584</v>
      </c>
      <c r="AN19" s="119">
        <v>358</v>
      </c>
      <c r="AO19" s="119">
        <v>226</v>
      </c>
      <c r="AP19" s="119"/>
      <c r="AQ19" s="119">
        <v>3316</v>
      </c>
      <c r="AR19" s="119">
        <v>1941</v>
      </c>
      <c r="AS19" s="119">
        <v>1375</v>
      </c>
      <c r="AT19" s="119"/>
      <c r="AU19" s="119">
        <v>15088</v>
      </c>
      <c r="AV19" s="119">
        <v>8097</v>
      </c>
      <c r="AW19" s="119">
        <v>6991</v>
      </c>
      <c r="AX19" s="119"/>
      <c r="AY19" s="119">
        <v>49056</v>
      </c>
      <c r="AZ19" s="119">
        <v>24318</v>
      </c>
      <c r="BA19" s="119">
        <v>24738</v>
      </c>
      <c r="BB19" s="119"/>
      <c r="BC19" s="119">
        <v>1133</v>
      </c>
      <c r="BD19" s="119">
        <v>524</v>
      </c>
      <c r="BE19" s="119">
        <v>609</v>
      </c>
    </row>
    <row r="20" spans="1:57" x14ac:dyDescent="0.2">
      <c r="A20" s="39">
        <v>11</v>
      </c>
      <c r="B20" s="183">
        <v>362.86946239824863</v>
      </c>
      <c r="C20" s="183">
        <v>233.61208360918883</v>
      </c>
      <c r="D20" s="183">
        <v>126.89693293634188</v>
      </c>
      <c r="E20" s="183"/>
      <c r="F20" s="183">
        <v>1.9132947976878611</v>
      </c>
      <c r="G20" s="183">
        <v>1.7818181818181817</v>
      </c>
      <c r="H20" s="183">
        <v>0</v>
      </c>
      <c r="I20" s="183"/>
      <c r="J20" s="183">
        <v>23.5642965204236</v>
      </c>
      <c r="K20" s="183">
        <v>20.355611601513242</v>
      </c>
      <c r="L20" s="183">
        <v>2.9792060491493384</v>
      </c>
      <c r="M20" s="183"/>
      <c r="N20" s="183">
        <v>69.797333333333327</v>
      </c>
      <c r="O20" s="183">
        <v>50.778688524590159</v>
      </c>
      <c r="P20" s="183">
        <v>18.473282442748094</v>
      </c>
      <c r="Q20" s="183"/>
      <c r="R20" s="183">
        <v>146.15457413249212</v>
      </c>
      <c r="S20" s="183">
        <v>93.896907216494853</v>
      </c>
      <c r="T20" s="183">
        <v>51.666666666666664</v>
      </c>
      <c r="U20" s="183"/>
      <c r="V20" s="183">
        <v>114.26470588235294</v>
      </c>
      <c r="W20" s="183">
        <v>65.683673469387756</v>
      </c>
      <c r="X20" s="183">
        <v>49.111111111111107</v>
      </c>
      <c r="Y20" s="183"/>
      <c r="Z20" s="183">
        <v>7.1752577319587632</v>
      </c>
      <c r="AA20" s="183">
        <v>1.1153846153846154</v>
      </c>
      <c r="AB20" s="183">
        <v>4.666666666666667</v>
      </c>
      <c r="AD20" s="120">
        <v>11</v>
      </c>
      <c r="AE20" s="119">
        <v>68150</v>
      </c>
      <c r="AF20" s="119">
        <v>34400</v>
      </c>
      <c r="AG20" s="119">
        <v>33750</v>
      </c>
      <c r="AH20" s="119"/>
      <c r="AI20" s="119">
        <v>30</v>
      </c>
      <c r="AJ20" s="119">
        <v>21</v>
      </c>
      <c r="AK20" s="119">
        <v>9</v>
      </c>
      <c r="AL20" s="119"/>
      <c r="AM20" s="119">
        <v>148</v>
      </c>
      <c r="AN20" s="119">
        <v>83</v>
      </c>
      <c r="AO20" s="119">
        <v>65</v>
      </c>
      <c r="AP20" s="119"/>
      <c r="AQ20" s="119">
        <v>809</v>
      </c>
      <c r="AR20" s="119">
        <v>494</v>
      </c>
      <c r="AS20" s="119">
        <v>315</v>
      </c>
      <c r="AT20" s="119"/>
      <c r="AU20" s="119">
        <v>4285</v>
      </c>
      <c r="AV20" s="119">
        <v>2459</v>
      </c>
      <c r="AW20" s="119">
        <v>1826</v>
      </c>
      <c r="AX20" s="119"/>
      <c r="AY20" s="119">
        <v>15377</v>
      </c>
      <c r="AZ20" s="119">
        <v>8091</v>
      </c>
      <c r="BA20" s="119">
        <v>7286</v>
      </c>
      <c r="BB20" s="119"/>
      <c r="BC20" s="119">
        <v>47501</v>
      </c>
      <c r="BD20" s="119">
        <v>23252</v>
      </c>
      <c r="BE20" s="119">
        <v>24249</v>
      </c>
    </row>
    <row r="21" spans="1:57" x14ac:dyDescent="0.2">
      <c r="A21" s="39">
        <v>12</v>
      </c>
      <c r="B21" s="183">
        <v>164.16582995131259</v>
      </c>
      <c r="C21" s="183">
        <v>109.07823332658552</v>
      </c>
      <c r="D21" s="183">
        <v>56.801568092016801</v>
      </c>
      <c r="E21" s="183"/>
      <c r="F21" s="183">
        <v>0</v>
      </c>
      <c r="G21" s="183">
        <v>0</v>
      </c>
      <c r="H21" s="183">
        <v>0</v>
      </c>
      <c r="I21" s="183"/>
      <c r="J21" s="183">
        <v>4.4183055975794252</v>
      </c>
      <c r="K21" s="183">
        <v>4.3619167717528375</v>
      </c>
      <c r="L21" s="183">
        <v>0</v>
      </c>
      <c r="M21" s="183"/>
      <c r="N21" s="183">
        <v>13.656000000000001</v>
      </c>
      <c r="O21" s="183">
        <v>7.2540983606557372</v>
      </c>
      <c r="P21" s="183">
        <v>6.7175572519083966</v>
      </c>
      <c r="Q21" s="183"/>
      <c r="R21" s="183">
        <v>50.539432176656149</v>
      </c>
      <c r="S21" s="183">
        <v>36.989690721649481</v>
      </c>
      <c r="T21" s="183">
        <v>13.861788617886178</v>
      </c>
      <c r="U21" s="183"/>
      <c r="V21" s="183">
        <v>73.129411764705878</v>
      </c>
      <c r="W21" s="183">
        <v>44.857142857142854</v>
      </c>
      <c r="X21" s="183">
        <v>28.888888888888889</v>
      </c>
      <c r="Y21" s="183"/>
      <c r="Z21" s="183">
        <v>22.422680412371133</v>
      </c>
      <c r="AA21" s="183">
        <v>15.615384615384615</v>
      </c>
      <c r="AB21" s="183">
        <v>7.333333333333333</v>
      </c>
      <c r="AD21" s="120">
        <v>12</v>
      </c>
      <c r="AE21" s="119">
        <v>20631</v>
      </c>
      <c r="AF21" s="119">
        <v>11412</v>
      </c>
      <c r="AG21" s="119">
        <v>9219</v>
      </c>
      <c r="AH21" s="119"/>
      <c r="AI21" s="119">
        <v>14</v>
      </c>
      <c r="AJ21" s="119">
        <v>8</v>
      </c>
      <c r="AK21" s="119">
        <v>6</v>
      </c>
      <c r="AL21" s="119"/>
      <c r="AM21" s="119">
        <v>51</v>
      </c>
      <c r="AN21" s="119">
        <v>33</v>
      </c>
      <c r="AO21" s="119">
        <v>18</v>
      </c>
      <c r="AP21" s="119"/>
      <c r="AQ21" s="119">
        <v>219</v>
      </c>
      <c r="AR21" s="119">
        <v>128</v>
      </c>
      <c r="AS21" s="119">
        <v>91</v>
      </c>
      <c r="AT21" s="119"/>
      <c r="AU21" s="119">
        <v>1149</v>
      </c>
      <c r="AV21" s="119">
        <v>700</v>
      </c>
      <c r="AW21" s="119">
        <v>449</v>
      </c>
      <c r="AX21" s="119"/>
      <c r="AY21" s="119">
        <v>4240</v>
      </c>
      <c r="AZ21" s="119">
        <v>2499</v>
      </c>
      <c r="BA21" s="119">
        <v>1741</v>
      </c>
      <c r="BB21" s="119"/>
      <c r="BC21" s="119">
        <v>14958</v>
      </c>
      <c r="BD21" s="119">
        <v>8044</v>
      </c>
      <c r="BE21" s="119">
        <v>6914</v>
      </c>
    </row>
    <row r="22" spans="1:57" x14ac:dyDescent="0.2">
      <c r="A22" s="132">
        <v>13</v>
      </c>
      <c r="B22" s="183">
        <v>105.03959098064578</v>
      </c>
      <c r="C22" s="183">
        <v>70.889356931004485</v>
      </c>
      <c r="D22" s="183">
        <v>36.940718935815823</v>
      </c>
      <c r="E22" s="183"/>
      <c r="F22" s="183">
        <v>1.9132947976878611</v>
      </c>
      <c r="G22" s="183">
        <v>0</v>
      </c>
      <c r="H22" s="183">
        <v>2.1428571428571428</v>
      </c>
      <c r="I22" s="183"/>
      <c r="J22" s="183">
        <v>4.4183055975794252</v>
      </c>
      <c r="K22" s="183">
        <v>1.4539722572509457</v>
      </c>
      <c r="L22" s="183">
        <v>2.9792060491493384</v>
      </c>
      <c r="M22" s="183"/>
      <c r="N22" s="183">
        <v>12.138666666666666</v>
      </c>
      <c r="O22" s="183">
        <v>7.2540983606557372</v>
      </c>
      <c r="P22" s="183">
        <v>5.0381679389312977</v>
      </c>
      <c r="Q22" s="183"/>
      <c r="R22" s="183">
        <v>15.025236593059937</v>
      </c>
      <c r="S22" s="183">
        <v>11.381443298969073</v>
      </c>
      <c r="T22" s="183">
        <v>3.780487804878049</v>
      </c>
      <c r="U22" s="183"/>
      <c r="V22" s="183">
        <v>36.564705882352939</v>
      </c>
      <c r="W22" s="183">
        <v>24.030612244897959</v>
      </c>
      <c r="X22" s="183">
        <v>13</v>
      </c>
      <c r="Y22" s="183"/>
      <c r="Z22" s="183">
        <v>34.979381443298969</v>
      </c>
      <c r="AA22" s="183">
        <v>26.76923076923077</v>
      </c>
      <c r="AB22" s="183">
        <v>10</v>
      </c>
      <c r="AD22" s="121">
        <v>13</v>
      </c>
      <c r="AE22" s="119">
        <v>6176</v>
      </c>
      <c r="AF22" s="119">
        <v>3707</v>
      </c>
      <c r="AG22" s="119">
        <v>2469</v>
      </c>
      <c r="AH22" s="119"/>
      <c r="AI22" s="119">
        <v>8</v>
      </c>
      <c r="AJ22" s="119">
        <v>7</v>
      </c>
      <c r="AK22" s="119">
        <v>1</v>
      </c>
      <c r="AL22" s="119"/>
      <c r="AM22" s="119">
        <v>21</v>
      </c>
      <c r="AN22" s="119">
        <v>15</v>
      </c>
      <c r="AO22" s="119">
        <v>6</v>
      </c>
      <c r="AP22" s="119"/>
      <c r="AQ22" s="119">
        <v>76</v>
      </c>
      <c r="AR22" s="119">
        <v>45</v>
      </c>
      <c r="AS22" s="119">
        <v>31</v>
      </c>
      <c r="AT22" s="119"/>
      <c r="AU22" s="119">
        <v>322</v>
      </c>
      <c r="AV22" s="119">
        <v>197</v>
      </c>
      <c r="AW22" s="119">
        <v>125</v>
      </c>
      <c r="AX22" s="119"/>
      <c r="AY22" s="119">
        <v>1309</v>
      </c>
      <c r="AZ22" s="119">
        <v>831</v>
      </c>
      <c r="BA22" s="119">
        <v>478</v>
      </c>
      <c r="BB22" s="119"/>
      <c r="BC22" s="119">
        <v>4440</v>
      </c>
      <c r="BD22" s="119">
        <v>2612</v>
      </c>
      <c r="BE22" s="119">
        <v>1828</v>
      </c>
    </row>
    <row r="23" spans="1:57" x14ac:dyDescent="0.2">
      <c r="A23" s="39">
        <v>14</v>
      </c>
      <c r="B23" s="183">
        <v>35.986949115716996</v>
      </c>
      <c r="C23" s="183">
        <v>18.520042163587398</v>
      </c>
      <c r="D23" s="183">
        <v>17.425670618620295</v>
      </c>
      <c r="E23" s="183"/>
      <c r="F23" s="183">
        <v>1.9132947976878611</v>
      </c>
      <c r="G23" s="183">
        <v>0</v>
      </c>
      <c r="H23" s="183">
        <v>2.1428571428571428</v>
      </c>
      <c r="I23" s="183"/>
      <c r="J23" s="183">
        <v>2.94553706505295</v>
      </c>
      <c r="K23" s="183">
        <v>1.4539722572509457</v>
      </c>
      <c r="L23" s="183">
        <v>1.4896030245746692</v>
      </c>
      <c r="M23" s="183"/>
      <c r="N23" s="183">
        <v>4.5520000000000005</v>
      </c>
      <c r="O23" s="183">
        <v>2.9016393442622954</v>
      </c>
      <c r="P23" s="183">
        <v>1.6793893129770991</v>
      </c>
      <c r="Q23" s="183"/>
      <c r="R23" s="183">
        <v>8.1955835962145116</v>
      </c>
      <c r="S23" s="183">
        <v>4.268041237113402</v>
      </c>
      <c r="T23" s="183">
        <v>3.780487804878049</v>
      </c>
      <c r="U23" s="183"/>
      <c r="V23" s="183">
        <v>7.617647058823529</v>
      </c>
      <c r="W23" s="183">
        <v>3.204081632653061</v>
      </c>
      <c r="X23" s="183">
        <v>4.333333333333333</v>
      </c>
      <c r="Y23" s="183"/>
      <c r="Z23" s="183">
        <v>10.762886597938145</v>
      </c>
      <c r="AA23" s="183">
        <v>6.6923076923076925</v>
      </c>
      <c r="AB23" s="183">
        <v>4</v>
      </c>
      <c r="AD23" s="120">
        <v>14</v>
      </c>
      <c r="AE23" s="119">
        <v>1856</v>
      </c>
      <c r="AF23" s="119">
        <v>1141</v>
      </c>
      <c r="AG23" s="119">
        <v>715</v>
      </c>
      <c r="AH23" s="119"/>
      <c r="AI23" s="119">
        <v>3</v>
      </c>
      <c r="AJ23" s="119">
        <v>1</v>
      </c>
      <c r="AK23" s="119">
        <v>2</v>
      </c>
      <c r="AL23" s="119"/>
      <c r="AM23" s="119">
        <v>8</v>
      </c>
      <c r="AN23" s="119">
        <v>6</v>
      </c>
      <c r="AO23" s="119">
        <v>2</v>
      </c>
      <c r="AP23" s="119"/>
      <c r="AQ23" s="119">
        <v>33</v>
      </c>
      <c r="AR23" s="119">
        <v>26</v>
      </c>
      <c r="AS23" s="119">
        <v>7</v>
      </c>
      <c r="AT23" s="119"/>
      <c r="AU23" s="119">
        <v>109</v>
      </c>
      <c r="AV23" s="119">
        <v>77</v>
      </c>
      <c r="AW23" s="119">
        <v>32</v>
      </c>
      <c r="AX23" s="119"/>
      <c r="AY23" s="119">
        <v>361</v>
      </c>
      <c r="AZ23" s="119">
        <v>222</v>
      </c>
      <c r="BA23" s="119">
        <v>139</v>
      </c>
      <c r="BB23" s="119"/>
      <c r="BC23" s="119">
        <v>1342</v>
      </c>
      <c r="BD23" s="119">
        <v>809</v>
      </c>
      <c r="BE23" s="119">
        <v>533</v>
      </c>
    </row>
    <row r="24" spans="1:57" x14ac:dyDescent="0.2">
      <c r="A24" s="39">
        <v>15</v>
      </c>
      <c r="B24" s="183">
        <v>17.669972645053338</v>
      </c>
      <c r="C24" s="183">
        <v>12.769889409463035</v>
      </c>
      <c r="D24" s="183">
        <v>5.9016115351993221</v>
      </c>
      <c r="E24" s="183"/>
      <c r="F24" s="183">
        <v>0</v>
      </c>
      <c r="G24" s="183">
        <v>0</v>
      </c>
      <c r="H24" s="183">
        <v>0</v>
      </c>
      <c r="I24" s="183"/>
      <c r="J24" s="183">
        <v>0</v>
      </c>
      <c r="K24" s="183">
        <v>0</v>
      </c>
      <c r="L24" s="183">
        <v>0</v>
      </c>
      <c r="M24" s="183"/>
      <c r="N24" s="183">
        <v>3.0346666666666664</v>
      </c>
      <c r="O24" s="183">
        <v>1.4508196721311477</v>
      </c>
      <c r="P24" s="183">
        <v>1.6793893129770991</v>
      </c>
      <c r="Q24" s="183"/>
      <c r="R24" s="183">
        <v>1.3659305993690851</v>
      </c>
      <c r="S24" s="183">
        <v>1.4226804123711341</v>
      </c>
      <c r="T24" s="183">
        <v>0</v>
      </c>
      <c r="U24" s="183"/>
      <c r="V24" s="183">
        <v>6.0941176470588232</v>
      </c>
      <c r="W24" s="183">
        <v>3.204081632653061</v>
      </c>
      <c r="X24" s="183">
        <v>2.8888888888888888</v>
      </c>
      <c r="Y24" s="183"/>
      <c r="Z24" s="183">
        <v>7.1752577319587632</v>
      </c>
      <c r="AA24" s="183">
        <v>6.6923076923076925</v>
      </c>
      <c r="AB24" s="183">
        <v>1.3333333333333335</v>
      </c>
      <c r="AD24" s="120">
        <v>15</v>
      </c>
      <c r="AE24" s="119">
        <v>436</v>
      </c>
      <c r="AF24" s="119">
        <v>244</v>
      </c>
      <c r="AG24" s="119">
        <v>192</v>
      </c>
      <c r="AH24" s="119"/>
      <c r="AI24" s="119">
        <v>3</v>
      </c>
      <c r="AJ24" s="119">
        <v>1</v>
      </c>
      <c r="AK24" s="119">
        <v>2</v>
      </c>
      <c r="AL24" s="119"/>
      <c r="AM24" s="119">
        <v>5</v>
      </c>
      <c r="AN24" s="119">
        <v>3</v>
      </c>
      <c r="AO24" s="119">
        <v>2</v>
      </c>
      <c r="AP24" s="119"/>
      <c r="AQ24" s="119">
        <v>16</v>
      </c>
      <c r="AR24" s="119">
        <v>5</v>
      </c>
      <c r="AS24" s="119">
        <v>11</v>
      </c>
      <c r="AT24" s="119"/>
      <c r="AU24" s="119">
        <v>33</v>
      </c>
      <c r="AV24" s="119">
        <v>20</v>
      </c>
      <c r="AW24" s="119">
        <v>13</v>
      </c>
      <c r="AX24" s="119"/>
      <c r="AY24" s="119">
        <v>83</v>
      </c>
      <c r="AZ24" s="119">
        <v>46</v>
      </c>
      <c r="BA24" s="119">
        <v>37</v>
      </c>
      <c r="BB24" s="119"/>
      <c r="BC24" s="119">
        <v>296</v>
      </c>
      <c r="BD24" s="119">
        <v>169</v>
      </c>
      <c r="BE24" s="119">
        <v>127</v>
      </c>
    </row>
    <row r="25" spans="1:57" x14ac:dyDescent="0.2">
      <c r="A25" s="39">
        <v>16</v>
      </c>
      <c r="B25" s="183">
        <v>14.670847526646366</v>
      </c>
      <c r="C25" s="183">
        <v>9.4614407153000553</v>
      </c>
      <c r="D25" s="183">
        <v>5.0506630257142273</v>
      </c>
      <c r="E25" s="183"/>
      <c r="F25" s="183">
        <v>1.9132947976878611</v>
      </c>
      <c r="G25" s="183">
        <v>1.7818181818181817</v>
      </c>
      <c r="H25" s="183">
        <v>0</v>
      </c>
      <c r="I25" s="183"/>
      <c r="J25" s="183">
        <v>0</v>
      </c>
      <c r="K25" s="183">
        <v>0</v>
      </c>
      <c r="L25" s="183">
        <v>0</v>
      </c>
      <c r="M25" s="183"/>
      <c r="N25" s="183">
        <v>3.0346666666666664</v>
      </c>
      <c r="O25" s="183">
        <v>1.4508196721311477</v>
      </c>
      <c r="P25" s="183">
        <v>1.6793893129770991</v>
      </c>
      <c r="Q25" s="183"/>
      <c r="R25" s="183">
        <v>2.7318611987381702</v>
      </c>
      <c r="S25" s="183">
        <v>1.4226804123711341</v>
      </c>
      <c r="T25" s="183">
        <v>1.2601626016260163</v>
      </c>
      <c r="U25" s="183"/>
      <c r="V25" s="183">
        <v>6.0941176470588232</v>
      </c>
      <c r="W25" s="183">
        <v>4.8061224489795915</v>
      </c>
      <c r="X25" s="183">
        <v>1.4444444444444444</v>
      </c>
      <c r="Y25" s="183"/>
      <c r="Z25" s="183">
        <v>0.89690721649484539</v>
      </c>
      <c r="AA25" s="183">
        <v>0</v>
      </c>
      <c r="AB25" s="183">
        <v>0.66666666666666674</v>
      </c>
      <c r="AD25" s="120">
        <v>16</v>
      </c>
      <c r="AE25" s="119">
        <v>164</v>
      </c>
      <c r="AF25" s="119">
        <v>90</v>
      </c>
      <c r="AG25" s="119">
        <v>74</v>
      </c>
      <c r="AH25" s="119"/>
      <c r="AI25" s="119">
        <v>0</v>
      </c>
      <c r="AJ25" s="119">
        <v>0</v>
      </c>
      <c r="AK25" s="119">
        <v>0</v>
      </c>
      <c r="AL25" s="119"/>
      <c r="AM25" s="119">
        <v>0</v>
      </c>
      <c r="AN25" s="119">
        <v>0</v>
      </c>
      <c r="AO25" s="119">
        <v>0</v>
      </c>
      <c r="AP25" s="119"/>
      <c r="AQ25" s="119">
        <v>7</v>
      </c>
      <c r="AR25" s="119">
        <v>4</v>
      </c>
      <c r="AS25" s="119">
        <v>3</v>
      </c>
      <c r="AT25" s="119"/>
      <c r="AU25" s="119">
        <v>14</v>
      </c>
      <c r="AV25" s="119">
        <v>9</v>
      </c>
      <c r="AW25" s="119">
        <v>5</v>
      </c>
      <c r="AX25" s="119"/>
      <c r="AY25" s="119">
        <v>43</v>
      </c>
      <c r="AZ25" s="119">
        <v>21</v>
      </c>
      <c r="BA25" s="119">
        <v>22</v>
      </c>
      <c r="BB25" s="119"/>
      <c r="BC25" s="119">
        <v>100</v>
      </c>
      <c r="BD25" s="119">
        <v>56</v>
      </c>
      <c r="BE25" s="119">
        <v>44</v>
      </c>
    </row>
    <row r="26" spans="1:57" x14ac:dyDescent="0.2">
      <c r="A26" s="39">
        <v>17</v>
      </c>
      <c r="B26" s="183">
        <v>2.4204366282595511</v>
      </c>
      <c r="C26" s="183">
        <v>0</v>
      </c>
      <c r="D26" s="183">
        <v>2.1111111111111112</v>
      </c>
      <c r="E26" s="183"/>
      <c r="F26" s="183">
        <v>0</v>
      </c>
      <c r="G26" s="183">
        <v>0</v>
      </c>
      <c r="H26" s="183">
        <v>0</v>
      </c>
      <c r="I26" s="183"/>
      <c r="J26" s="183">
        <v>0</v>
      </c>
      <c r="K26" s="183">
        <v>0</v>
      </c>
      <c r="L26" s="183">
        <v>0</v>
      </c>
      <c r="M26" s="183"/>
      <c r="N26" s="183">
        <v>0</v>
      </c>
      <c r="O26" s="183">
        <v>0</v>
      </c>
      <c r="P26" s="183">
        <v>0</v>
      </c>
      <c r="Q26" s="183"/>
      <c r="R26" s="183">
        <v>0</v>
      </c>
      <c r="S26" s="183">
        <v>0</v>
      </c>
      <c r="T26" s="183">
        <v>0</v>
      </c>
      <c r="U26" s="183"/>
      <c r="V26" s="183">
        <v>1.5235294117647058</v>
      </c>
      <c r="W26" s="183">
        <v>0</v>
      </c>
      <c r="X26" s="183">
        <v>1.4444444444444444</v>
      </c>
      <c r="Y26" s="183"/>
      <c r="Z26" s="183">
        <v>0.89690721649484539</v>
      </c>
      <c r="AA26" s="183">
        <v>0</v>
      </c>
      <c r="AB26" s="183">
        <v>0.66666666666666674</v>
      </c>
      <c r="AD26" s="120">
        <v>17</v>
      </c>
      <c r="AE26" s="119">
        <v>82</v>
      </c>
      <c r="AF26" s="119">
        <v>44</v>
      </c>
      <c r="AG26" s="119">
        <v>38</v>
      </c>
      <c r="AH26" s="119"/>
      <c r="AI26" s="119">
        <v>0</v>
      </c>
      <c r="AJ26" s="119">
        <v>0</v>
      </c>
      <c r="AK26" s="119">
        <v>0</v>
      </c>
      <c r="AL26" s="119"/>
      <c r="AM26" s="119">
        <v>1</v>
      </c>
      <c r="AN26" s="119">
        <v>0</v>
      </c>
      <c r="AO26" s="119">
        <v>1</v>
      </c>
      <c r="AP26" s="119"/>
      <c r="AQ26" s="119">
        <v>6</v>
      </c>
      <c r="AR26" s="119">
        <v>2</v>
      </c>
      <c r="AS26" s="119">
        <v>4</v>
      </c>
      <c r="AT26" s="119"/>
      <c r="AU26" s="119">
        <v>18</v>
      </c>
      <c r="AV26" s="119">
        <v>9</v>
      </c>
      <c r="AW26" s="119">
        <v>9</v>
      </c>
      <c r="AX26" s="119"/>
      <c r="AY26" s="119">
        <v>19</v>
      </c>
      <c r="AZ26" s="119">
        <v>12</v>
      </c>
      <c r="BA26" s="119">
        <v>7</v>
      </c>
      <c r="BB26" s="119"/>
      <c r="BC26" s="119">
        <v>38</v>
      </c>
      <c r="BD26" s="119">
        <v>21</v>
      </c>
      <c r="BE26" s="119">
        <v>17</v>
      </c>
    </row>
    <row r="27" spans="1:57" x14ac:dyDescent="0.2">
      <c r="A27" s="39">
        <v>18</v>
      </c>
      <c r="B27" s="183">
        <v>0</v>
      </c>
      <c r="C27" s="183">
        <v>0</v>
      </c>
      <c r="D27" s="183">
        <v>0</v>
      </c>
      <c r="E27" s="183"/>
      <c r="F27" s="183">
        <v>0</v>
      </c>
      <c r="G27" s="183">
        <v>0</v>
      </c>
      <c r="H27" s="183">
        <v>0</v>
      </c>
      <c r="I27" s="183"/>
      <c r="J27" s="183">
        <v>0</v>
      </c>
      <c r="K27" s="183">
        <v>0</v>
      </c>
      <c r="L27" s="183">
        <v>0</v>
      </c>
      <c r="M27" s="183"/>
      <c r="N27" s="183">
        <v>0</v>
      </c>
      <c r="O27" s="183">
        <v>0</v>
      </c>
      <c r="P27" s="183">
        <v>0</v>
      </c>
      <c r="Q27" s="183"/>
      <c r="R27" s="183">
        <v>0</v>
      </c>
      <c r="S27" s="183">
        <v>0</v>
      </c>
      <c r="T27" s="183">
        <v>0</v>
      </c>
      <c r="U27" s="183"/>
      <c r="V27" s="183">
        <v>0</v>
      </c>
      <c r="W27" s="183">
        <v>0</v>
      </c>
      <c r="X27" s="183">
        <v>0</v>
      </c>
      <c r="Y27" s="183"/>
      <c r="Z27" s="183">
        <v>0</v>
      </c>
      <c r="AA27" s="183">
        <v>0</v>
      </c>
      <c r="AB27" s="183">
        <v>0</v>
      </c>
      <c r="AD27" s="120">
        <v>18</v>
      </c>
      <c r="AE27" s="119">
        <v>36</v>
      </c>
      <c r="AF27" s="119">
        <v>14</v>
      </c>
      <c r="AG27" s="119">
        <v>22</v>
      </c>
      <c r="AH27" s="119"/>
      <c r="AI27" s="119">
        <v>0</v>
      </c>
      <c r="AJ27" s="119">
        <v>0</v>
      </c>
      <c r="AK27" s="119">
        <v>0</v>
      </c>
      <c r="AL27" s="119"/>
      <c r="AM27" s="119">
        <v>1</v>
      </c>
      <c r="AN27" s="119">
        <v>0</v>
      </c>
      <c r="AO27" s="119">
        <v>1</v>
      </c>
      <c r="AP27" s="119"/>
      <c r="AQ27" s="119">
        <v>3</v>
      </c>
      <c r="AR27" s="119">
        <v>0</v>
      </c>
      <c r="AS27" s="119">
        <v>3</v>
      </c>
      <c r="AT27" s="119"/>
      <c r="AU27" s="119">
        <v>4</v>
      </c>
      <c r="AV27" s="119">
        <v>2</v>
      </c>
      <c r="AW27" s="119">
        <v>2</v>
      </c>
      <c r="AX27" s="119"/>
      <c r="AY27" s="119">
        <v>14</v>
      </c>
      <c r="AZ27" s="119">
        <v>5</v>
      </c>
      <c r="BA27" s="119">
        <v>9</v>
      </c>
      <c r="BB27" s="119"/>
      <c r="BC27" s="119">
        <v>14</v>
      </c>
      <c r="BD27" s="119">
        <v>7</v>
      </c>
      <c r="BE27" s="119">
        <v>7</v>
      </c>
    </row>
    <row r="28" spans="1:57" x14ac:dyDescent="0.2">
      <c r="A28" s="39">
        <v>19</v>
      </c>
      <c r="B28" s="183">
        <v>1.7938144329896908</v>
      </c>
      <c r="C28" s="183">
        <v>1.1153846153846154</v>
      </c>
      <c r="D28" s="183">
        <v>0.66666666666666674</v>
      </c>
      <c r="E28" s="183"/>
      <c r="F28" s="183">
        <v>0</v>
      </c>
      <c r="G28" s="183">
        <v>0</v>
      </c>
      <c r="H28" s="183">
        <v>0</v>
      </c>
      <c r="I28" s="183"/>
      <c r="J28" s="183">
        <v>0</v>
      </c>
      <c r="K28" s="183">
        <v>0</v>
      </c>
      <c r="L28" s="183">
        <v>0</v>
      </c>
      <c r="M28" s="183"/>
      <c r="N28" s="183">
        <v>0</v>
      </c>
      <c r="O28" s="183">
        <v>0</v>
      </c>
      <c r="P28" s="183">
        <v>0</v>
      </c>
      <c r="Q28" s="183"/>
      <c r="R28" s="183">
        <v>0</v>
      </c>
      <c r="S28" s="183">
        <v>0</v>
      </c>
      <c r="T28" s="183">
        <v>0</v>
      </c>
      <c r="U28" s="183"/>
      <c r="V28" s="183">
        <v>0</v>
      </c>
      <c r="W28" s="183">
        <v>0</v>
      </c>
      <c r="X28" s="183">
        <v>0</v>
      </c>
      <c r="Y28" s="183"/>
      <c r="Z28" s="183">
        <v>1.7938144329896908</v>
      </c>
      <c r="AA28" s="183">
        <v>1.1153846153846154</v>
      </c>
      <c r="AB28" s="183">
        <v>0.66666666666666674</v>
      </c>
      <c r="AD28" s="120">
        <v>19</v>
      </c>
      <c r="AE28" s="119">
        <v>20</v>
      </c>
      <c r="AF28" s="119">
        <v>7</v>
      </c>
      <c r="AG28" s="119">
        <v>13</v>
      </c>
      <c r="AH28" s="119"/>
      <c r="AI28" s="119">
        <v>0</v>
      </c>
      <c r="AJ28" s="119">
        <v>0</v>
      </c>
      <c r="AK28" s="119">
        <v>0</v>
      </c>
      <c r="AL28" s="119"/>
      <c r="AM28" s="119">
        <v>0</v>
      </c>
      <c r="AN28" s="119">
        <v>0</v>
      </c>
      <c r="AO28" s="119">
        <v>0</v>
      </c>
      <c r="AP28" s="119"/>
      <c r="AQ28" s="119">
        <v>0</v>
      </c>
      <c r="AR28" s="119">
        <v>0</v>
      </c>
      <c r="AS28" s="119">
        <v>0</v>
      </c>
      <c r="AT28" s="119"/>
      <c r="AU28" s="119">
        <v>2</v>
      </c>
      <c r="AV28" s="119">
        <v>2</v>
      </c>
      <c r="AW28" s="119">
        <v>0</v>
      </c>
      <c r="AX28" s="119"/>
      <c r="AY28" s="119">
        <v>6</v>
      </c>
      <c r="AZ28" s="119">
        <v>1</v>
      </c>
      <c r="BA28" s="119">
        <v>5</v>
      </c>
      <c r="BB28" s="119"/>
      <c r="BC28" s="119">
        <v>12</v>
      </c>
      <c r="BD28" s="119">
        <v>4</v>
      </c>
      <c r="BE28" s="119">
        <v>8</v>
      </c>
    </row>
    <row r="29" spans="1:57" x14ac:dyDescent="0.2">
      <c r="A29" s="39">
        <v>20</v>
      </c>
      <c r="B29" s="183">
        <v>0</v>
      </c>
      <c r="C29" s="183">
        <v>0</v>
      </c>
      <c r="D29" s="183">
        <v>0</v>
      </c>
      <c r="E29" s="183"/>
      <c r="F29" s="183">
        <v>0</v>
      </c>
      <c r="G29" s="183">
        <v>0</v>
      </c>
      <c r="H29" s="183">
        <v>0</v>
      </c>
      <c r="I29" s="183"/>
      <c r="J29" s="183">
        <v>0</v>
      </c>
      <c r="K29" s="183">
        <v>0</v>
      </c>
      <c r="L29" s="183">
        <v>0</v>
      </c>
      <c r="M29" s="183"/>
      <c r="N29" s="183">
        <v>0</v>
      </c>
      <c r="O29" s="183">
        <v>0</v>
      </c>
      <c r="P29" s="183">
        <v>0</v>
      </c>
      <c r="Q29" s="183"/>
      <c r="R29" s="183">
        <v>0</v>
      </c>
      <c r="S29" s="183">
        <v>0</v>
      </c>
      <c r="T29" s="183">
        <v>0</v>
      </c>
      <c r="U29" s="183"/>
      <c r="V29" s="183">
        <v>0</v>
      </c>
      <c r="W29" s="183">
        <v>0</v>
      </c>
      <c r="X29" s="183">
        <v>0</v>
      </c>
      <c r="Y29" s="183"/>
      <c r="Z29" s="183">
        <v>0</v>
      </c>
      <c r="AA29" s="183">
        <v>0</v>
      </c>
      <c r="AB29" s="183">
        <v>0</v>
      </c>
      <c r="AD29" s="120">
        <v>20</v>
      </c>
      <c r="AE29" s="119">
        <v>14</v>
      </c>
      <c r="AF29" s="119">
        <v>8</v>
      </c>
      <c r="AG29" s="119">
        <v>6</v>
      </c>
      <c r="AH29" s="119"/>
      <c r="AI29" s="119">
        <v>0</v>
      </c>
      <c r="AJ29" s="119">
        <v>0</v>
      </c>
      <c r="AK29" s="119">
        <v>0</v>
      </c>
      <c r="AL29" s="119"/>
      <c r="AM29" s="119">
        <v>0</v>
      </c>
      <c r="AN29" s="119">
        <v>0</v>
      </c>
      <c r="AO29" s="119">
        <v>0</v>
      </c>
      <c r="AP29" s="119"/>
      <c r="AQ29" s="119">
        <v>0</v>
      </c>
      <c r="AR29" s="119">
        <v>0</v>
      </c>
      <c r="AS29" s="119">
        <v>0</v>
      </c>
      <c r="AT29" s="119"/>
      <c r="AU29" s="119">
        <v>3</v>
      </c>
      <c r="AV29" s="119">
        <v>1</v>
      </c>
      <c r="AW29" s="119">
        <v>2</v>
      </c>
      <c r="AX29" s="119"/>
      <c r="AY29" s="119">
        <v>6</v>
      </c>
      <c r="AZ29" s="119">
        <v>3</v>
      </c>
      <c r="BA29" s="119">
        <v>3</v>
      </c>
      <c r="BB29" s="119"/>
      <c r="BC29" s="119">
        <v>5</v>
      </c>
      <c r="BD29" s="119">
        <v>4</v>
      </c>
      <c r="BE29" s="119">
        <v>1</v>
      </c>
    </row>
    <row r="30" spans="1:57" x14ac:dyDescent="0.2">
      <c r="A30" s="39">
        <v>21</v>
      </c>
      <c r="B30" s="183">
        <v>0.89690721649484539</v>
      </c>
      <c r="C30" s="183">
        <v>0</v>
      </c>
      <c r="D30" s="183">
        <v>0.66666666666666674</v>
      </c>
      <c r="E30" s="183"/>
      <c r="F30" s="183">
        <v>0</v>
      </c>
      <c r="G30" s="183">
        <v>0</v>
      </c>
      <c r="H30" s="183">
        <v>0</v>
      </c>
      <c r="I30" s="183"/>
      <c r="J30" s="183">
        <v>0</v>
      </c>
      <c r="K30" s="183">
        <v>0</v>
      </c>
      <c r="L30" s="183">
        <v>0</v>
      </c>
      <c r="M30" s="183"/>
      <c r="N30" s="183">
        <v>0</v>
      </c>
      <c r="O30" s="183">
        <v>0</v>
      </c>
      <c r="P30" s="183">
        <v>0</v>
      </c>
      <c r="Q30" s="183"/>
      <c r="R30" s="183">
        <v>0</v>
      </c>
      <c r="S30" s="183">
        <v>0</v>
      </c>
      <c r="T30" s="183">
        <v>0</v>
      </c>
      <c r="U30" s="183"/>
      <c r="V30" s="183">
        <v>0</v>
      </c>
      <c r="W30" s="183">
        <v>0</v>
      </c>
      <c r="X30" s="183">
        <v>0</v>
      </c>
      <c r="Y30" s="183"/>
      <c r="Z30" s="183">
        <v>0.89690721649484539</v>
      </c>
      <c r="AA30" s="183">
        <v>0</v>
      </c>
      <c r="AB30" s="183">
        <v>0.66666666666666674</v>
      </c>
      <c r="AD30" s="120">
        <v>21</v>
      </c>
      <c r="AE30" s="119">
        <v>5</v>
      </c>
      <c r="AF30" s="119">
        <v>2</v>
      </c>
      <c r="AG30" s="119">
        <v>3</v>
      </c>
      <c r="AH30" s="119"/>
      <c r="AI30" s="119">
        <v>0</v>
      </c>
      <c r="AJ30" s="119">
        <v>0</v>
      </c>
      <c r="AK30" s="119">
        <v>0</v>
      </c>
      <c r="AL30" s="119"/>
      <c r="AM30" s="119">
        <v>0</v>
      </c>
      <c r="AN30" s="119">
        <v>0</v>
      </c>
      <c r="AO30" s="119">
        <v>0</v>
      </c>
      <c r="AP30" s="119"/>
      <c r="AQ30" s="119">
        <v>0</v>
      </c>
      <c r="AR30" s="119">
        <v>0</v>
      </c>
      <c r="AS30" s="119">
        <v>0</v>
      </c>
      <c r="AT30" s="119"/>
      <c r="AU30" s="119">
        <v>0</v>
      </c>
      <c r="AV30" s="119">
        <v>0</v>
      </c>
      <c r="AW30" s="119">
        <v>0</v>
      </c>
      <c r="AX30" s="119"/>
      <c r="AY30" s="119">
        <v>2</v>
      </c>
      <c r="AZ30" s="119">
        <v>1</v>
      </c>
      <c r="BA30" s="119">
        <v>1</v>
      </c>
      <c r="BB30" s="119"/>
      <c r="BC30" s="119">
        <v>3</v>
      </c>
      <c r="BD30" s="119">
        <v>1</v>
      </c>
      <c r="BE30" s="119">
        <v>2</v>
      </c>
    </row>
    <row r="31" spans="1:57" x14ac:dyDescent="0.2">
      <c r="A31" s="39">
        <v>22</v>
      </c>
      <c r="B31" s="183">
        <v>0</v>
      </c>
      <c r="C31" s="183">
        <v>0</v>
      </c>
      <c r="D31" s="183">
        <v>0</v>
      </c>
      <c r="E31" s="183"/>
      <c r="F31" s="183">
        <v>0</v>
      </c>
      <c r="G31" s="183">
        <v>0</v>
      </c>
      <c r="H31" s="183">
        <v>0</v>
      </c>
      <c r="I31" s="183"/>
      <c r="J31" s="183">
        <v>0</v>
      </c>
      <c r="K31" s="183">
        <v>0</v>
      </c>
      <c r="L31" s="183">
        <v>0</v>
      </c>
      <c r="M31" s="183"/>
      <c r="N31" s="183">
        <v>0</v>
      </c>
      <c r="O31" s="183">
        <v>0</v>
      </c>
      <c r="P31" s="183">
        <v>0</v>
      </c>
      <c r="Q31" s="183"/>
      <c r="R31" s="183">
        <v>0</v>
      </c>
      <c r="S31" s="183">
        <v>0</v>
      </c>
      <c r="T31" s="183">
        <v>0</v>
      </c>
      <c r="U31" s="183"/>
      <c r="V31" s="183">
        <v>0</v>
      </c>
      <c r="W31" s="183">
        <v>0</v>
      </c>
      <c r="X31" s="183">
        <v>0</v>
      </c>
      <c r="Y31" s="183"/>
      <c r="Z31" s="183">
        <v>0</v>
      </c>
      <c r="AA31" s="183">
        <v>0</v>
      </c>
      <c r="AB31" s="183">
        <v>0</v>
      </c>
      <c r="AD31" s="120">
        <v>22</v>
      </c>
      <c r="AE31" s="119">
        <v>3</v>
      </c>
      <c r="AF31" s="119">
        <v>1</v>
      </c>
      <c r="AG31" s="119">
        <v>2</v>
      </c>
      <c r="AH31" s="119"/>
      <c r="AI31" s="119">
        <v>0</v>
      </c>
      <c r="AJ31" s="119">
        <v>0</v>
      </c>
      <c r="AK31" s="119">
        <v>0</v>
      </c>
      <c r="AL31" s="119"/>
      <c r="AM31" s="119">
        <v>0</v>
      </c>
      <c r="AN31" s="119">
        <v>0</v>
      </c>
      <c r="AO31" s="119">
        <v>0</v>
      </c>
      <c r="AP31" s="119"/>
      <c r="AQ31" s="119">
        <v>0</v>
      </c>
      <c r="AR31" s="119">
        <v>0</v>
      </c>
      <c r="AS31" s="119">
        <v>0</v>
      </c>
      <c r="AT31" s="119"/>
      <c r="AU31" s="119">
        <v>1</v>
      </c>
      <c r="AV31" s="119">
        <v>0</v>
      </c>
      <c r="AW31" s="119">
        <v>1</v>
      </c>
      <c r="AX31" s="119"/>
      <c r="AY31" s="119">
        <v>2</v>
      </c>
      <c r="AZ31" s="119">
        <v>1</v>
      </c>
      <c r="BA31" s="119">
        <v>1</v>
      </c>
      <c r="BB31" s="119"/>
      <c r="BC31" s="119">
        <v>0</v>
      </c>
      <c r="BD31" s="119">
        <v>0</v>
      </c>
      <c r="BE31" s="119">
        <v>0</v>
      </c>
    </row>
    <row r="32" spans="1:57" x14ac:dyDescent="0.2">
      <c r="A32" s="39">
        <v>23</v>
      </c>
      <c r="B32" s="183">
        <v>0</v>
      </c>
      <c r="C32" s="183">
        <v>0</v>
      </c>
      <c r="D32" s="183">
        <v>0</v>
      </c>
      <c r="E32" s="183"/>
      <c r="F32" s="183">
        <v>0</v>
      </c>
      <c r="G32" s="183">
        <v>0</v>
      </c>
      <c r="H32" s="183">
        <v>0</v>
      </c>
      <c r="I32" s="183"/>
      <c r="J32" s="183">
        <v>0</v>
      </c>
      <c r="K32" s="183">
        <v>0</v>
      </c>
      <c r="L32" s="183">
        <v>0</v>
      </c>
      <c r="M32" s="183"/>
      <c r="N32" s="183">
        <v>0</v>
      </c>
      <c r="O32" s="183">
        <v>0</v>
      </c>
      <c r="P32" s="183">
        <v>0</v>
      </c>
      <c r="Q32" s="183"/>
      <c r="R32" s="183">
        <v>0</v>
      </c>
      <c r="S32" s="183">
        <v>0</v>
      </c>
      <c r="T32" s="183">
        <v>0</v>
      </c>
      <c r="U32" s="183"/>
      <c r="V32" s="183">
        <v>0</v>
      </c>
      <c r="W32" s="183">
        <v>0</v>
      </c>
      <c r="X32" s="183">
        <v>0</v>
      </c>
      <c r="Y32" s="183"/>
      <c r="Z32" s="183">
        <v>0</v>
      </c>
      <c r="AA32" s="183">
        <v>0</v>
      </c>
      <c r="AB32" s="183">
        <v>0</v>
      </c>
      <c r="AD32" s="120">
        <v>23</v>
      </c>
      <c r="AE32" s="119">
        <v>3</v>
      </c>
      <c r="AF32" s="119">
        <v>3</v>
      </c>
      <c r="AG32" s="119">
        <v>0</v>
      </c>
      <c r="AH32" s="119"/>
      <c r="AI32" s="119">
        <v>0</v>
      </c>
      <c r="AJ32" s="119">
        <v>0</v>
      </c>
      <c r="AK32" s="119">
        <v>0</v>
      </c>
      <c r="AL32" s="119"/>
      <c r="AM32" s="119">
        <v>0</v>
      </c>
      <c r="AN32" s="119">
        <v>0</v>
      </c>
      <c r="AO32" s="119">
        <v>0</v>
      </c>
      <c r="AP32" s="119"/>
      <c r="AQ32" s="119">
        <v>0</v>
      </c>
      <c r="AR32" s="119">
        <v>0</v>
      </c>
      <c r="AS32" s="119">
        <v>0</v>
      </c>
      <c r="AT32" s="119"/>
      <c r="AU32" s="119">
        <v>0</v>
      </c>
      <c r="AV32" s="119">
        <v>0</v>
      </c>
      <c r="AW32" s="119">
        <v>0</v>
      </c>
      <c r="AX32" s="119"/>
      <c r="AY32" s="119">
        <v>1</v>
      </c>
      <c r="AZ32" s="119">
        <v>1</v>
      </c>
      <c r="BA32" s="119">
        <v>0</v>
      </c>
      <c r="BB32" s="119"/>
      <c r="BC32" s="119">
        <v>2</v>
      </c>
      <c r="BD32" s="119">
        <v>2</v>
      </c>
      <c r="BE32" s="119">
        <v>0</v>
      </c>
    </row>
    <row r="33" spans="1:57" x14ac:dyDescent="0.2">
      <c r="A33" s="39">
        <v>24</v>
      </c>
      <c r="B33" s="183">
        <v>0</v>
      </c>
      <c r="C33" s="183">
        <v>0</v>
      </c>
      <c r="D33" s="183">
        <v>0</v>
      </c>
      <c r="E33" s="183"/>
      <c r="F33" s="183">
        <v>0</v>
      </c>
      <c r="G33" s="183">
        <v>0</v>
      </c>
      <c r="H33" s="183">
        <v>0</v>
      </c>
      <c r="I33" s="183"/>
      <c r="J33" s="183">
        <v>0</v>
      </c>
      <c r="K33" s="183">
        <v>0</v>
      </c>
      <c r="L33" s="183">
        <v>0</v>
      </c>
      <c r="M33" s="183"/>
      <c r="N33" s="183">
        <v>0</v>
      </c>
      <c r="O33" s="183">
        <v>0</v>
      </c>
      <c r="P33" s="183">
        <v>0</v>
      </c>
      <c r="Q33" s="183"/>
      <c r="R33" s="183">
        <v>0</v>
      </c>
      <c r="S33" s="183">
        <v>0</v>
      </c>
      <c r="T33" s="183">
        <v>0</v>
      </c>
      <c r="U33" s="183"/>
      <c r="V33" s="183">
        <v>0</v>
      </c>
      <c r="W33" s="183">
        <v>0</v>
      </c>
      <c r="X33" s="183">
        <v>0</v>
      </c>
      <c r="Y33" s="183"/>
      <c r="Z33" s="183">
        <v>0</v>
      </c>
      <c r="AA33" s="183">
        <v>0</v>
      </c>
      <c r="AB33" s="183">
        <v>0</v>
      </c>
      <c r="AD33" s="120">
        <v>24</v>
      </c>
      <c r="AE33" s="119">
        <v>0</v>
      </c>
      <c r="AF33" s="119">
        <v>0</v>
      </c>
      <c r="AG33" s="119">
        <v>0</v>
      </c>
      <c r="AH33" s="119"/>
      <c r="AI33" s="119">
        <v>0</v>
      </c>
      <c r="AJ33" s="119">
        <v>0</v>
      </c>
      <c r="AK33" s="119">
        <v>0</v>
      </c>
      <c r="AL33" s="119"/>
      <c r="AM33" s="119">
        <v>0</v>
      </c>
      <c r="AN33" s="119">
        <v>0</v>
      </c>
      <c r="AO33" s="119">
        <v>0</v>
      </c>
      <c r="AP33" s="119"/>
      <c r="AQ33" s="119">
        <v>0</v>
      </c>
      <c r="AR33" s="119">
        <v>0</v>
      </c>
      <c r="AS33" s="119">
        <v>0</v>
      </c>
      <c r="AT33" s="119"/>
      <c r="AU33" s="119">
        <v>0</v>
      </c>
      <c r="AV33" s="119">
        <v>0</v>
      </c>
      <c r="AW33" s="119">
        <v>0</v>
      </c>
      <c r="AX33" s="119"/>
      <c r="AY33" s="119">
        <v>0</v>
      </c>
      <c r="AZ33" s="119">
        <v>0</v>
      </c>
      <c r="BA33" s="119">
        <v>0</v>
      </c>
      <c r="BB33" s="119"/>
      <c r="BC33" s="119">
        <v>0</v>
      </c>
      <c r="BD33" s="119">
        <v>0</v>
      </c>
      <c r="BE33" s="119">
        <v>0</v>
      </c>
    </row>
    <row r="34" spans="1:57" x14ac:dyDescent="0.2">
      <c r="A34" s="39" t="s">
        <v>40</v>
      </c>
      <c r="B34" s="183">
        <v>0</v>
      </c>
      <c r="C34" s="183">
        <v>0</v>
      </c>
      <c r="D34" s="183">
        <v>0</v>
      </c>
      <c r="E34" s="183"/>
      <c r="F34" s="183">
        <v>0</v>
      </c>
      <c r="G34" s="183">
        <v>0</v>
      </c>
      <c r="H34" s="183">
        <v>0</v>
      </c>
      <c r="I34" s="183"/>
      <c r="J34" s="183">
        <v>0</v>
      </c>
      <c r="K34" s="183">
        <v>0</v>
      </c>
      <c r="L34" s="183">
        <v>0</v>
      </c>
      <c r="M34" s="183"/>
      <c r="N34" s="183">
        <v>0</v>
      </c>
      <c r="O34" s="183">
        <v>0</v>
      </c>
      <c r="P34" s="183">
        <v>0</v>
      </c>
      <c r="Q34" s="183"/>
      <c r="R34" s="183">
        <v>0</v>
      </c>
      <c r="S34" s="183">
        <v>0</v>
      </c>
      <c r="T34" s="183">
        <v>0</v>
      </c>
      <c r="U34" s="183"/>
      <c r="V34" s="183">
        <v>0</v>
      </c>
      <c r="W34" s="183">
        <v>0</v>
      </c>
      <c r="X34" s="183">
        <v>0</v>
      </c>
      <c r="Y34" s="183"/>
      <c r="Z34" s="183">
        <v>0</v>
      </c>
      <c r="AA34" s="183">
        <v>0</v>
      </c>
      <c r="AB34" s="183">
        <v>0</v>
      </c>
      <c r="AD34" s="120" t="s">
        <v>40</v>
      </c>
      <c r="AE34" s="119">
        <v>9</v>
      </c>
      <c r="AF34" s="119">
        <v>2</v>
      </c>
      <c r="AG34" s="119">
        <v>7</v>
      </c>
      <c r="AH34" s="119"/>
      <c r="AI34" s="119">
        <v>0</v>
      </c>
      <c r="AJ34" s="119">
        <v>0</v>
      </c>
      <c r="AK34" s="119">
        <v>0</v>
      </c>
      <c r="AL34" s="119"/>
      <c r="AM34" s="119">
        <v>0</v>
      </c>
      <c r="AN34" s="119">
        <v>0</v>
      </c>
      <c r="AO34" s="119">
        <v>0</v>
      </c>
      <c r="AP34" s="119"/>
      <c r="AQ34" s="119">
        <v>0</v>
      </c>
      <c r="AR34" s="119">
        <v>0</v>
      </c>
      <c r="AS34" s="119">
        <v>0</v>
      </c>
      <c r="AT34" s="119"/>
      <c r="AU34" s="119">
        <v>2</v>
      </c>
      <c r="AV34" s="119">
        <v>0</v>
      </c>
      <c r="AW34" s="119">
        <v>2</v>
      </c>
      <c r="AX34" s="119"/>
      <c r="AY34" s="119">
        <v>4</v>
      </c>
      <c r="AZ34" s="119">
        <v>1</v>
      </c>
      <c r="BA34" s="119">
        <v>3</v>
      </c>
      <c r="BB34" s="119"/>
      <c r="BC34" s="119">
        <v>3</v>
      </c>
      <c r="BD34" s="119">
        <v>1</v>
      </c>
      <c r="BE34" s="119">
        <v>2</v>
      </c>
    </row>
    <row r="35" spans="1:57" x14ac:dyDescent="0.2">
      <c r="A35" s="39" t="s">
        <v>41</v>
      </c>
      <c r="B35" s="183">
        <v>0</v>
      </c>
      <c r="C35" s="183">
        <v>0</v>
      </c>
      <c r="D35" s="183">
        <v>0</v>
      </c>
      <c r="E35" s="183"/>
      <c r="F35" s="183">
        <v>0</v>
      </c>
      <c r="G35" s="183">
        <v>0</v>
      </c>
      <c r="H35" s="183">
        <v>0</v>
      </c>
      <c r="I35" s="183"/>
      <c r="J35" s="183">
        <v>0</v>
      </c>
      <c r="K35" s="183">
        <v>0</v>
      </c>
      <c r="L35" s="183">
        <v>0</v>
      </c>
      <c r="M35" s="183"/>
      <c r="N35" s="183">
        <v>0</v>
      </c>
      <c r="O35" s="183">
        <v>0</v>
      </c>
      <c r="P35" s="183">
        <v>0</v>
      </c>
      <c r="Q35" s="183"/>
      <c r="R35" s="183">
        <v>0</v>
      </c>
      <c r="S35" s="183">
        <v>0</v>
      </c>
      <c r="T35" s="183">
        <v>0</v>
      </c>
      <c r="U35" s="183"/>
      <c r="V35" s="183">
        <v>0</v>
      </c>
      <c r="W35" s="183">
        <v>0</v>
      </c>
      <c r="X35" s="183">
        <v>0</v>
      </c>
      <c r="Y35" s="183"/>
      <c r="Z35" s="183">
        <v>0</v>
      </c>
      <c r="AA35" s="183">
        <v>0</v>
      </c>
      <c r="AB35" s="183">
        <v>0</v>
      </c>
      <c r="AD35" s="120" t="s">
        <v>41</v>
      </c>
      <c r="AE35" s="119">
        <v>8</v>
      </c>
      <c r="AF35" s="119">
        <v>1</v>
      </c>
      <c r="AG35" s="119">
        <v>7</v>
      </c>
      <c r="AH35" s="119"/>
      <c r="AI35" s="119">
        <v>0</v>
      </c>
      <c r="AJ35" s="119">
        <v>0</v>
      </c>
      <c r="AK35" s="119">
        <v>0</v>
      </c>
      <c r="AL35" s="119"/>
      <c r="AM35" s="119">
        <v>1</v>
      </c>
      <c r="AN35" s="119">
        <v>0</v>
      </c>
      <c r="AO35" s="119">
        <v>1</v>
      </c>
      <c r="AP35" s="119"/>
      <c r="AQ35" s="119">
        <v>3</v>
      </c>
      <c r="AR35" s="119">
        <v>0</v>
      </c>
      <c r="AS35" s="119">
        <v>3</v>
      </c>
      <c r="AT35" s="119"/>
      <c r="AU35" s="119">
        <v>2</v>
      </c>
      <c r="AV35" s="119">
        <v>0</v>
      </c>
      <c r="AW35" s="119">
        <v>2</v>
      </c>
      <c r="AX35" s="119"/>
      <c r="AY35" s="119">
        <v>1</v>
      </c>
      <c r="AZ35" s="119">
        <v>1</v>
      </c>
      <c r="BA35" s="119">
        <v>0</v>
      </c>
      <c r="BB35" s="119"/>
      <c r="BC35" s="119">
        <v>1</v>
      </c>
      <c r="BD35" s="119">
        <v>0</v>
      </c>
      <c r="BE35" s="119">
        <v>1</v>
      </c>
    </row>
    <row r="36" spans="1:57" x14ac:dyDescent="0.2">
      <c r="A36" s="39" t="s">
        <v>42</v>
      </c>
      <c r="B36" s="183">
        <v>0</v>
      </c>
      <c r="C36" s="183">
        <v>0</v>
      </c>
      <c r="D36" s="183">
        <v>0</v>
      </c>
      <c r="E36" s="183"/>
      <c r="F36" s="183">
        <v>0</v>
      </c>
      <c r="G36" s="183">
        <v>0</v>
      </c>
      <c r="H36" s="183">
        <v>0</v>
      </c>
      <c r="I36" s="183"/>
      <c r="J36" s="183">
        <v>0</v>
      </c>
      <c r="K36" s="183">
        <v>0</v>
      </c>
      <c r="L36" s="183">
        <v>0</v>
      </c>
      <c r="M36" s="183"/>
      <c r="N36" s="183">
        <v>0</v>
      </c>
      <c r="O36" s="183">
        <v>0</v>
      </c>
      <c r="P36" s="183">
        <v>0</v>
      </c>
      <c r="Q36" s="183"/>
      <c r="R36" s="183">
        <v>0</v>
      </c>
      <c r="S36" s="183">
        <v>0</v>
      </c>
      <c r="T36" s="183">
        <v>0</v>
      </c>
      <c r="U36" s="183"/>
      <c r="V36" s="183">
        <v>0</v>
      </c>
      <c r="W36" s="183">
        <v>0</v>
      </c>
      <c r="X36" s="183">
        <v>0</v>
      </c>
      <c r="Y36" s="183"/>
      <c r="Z36" s="183">
        <v>0</v>
      </c>
      <c r="AA36" s="183">
        <v>0</v>
      </c>
      <c r="AB36" s="183">
        <v>0</v>
      </c>
      <c r="AD36" s="120" t="s">
        <v>42</v>
      </c>
      <c r="AE36" s="119">
        <v>2</v>
      </c>
      <c r="AF36" s="119">
        <v>1</v>
      </c>
      <c r="AG36" s="119">
        <v>1</v>
      </c>
      <c r="AH36" s="119"/>
      <c r="AI36" s="119">
        <v>0</v>
      </c>
      <c r="AJ36" s="119">
        <v>0</v>
      </c>
      <c r="AK36" s="119">
        <v>0</v>
      </c>
      <c r="AL36" s="119"/>
      <c r="AM36" s="119">
        <v>0</v>
      </c>
      <c r="AN36" s="119">
        <v>0</v>
      </c>
      <c r="AO36" s="119">
        <v>0</v>
      </c>
      <c r="AP36" s="119"/>
      <c r="AQ36" s="119">
        <v>0</v>
      </c>
      <c r="AR36" s="119">
        <v>0</v>
      </c>
      <c r="AS36" s="119">
        <v>0</v>
      </c>
      <c r="AT36" s="119"/>
      <c r="AU36" s="119">
        <v>0</v>
      </c>
      <c r="AV36" s="119">
        <v>0</v>
      </c>
      <c r="AW36" s="119">
        <v>0</v>
      </c>
      <c r="AX36" s="119"/>
      <c r="AY36" s="119">
        <v>1</v>
      </c>
      <c r="AZ36" s="119">
        <v>0</v>
      </c>
      <c r="BA36" s="119">
        <v>1</v>
      </c>
      <c r="BB36" s="119"/>
      <c r="BC36" s="119">
        <v>1</v>
      </c>
      <c r="BD36" s="119">
        <v>1</v>
      </c>
      <c r="BE36" s="119">
        <v>0</v>
      </c>
    </row>
    <row r="37" spans="1:57" x14ac:dyDescent="0.2">
      <c r="A37" s="39" t="s">
        <v>43</v>
      </c>
      <c r="B37" s="183">
        <v>0</v>
      </c>
      <c r="C37" s="183">
        <v>0</v>
      </c>
      <c r="D37" s="183">
        <v>0</v>
      </c>
      <c r="E37" s="183"/>
      <c r="F37" s="183">
        <v>0</v>
      </c>
      <c r="G37" s="183">
        <v>0</v>
      </c>
      <c r="H37" s="183">
        <v>0</v>
      </c>
      <c r="I37" s="183"/>
      <c r="J37" s="183">
        <v>0</v>
      </c>
      <c r="K37" s="183">
        <v>0</v>
      </c>
      <c r="L37" s="183">
        <v>0</v>
      </c>
      <c r="M37" s="183"/>
      <c r="N37" s="183">
        <v>0</v>
      </c>
      <c r="O37" s="183">
        <v>0</v>
      </c>
      <c r="P37" s="183">
        <v>0</v>
      </c>
      <c r="Q37" s="183"/>
      <c r="R37" s="183">
        <v>0</v>
      </c>
      <c r="S37" s="183">
        <v>0</v>
      </c>
      <c r="T37" s="183">
        <v>0</v>
      </c>
      <c r="U37" s="183"/>
      <c r="V37" s="183">
        <v>0</v>
      </c>
      <c r="W37" s="183">
        <v>0</v>
      </c>
      <c r="X37" s="183">
        <v>0</v>
      </c>
      <c r="Y37" s="183"/>
      <c r="Z37" s="183">
        <v>0</v>
      </c>
      <c r="AA37" s="183">
        <v>0</v>
      </c>
      <c r="AB37" s="183">
        <v>0</v>
      </c>
      <c r="AD37" s="120" t="s">
        <v>43</v>
      </c>
      <c r="AE37" s="119">
        <v>1</v>
      </c>
      <c r="AF37" s="119">
        <v>0</v>
      </c>
      <c r="AG37" s="119">
        <v>1</v>
      </c>
      <c r="AH37" s="119"/>
      <c r="AI37" s="119">
        <v>0</v>
      </c>
      <c r="AJ37" s="119">
        <v>0</v>
      </c>
      <c r="AK37" s="119">
        <v>0</v>
      </c>
      <c r="AL37" s="119"/>
      <c r="AM37" s="119">
        <v>1</v>
      </c>
      <c r="AN37" s="119">
        <v>0</v>
      </c>
      <c r="AO37" s="119">
        <v>1</v>
      </c>
      <c r="AP37" s="119"/>
      <c r="AQ37" s="119">
        <v>0</v>
      </c>
      <c r="AR37" s="119">
        <v>0</v>
      </c>
      <c r="AS37" s="119">
        <v>0</v>
      </c>
      <c r="AT37" s="119"/>
      <c r="AU37" s="119">
        <v>0</v>
      </c>
      <c r="AV37" s="119">
        <v>0</v>
      </c>
      <c r="AW37" s="119">
        <v>0</v>
      </c>
      <c r="AX37" s="119"/>
      <c r="AY37" s="119">
        <v>0</v>
      </c>
      <c r="AZ37" s="119">
        <v>0</v>
      </c>
      <c r="BA37" s="119">
        <v>0</v>
      </c>
      <c r="BB37" s="119"/>
      <c r="BC37" s="119">
        <v>0</v>
      </c>
      <c r="BD37" s="119">
        <v>0</v>
      </c>
      <c r="BE37" s="119">
        <v>0</v>
      </c>
    </row>
    <row r="38" spans="1:57" x14ac:dyDescent="0.2">
      <c r="A38" s="39" t="s">
        <v>44</v>
      </c>
      <c r="B38" s="183">
        <v>0</v>
      </c>
      <c r="C38" s="183">
        <v>0</v>
      </c>
      <c r="D38" s="183">
        <v>0</v>
      </c>
      <c r="E38" s="183"/>
      <c r="F38" s="183">
        <v>0</v>
      </c>
      <c r="G38" s="183">
        <v>0</v>
      </c>
      <c r="H38" s="183">
        <v>0</v>
      </c>
      <c r="I38" s="183"/>
      <c r="J38" s="183">
        <v>0</v>
      </c>
      <c r="K38" s="183">
        <v>0</v>
      </c>
      <c r="L38" s="183">
        <v>0</v>
      </c>
      <c r="M38" s="183"/>
      <c r="N38" s="183">
        <v>0</v>
      </c>
      <c r="O38" s="183">
        <v>0</v>
      </c>
      <c r="P38" s="183">
        <v>0</v>
      </c>
      <c r="Q38" s="183"/>
      <c r="R38" s="183">
        <v>0</v>
      </c>
      <c r="S38" s="183">
        <v>0</v>
      </c>
      <c r="T38" s="183">
        <v>0</v>
      </c>
      <c r="U38" s="183"/>
      <c r="V38" s="183">
        <v>0</v>
      </c>
      <c r="W38" s="183">
        <v>0</v>
      </c>
      <c r="X38" s="183">
        <v>0</v>
      </c>
      <c r="Y38" s="183"/>
      <c r="Z38" s="183">
        <v>0</v>
      </c>
      <c r="AA38" s="183">
        <v>0</v>
      </c>
      <c r="AB38" s="183">
        <v>0</v>
      </c>
      <c r="AD38" s="120" t="s">
        <v>44</v>
      </c>
      <c r="AE38" s="119">
        <v>0</v>
      </c>
      <c r="AF38" s="119">
        <v>0</v>
      </c>
      <c r="AG38" s="119">
        <v>0</v>
      </c>
      <c r="AH38" s="119"/>
      <c r="AI38" s="119">
        <v>0</v>
      </c>
      <c r="AJ38" s="119">
        <v>0</v>
      </c>
      <c r="AK38" s="119">
        <v>0</v>
      </c>
      <c r="AL38" s="119"/>
      <c r="AM38" s="119">
        <v>0</v>
      </c>
      <c r="AN38" s="119">
        <v>0</v>
      </c>
      <c r="AO38" s="119">
        <v>0</v>
      </c>
      <c r="AP38" s="119"/>
      <c r="AQ38" s="119">
        <v>0</v>
      </c>
      <c r="AR38" s="119">
        <v>0</v>
      </c>
      <c r="AS38" s="119">
        <v>0</v>
      </c>
      <c r="AT38" s="119"/>
      <c r="AU38" s="119">
        <v>0</v>
      </c>
      <c r="AV38" s="119">
        <v>0</v>
      </c>
      <c r="AW38" s="119">
        <v>0</v>
      </c>
      <c r="AX38" s="119"/>
      <c r="AY38" s="119">
        <v>0</v>
      </c>
      <c r="AZ38" s="119">
        <v>0</v>
      </c>
      <c r="BA38" s="119">
        <v>0</v>
      </c>
      <c r="BB38" s="119"/>
      <c r="BC38" s="119">
        <v>0</v>
      </c>
      <c r="BD38" s="119">
        <v>0</v>
      </c>
      <c r="BE38" s="119">
        <v>0</v>
      </c>
    </row>
    <row r="39" spans="1:57" ht="13.5" thickBot="1" x14ac:dyDescent="0.25">
      <c r="A39" s="77" t="s">
        <v>45</v>
      </c>
      <c r="B39" s="185">
        <v>0</v>
      </c>
      <c r="C39" s="185">
        <v>0</v>
      </c>
      <c r="D39" s="185">
        <v>0</v>
      </c>
      <c r="E39" s="185"/>
      <c r="F39" s="185">
        <v>0</v>
      </c>
      <c r="G39" s="185">
        <v>0</v>
      </c>
      <c r="H39" s="185">
        <v>0</v>
      </c>
      <c r="I39" s="185"/>
      <c r="J39" s="185">
        <v>0</v>
      </c>
      <c r="K39" s="185">
        <v>0</v>
      </c>
      <c r="L39" s="185">
        <v>0</v>
      </c>
      <c r="M39" s="185"/>
      <c r="N39" s="185">
        <v>0</v>
      </c>
      <c r="O39" s="185">
        <v>0</v>
      </c>
      <c r="P39" s="185">
        <v>0</v>
      </c>
      <c r="Q39" s="185"/>
      <c r="R39" s="185">
        <v>0</v>
      </c>
      <c r="S39" s="185">
        <v>0</v>
      </c>
      <c r="T39" s="185">
        <v>0</v>
      </c>
      <c r="U39" s="185"/>
      <c r="V39" s="185">
        <v>0</v>
      </c>
      <c r="W39" s="185">
        <v>0</v>
      </c>
      <c r="X39" s="185">
        <v>0</v>
      </c>
      <c r="Y39" s="185"/>
      <c r="Z39" s="185">
        <v>0</v>
      </c>
      <c r="AA39" s="185">
        <v>0</v>
      </c>
      <c r="AB39" s="185">
        <v>0</v>
      </c>
      <c r="AD39" s="122" t="s">
        <v>45</v>
      </c>
      <c r="AE39" s="123">
        <v>0</v>
      </c>
      <c r="AF39" s="123">
        <v>0</v>
      </c>
      <c r="AG39" s="123">
        <v>0</v>
      </c>
      <c r="AH39" s="123"/>
      <c r="AI39" s="123">
        <v>0</v>
      </c>
      <c r="AJ39" s="123">
        <v>0</v>
      </c>
      <c r="AK39" s="123">
        <v>0</v>
      </c>
      <c r="AL39" s="123"/>
      <c r="AM39" s="123">
        <v>0</v>
      </c>
      <c r="AN39" s="123">
        <v>0</v>
      </c>
      <c r="AO39" s="123">
        <v>0</v>
      </c>
      <c r="AP39" s="123"/>
      <c r="AQ39" s="123">
        <v>0</v>
      </c>
      <c r="AR39" s="123">
        <v>0</v>
      </c>
      <c r="AS39" s="123">
        <v>0</v>
      </c>
      <c r="AT39" s="123"/>
      <c r="AU39" s="123">
        <v>0</v>
      </c>
      <c r="AV39" s="123">
        <v>0</v>
      </c>
      <c r="AW39" s="123">
        <v>0</v>
      </c>
      <c r="AX39" s="123"/>
      <c r="AY39" s="123">
        <v>0</v>
      </c>
      <c r="AZ39" s="123">
        <v>0</v>
      </c>
      <c r="BA39" s="123">
        <v>0</v>
      </c>
      <c r="BB39" s="123"/>
      <c r="BC39" s="123">
        <v>0</v>
      </c>
      <c r="BD39" s="123">
        <v>0</v>
      </c>
      <c r="BE39" s="123">
        <v>0</v>
      </c>
    </row>
    <row r="40" spans="1:57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57" ht="13.5" x14ac:dyDescent="0.25">
      <c r="A41" s="90" t="s">
        <v>6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35"/>
    </row>
    <row r="42" spans="1:57" x14ac:dyDescent="0.25">
      <c r="A42" s="9"/>
      <c r="B42" s="124"/>
      <c r="C42" s="124"/>
      <c r="D42" s="124"/>
      <c r="E42" s="125"/>
      <c r="F42" s="124"/>
      <c r="G42" s="124"/>
      <c r="H42" s="124"/>
      <c r="I42" s="125"/>
      <c r="J42" s="124"/>
      <c r="K42" s="124"/>
      <c r="L42" s="124"/>
      <c r="M42" s="125"/>
      <c r="N42" s="124"/>
      <c r="O42" s="124"/>
      <c r="P42" s="124"/>
      <c r="Q42" s="125"/>
      <c r="R42" s="124"/>
      <c r="S42" s="124"/>
      <c r="T42" s="124"/>
      <c r="U42" s="125"/>
      <c r="V42" s="124"/>
      <c r="W42" s="124"/>
      <c r="X42" s="124"/>
      <c r="Y42" s="125"/>
      <c r="Z42" s="124"/>
      <c r="AA42" s="124"/>
      <c r="AB42" s="124"/>
    </row>
    <row r="43" spans="1:57" ht="13.5" x14ac:dyDescent="0.25">
      <c r="A43" s="24" t="s">
        <v>10</v>
      </c>
      <c r="B43" s="126">
        <v>0.77571121123048437</v>
      </c>
      <c r="C43" s="126">
        <v>0.91215233027065223</v>
      </c>
      <c r="D43" s="126">
        <v>0.63108165279932305</v>
      </c>
      <c r="E43" s="127"/>
      <c r="F43" s="126">
        <v>0.40097396697718934</v>
      </c>
      <c r="G43" s="126">
        <v>0.46279898939812519</v>
      </c>
      <c r="H43" s="126">
        <v>0.33583760386088862</v>
      </c>
      <c r="I43" s="127"/>
      <c r="J43" s="126">
        <v>2.3330217844561076</v>
      </c>
      <c r="K43" s="126">
        <v>2.6851420586865395</v>
      </c>
      <c r="L43" s="126">
        <v>1.9450066643629365</v>
      </c>
      <c r="M43" s="127"/>
      <c r="N43" s="126">
        <v>0.75421178903277963</v>
      </c>
      <c r="O43" s="126">
        <v>0.90588054659910944</v>
      </c>
      <c r="P43" s="126">
        <v>0.60497731335074934</v>
      </c>
      <c r="Q43" s="127"/>
      <c r="R43" s="126">
        <v>0.56565075964414946</v>
      </c>
      <c r="S43" s="126">
        <v>0.69956657288419133</v>
      </c>
      <c r="T43" s="126">
        <v>0.41783480698727621</v>
      </c>
      <c r="U43" s="127"/>
      <c r="V43" s="126">
        <v>0.33876579381065741</v>
      </c>
      <c r="W43" s="126">
        <v>0.39995923982269321</v>
      </c>
      <c r="X43" s="126">
        <v>0.27956989247311825</v>
      </c>
      <c r="Y43" s="127"/>
      <c r="Z43" s="126">
        <v>0.11918951132300357</v>
      </c>
      <c r="AA43" s="126">
        <v>0.15485662412559406</v>
      </c>
      <c r="AB43" s="126">
        <v>8.4414305410956986E-2</v>
      </c>
    </row>
    <row r="44" spans="1:57" x14ac:dyDescent="0.25"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</row>
    <row r="45" spans="1:57" x14ac:dyDescent="0.25">
      <c r="A45" s="39">
        <v>5</v>
      </c>
      <c r="B45" s="126">
        <v>0</v>
      </c>
      <c r="C45" s="126">
        <v>0</v>
      </c>
      <c r="D45" s="126">
        <v>0</v>
      </c>
      <c r="E45" s="163"/>
      <c r="F45" s="126">
        <v>0</v>
      </c>
      <c r="G45" s="126">
        <v>0</v>
      </c>
      <c r="H45" s="126">
        <v>0</v>
      </c>
      <c r="I45" s="163"/>
      <c r="J45" s="126">
        <v>0</v>
      </c>
      <c r="K45" s="126">
        <v>0</v>
      </c>
      <c r="L45" s="126">
        <v>0</v>
      </c>
      <c r="M45" s="163"/>
      <c r="N45" s="126">
        <v>0</v>
      </c>
      <c r="O45" s="126">
        <v>0</v>
      </c>
      <c r="P45" s="126">
        <v>0</v>
      </c>
      <c r="Q45" s="163"/>
      <c r="R45" s="126">
        <v>0</v>
      </c>
      <c r="S45" s="126">
        <v>0</v>
      </c>
      <c r="T45" s="126">
        <v>0</v>
      </c>
      <c r="U45" s="163"/>
      <c r="V45" s="126">
        <v>0</v>
      </c>
      <c r="W45" s="126">
        <v>0</v>
      </c>
      <c r="X45" s="126">
        <v>0</v>
      </c>
      <c r="Y45" s="163"/>
      <c r="Z45" s="126">
        <v>0</v>
      </c>
      <c r="AA45" s="126">
        <v>0</v>
      </c>
      <c r="AB45" s="126">
        <v>0</v>
      </c>
    </row>
    <row r="46" spans="1:57" x14ac:dyDescent="0.25">
      <c r="A46" s="39">
        <v>6</v>
      </c>
      <c r="B46" s="126">
        <v>0</v>
      </c>
      <c r="C46" s="126">
        <v>0</v>
      </c>
      <c r="D46" s="126">
        <v>0</v>
      </c>
      <c r="E46" s="187"/>
      <c r="F46" s="126">
        <v>0</v>
      </c>
      <c r="G46" s="126">
        <v>0</v>
      </c>
      <c r="H46" s="126">
        <v>0</v>
      </c>
      <c r="I46" s="187"/>
      <c r="J46" s="126">
        <v>0</v>
      </c>
      <c r="K46" s="126">
        <v>0</v>
      </c>
      <c r="L46" s="126">
        <v>0</v>
      </c>
      <c r="M46" s="187"/>
      <c r="N46" s="126">
        <v>0</v>
      </c>
      <c r="O46" s="126">
        <v>0</v>
      </c>
      <c r="P46" s="126">
        <v>0</v>
      </c>
      <c r="Q46" s="163"/>
      <c r="R46" s="126">
        <v>0</v>
      </c>
      <c r="S46" s="126">
        <v>0</v>
      </c>
      <c r="T46" s="126">
        <v>0</v>
      </c>
      <c r="U46" s="163"/>
      <c r="V46" s="126">
        <v>0</v>
      </c>
      <c r="W46" s="126">
        <v>0</v>
      </c>
      <c r="X46" s="126">
        <v>0</v>
      </c>
      <c r="Y46" s="163"/>
      <c r="Z46" s="126">
        <v>0</v>
      </c>
      <c r="AA46" s="126">
        <v>0</v>
      </c>
      <c r="AB46" s="126">
        <v>0</v>
      </c>
    </row>
    <row r="47" spans="1:57" x14ac:dyDescent="0.25">
      <c r="A47" s="39">
        <v>7</v>
      </c>
      <c r="B47" s="126">
        <v>0.36877515100576214</v>
      </c>
      <c r="C47" s="126">
        <v>0.40921450344033061</v>
      </c>
      <c r="D47" s="126">
        <v>0.33056927775873141</v>
      </c>
      <c r="E47" s="187"/>
      <c r="F47" s="126">
        <v>1.9862676378556161</v>
      </c>
      <c r="G47" s="126">
        <v>2.0577784397156966</v>
      </c>
      <c r="H47" s="126">
        <v>1.9327711378270698</v>
      </c>
      <c r="I47" s="187"/>
      <c r="J47" s="126">
        <v>5.5961094240124166E-2</v>
      </c>
      <c r="K47" s="126">
        <v>7.1031117151113904E-2</v>
      </c>
      <c r="L47" s="126">
        <v>3.9953705158850716E-2</v>
      </c>
      <c r="M47" s="187"/>
      <c r="N47" s="126">
        <v>0</v>
      </c>
      <c r="O47" s="126">
        <v>0</v>
      </c>
      <c r="P47" s="126">
        <v>0</v>
      </c>
      <c r="Q47" s="187"/>
      <c r="R47" s="126">
        <v>0</v>
      </c>
      <c r="S47" s="126">
        <v>0</v>
      </c>
      <c r="T47" s="126">
        <v>0</v>
      </c>
      <c r="U47" s="187"/>
      <c r="V47" s="126">
        <v>0</v>
      </c>
      <c r="W47" s="126">
        <v>0</v>
      </c>
      <c r="X47" s="126">
        <v>0</v>
      </c>
      <c r="Y47" s="187"/>
      <c r="Z47" s="126">
        <v>0</v>
      </c>
      <c r="AA47" s="126">
        <v>0</v>
      </c>
      <c r="AB47" s="126">
        <v>0</v>
      </c>
    </row>
    <row r="48" spans="1:57" x14ac:dyDescent="0.25">
      <c r="A48" s="39">
        <v>8</v>
      </c>
      <c r="B48" s="126">
        <v>1.9327424702072691</v>
      </c>
      <c r="C48" s="126">
        <v>2.2744639517055791</v>
      </c>
      <c r="D48" s="126">
        <v>1.5555680895905744</v>
      </c>
      <c r="E48" s="187"/>
      <c r="F48" s="126">
        <v>16.824575740804651</v>
      </c>
      <c r="G48" s="126">
        <v>20.963213930502974</v>
      </c>
      <c r="H48" s="126">
        <v>10.869895316882729</v>
      </c>
      <c r="I48" s="187"/>
      <c r="J48" s="126">
        <v>6.0196386761063829</v>
      </c>
      <c r="K48" s="126">
        <v>6.757373407889224</v>
      </c>
      <c r="L48" s="126">
        <v>5.1522166314705489</v>
      </c>
      <c r="M48" s="187"/>
      <c r="N48" s="126">
        <v>5.9611532633491289E-2</v>
      </c>
      <c r="O48" s="126">
        <v>8.8687758793210683E-2</v>
      </c>
      <c r="P48" s="126">
        <v>2.8198969900260353E-2</v>
      </c>
      <c r="Q48" s="187"/>
      <c r="R48" s="126">
        <v>3.9801245974515345</v>
      </c>
      <c r="S48" s="126">
        <v>7.8493794620591446</v>
      </c>
      <c r="T48" s="126">
        <v>0.95839507760850928</v>
      </c>
      <c r="U48" s="187"/>
      <c r="V48" s="126">
        <v>0</v>
      </c>
      <c r="W48" s="126">
        <v>0</v>
      </c>
      <c r="X48" s="126">
        <v>0</v>
      </c>
      <c r="Y48" s="187"/>
      <c r="Z48" s="126">
        <v>0</v>
      </c>
      <c r="AA48" s="126">
        <v>0</v>
      </c>
      <c r="AB48" s="126">
        <v>0</v>
      </c>
    </row>
    <row r="49" spans="1:28" x14ac:dyDescent="0.25">
      <c r="A49" s="39">
        <v>9</v>
      </c>
      <c r="B49" s="126">
        <v>1.1154502083029487</v>
      </c>
      <c r="C49" s="126">
        <v>1.2891927894060011</v>
      </c>
      <c r="D49" s="126">
        <v>0.9304966480978224</v>
      </c>
      <c r="E49" s="187"/>
      <c r="F49" s="126">
        <v>8.4752798149730726</v>
      </c>
      <c r="G49" s="126">
        <v>9.261764775329981</v>
      </c>
      <c r="H49" s="126">
        <v>7.3205417440230622</v>
      </c>
      <c r="I49" s="187"/>
      <c r="J49" s="126">
        <v>30.949012390012403</v>
      </c>
      <c r="K49" s="126">
        <v>30.100297272180644</v>
      </c>
      <c r="L49" s="126">
        <v>31.956867742758927</v>
      </c>
      <c r="M49" s="187"/>
      <c r="N49" s="126">
        <v>1.1043477398221189</v>
      </c>
      <c r="O49" s="126">
        <v>1.366352398448385</v>
      </c>
      <c r="P49" s="126">
        <v>0.82100801767795628</v>
      </c>
      <c r="Q49" s="187"/>
      <c r="R49" s="126">
        <v>6.5681859120505642E-2</v>
      </c>
      <c r="S49" s="126">
        <v>5.9343463357375184E-2</v>
      </c>
      <c r="T49" s="126">
        <v>6.8666013376430107E-2</v>
      </c>
      <c r="U49" s="187"/>
      <c r="V49" s="126">
        <v>0</v>
      </c>
      <c r="W49" s="126">
        <v>0</v>
      </c>
      <c r="X49" s="126">
        <v>0</v>
      </c>
      <c r="Y49" s="187"/>
      <c r="Z49" s="126">
        <v>0</v>
      </c>
      <c r="AA49" s="126">
        <v>0</v>
      </c>
      <c r="AB49" s="126">
        <v>0</v>
      </c>
    </row>
    <row r="50" spans="1:28" x14ac:dyDescent="0.25">
      <c r="A50" s="39">
        <v>10</v>
      </c>
      <c r="B50" s="126">
        <v>0.67536709057184585</v>
      </c>
      <c r="C50" s="126">
        <v>0.78214432850346405</v>
      </c>
      <c r="D50" s="126">
        <v>0.5712439036886382</v>
      </c>
      <c r="E50" s="187"/>
      <c r="F50" s="126">
        <v>6.9399030368982384</v>
      </c>
      <c r="G50" s="126">
        <v>11.399095108098436</v>
      </c>
      <c r="H50" s="126">
        <v>0</v>
      </c>
      <c r="I50" s="187"/>
      <c r="J50" s="126">
        <v>36.369505572895584</v>
      </c>
      <c r="K50" s="126">
        <v>36.902954576486444</v>
      </c>
      <c r="L50" s="126">
        <v>35.24549395342315</v>
      </c>
      <c r="M50" s="187"/>
      <c r="N50" s="126">
        <v>6.0108893612396121</v>
      </c>
      <c r="O50" s="126">
        <v>5.2961117424755253</v>
      </c>
      <c r="P50" s="126">
        <v>7.4367860519125504</v>
      </c>
      <c r="Q50" s="187"/>
      <c r="R50" s="126">
        <v>0.70935214658982759</v>
      </c>
      <c r="S50" s="126">
        <v>0.83203171799040854</v>
      </c>
      <c r="T50" s="126">
        <v>0.56243842582658998</v>
      </c>
      <c r="U50" s="187"/>
      <c r="V50" s="126">
        <v>2.9661578373553689E-2</v>
      </c>
      <c r="W50" s="126">
        <v>4.8828546937476777E-2</v>
      </c>
      <c r="X50" s="126">
        <v>1.2419900136766648E-2</v>
      </c>
      <c r="Y50" s="187"/>
      <c r="Z50" s="126">
        <v>0</v>
      </c>
      <c r="AA50" s="126">
        <v>0</v>
      </c>
      <c r="AB50" s="126">
        <v>0</v>
      </c>
    </row>
    <row r="51" spans="1:28" x14ac:dyDescent="0.25">
      <c r="A51" s="39">
        <v>11</v>
      </c>
      <c r="B51" s="126">
        <v>0.50482233772538987</v>
      </c>
      <c r="C51" s="126">
        <v>0.63450814514625342</v>
      </c>
      <c r="D51" s="126">
        <v>0.36192615688644864</v>
      </c>
      <c r="E51" s="187"/>
      <c r="F51" s="126">
        <v>4.8369021166260451</v>
      </c>
      <c r="G51" s="126">
        <v>8.2326798002933153</v>
      </c>
      <c r="H51" s="126">
        <v>0</v>
      </c>
      <c r="I51" s="187"/>
      <c r="J51" s="126">
        <v>21.391736546050939</v>
      </c>
      <c r="K51" s="126">
        <v>32.079618146420799</v>
      </c>
      <c r="L51" s="126">
        <v>6.3792749236964967</v>
      </c>
      <c r="M51" s="187"/>
      <c r="N51" s="126">
        <v>10.857649831815836</v>
      </c>
      <c r="O51" s="126">
        <v>13.434500786621228</v>
      </c>
      <c r="P51" s="126">
        <v>6.9701218541702357</v>
      </c>
      <c r="Q51" s="187"/>
      <c r="R51" s="126">
        <v>4.1090888881235665</v>
      </c>
      <c r="S51" s="126">
        <v>4.3870624464104999</v>
      </c>
      <c r="T51" s="126">
        <v>3.6475627004340732</v>
      </c>
      <c r="U51" s="187"/>
      <c r="V51" s="126">
        <v>0.47354488372033227</v>
      </c>
      <c r="W51" s="126">
        <v>0.51721722949880111</v>
      </c>
      <c r="X51" s="126">
        <v>0.42965242234450807</v>
      </c>
      <c r="Y51" s="187"/>
      <c r="Z51" s="126">
        <v>1.6532254814726772E-2</v>
      </c>
      <c r="AA51" s="126">
        <v>5.1842177124937234E-3</v>
      </c>
      <c r="AB51" s="126">
        <v>2.1323589055723648E-2</v>
      </c>
    </row>
    <row r="52" spans="1:28" x14ac:dyDescent="0.25">
      <c r="A52" s="39">
        <v>12</v>
      </c>
      <c r="B52" s="126">
        <v>0.57933916487509363</v>
      </c>
      <c r="C52" s="126">
        <v>0.72005246174772619</v>
      </c>
      <c r="D52" s="126">
        <v>0.43068392506286757</v>
      </c>
      <c r="E52" s="187"/>
      <c r="F52" s="126">
        <v>0</v>
      </c>
      <c r="G52" s="126">
        <v>0</v>
      </c>
      <c r="H52" s="126">
        <v>0</v>
      </c>
      <c r="I52" s="187"/>
      <c r="J52" s="126">
        <v>14.192594439206873</v>
      </c>
      <c r="K52" s="126">
        <v>30.361067174291119</v>
      </c>
      <c r="L52" s="126">
        <v>0</v>
      </c>
      <c r="M52" s="187"/>
      <c r="N52" s="126">
        <v>8.2957130974600535</v>
      </c>
      <c r="O52" s="126">
        <v>7.9293858026298221</v>
      </c>
      <c r="P52" s="126">
        <v>9.182694067192978</v>
      </c>
      <c r="Q52" s="187"/>
      <c r="R52" s="126">
        <v>5.9895157084676365</v>
      </c>
      <c r="S52" s="126">
        <v>7.2488804868196475</v>
      </c>
      <c r="T52" s="126">
        <v>4.1564804441085892</v>
      </c>
      <c r="U52" s="187"/>
      <c r="V52" s="126">
        <v>1.7065907360654511</v>
      </c>
      <c r="W52" s="126">
        <v>1.7561810127564255</v>
      </c>
      <c r="X52" s="126">
        <v>1.6687954216915184</v>
      </c>
      <c r="Y52" s="187"/>
      <c r="Z52" s="126">
        <v>9.7509855835804293E-2</v>
      </c>
      <c r="AA52" s="126">
        <v>0.13044278134736662</v>
      </c>
      <c r="AB52" s="126">
        <v>6.6517954703341417E-2</v>
      </c>
    </row>
    <row r="53" spans="1:28" x14ac:dyDescent="0.25">
      <c r="A53" s="132">
        <v>13</v>
      </c>
      <c r="B53" s="126">
        <v>1.7438988494759424</v>
      </c>
      <c r="C53" s="126">
        <v>1.9338243283326622</v>
      </c>
      <c r="D53" s="126">
        <v>1.5662789598700977</v>
      </c>
      <c r="E53" s="187"/>
      <c r="F53" s="126">
        <v>22.802538549808503</v>
      </c>
      <c r="G53" s="126">
        <v>0</v>
      </c>
      <c r="H53" s="126">
        <v>59.784424242855003</v>
      </c>
      <c r="I53" s="187"/>
      <c r="J53" s="126">
        <v>33.546132310852613</v>
      </c>
      <c r="K53" s="126">
        <v>24.288853739432891</v>
      </c>
      <c r="L53" s="126">
        <v>41.465287004027232</v>
      </c>
      <c r="M53" s="187"/>
      <c r="N53" s="126">
        <v>22.44963346868202</v>
      </c>
      <c r="O53" s="126">
        <v>22.319752629624688</v>
      </c>
      <c r="P53" s="126">
        <v>23.339347420782154</v>
      </c>
      <c r="Q53" s="187"/>
      <c r="R53" s="126">
        <v>6.5476603310754031</v>
      </c>
      <c r="S53" s="126">
        <v>7.4991446829121493</v>
      </c>
      <c r="T53" s="126">
        <v>4.8656980863201245</v>
      </c>
      <c r="U53" s="187"/>
      <c r="V53" s="126">
        <v>3.4198627557732162</v>
      </c>
      <c r="W53" s="126">
        <v>3.7544523987666563</v>
      </c>
      <c r="X53" s="126">
        <v>3.0289334171983109</v>
      </c>
      <c r="Y53" s="187"/>
      <c r="Z53" s="126">
        <v>0.7524117147395053</v>
      </c>
      <c r="AA53" s="126">
        <v>0.94569632908943613</v>
      </c>
      <c r="AB53" s="126">
        <v>0.54967540901548495</v>
      </c>
    </row>
    <row r="54" spans="1:28" x14ac:dyDescent="0.25">
      <c r="A54" s="39">
        <v>14</v>
      </c>
      <c r="B54" s="126">
        <v>2.231690421098699</v>
      </c>
      <c r="C54" s="126">
        <v>1.8572899901623923</v>
      </c>
      <c r="D54" s="126">
        <v>2.8302614588534185</v>
      </c>
      <c r="E54" s="187"/>
      <c r="F54" s="126">
        <v>39.904442462164873</v>
      </c>
      <c r="G54" s="126">
        <v>0</v>
      </c>
      <c r="H54" s="126">
        <v>89.67663636428253</v>
      </c>
      <c r="I54" s="187"/>
      <c r="J54" s="126">
        <v>22.364088207235078</v>
      </c>
      <c r="K54" s="126">
        <v>20.24071144952741</v>
      </c>
      <c r="L54" s="126">
        <v>24.879172202416342</v>
      </c>
      <c r="M54" s="187"/>
      <c r="N54" s="126">
        <v>18.039884037333771</v>
      </c>
      <c r="O54" s="126">
        <v>17.218094885710475</v>
      </c>
      <c r="P54" s="126">
        <v>20.005154932098986</v>
      </c>
      <c r="Q54" s="187"/>
      <c r="R54" s="126">
        <v>9.7959801316868393</v>
      </c>
      <c r="S54" s="126">
        <v>9.920743486769199</v>
      </c>
      <c r="T54" s="126">
        <v>9.3020698709061218</v>
      </c>
      <c r="U54" s="187"/>
      <c r="V54" s="126">
        <v>3.0476049677644097</v>
      </c>
      <c r="W54" s="126">
        <v>1.9129828888953913</v>
      </c>
      <c r="X54" s="126">
        <v>5.2530777621941711</v>
      </c>
      <c r="Y54" s="187"/>
      <c r="Z54" s="126">
        <v>0.87097696627799337</v>
      </c>
      <c r="AA54" s="126">
        <v>0.88033422103625625</v>
      </c>
      <c r="AB54" s="126">
        <v>0.84071261550176946</v>
      </c>
    </row>
    <row r="55" spans="1:28" x14ac:dyDescent="0.25">
      <c r="A55" s="39">
        <v>15</v>
      </c>
      <c r="B55" s="126">
        <v>4.7246458675875642</v>
      </c>
      <c r="C55" s="126">
        <v>5.2956800848065964</v>
      </c>
      <c r="D55" s="126">
        <v>4.4392601034219332</v>
      </c>
      <c r="E55" s="187"/>
      <c r="F55" s="126">
        <v>0</v>
      </c>
      <c r="G55" s="126">
        <v>0</v>
      </c>
      <c r="H55" s="126">
        <v>0</v>
      </c>
      <c r="I55" s="187"/>
      <c r="J55" s="126">
        <v>0</v>
      </c>
      <c r="K55" s="126">
        <v>0</v>
      </c>
      <c r="L55" s="126">
        <v>0</v>
      </c>
      <c r="M55" s="187"/>
      <c r="N55" s="126">
        <v>28.062041835852526</v>
      </c>
      <c r="O55" s="126">
        <v>20.08777736666222</v>
      </c>
      <c r="P55" s="126">
        <v>46.678694841564308</v>
      </c>
      <c r="Q55" s="187"/>
      <c r="R55" s="126">
        <v>6.0150755194568299</v>
      </c>
      <c r="S55" s="126">
        <v>7.9365947894153592</v>
      </c>
      <c r="T55" s="126">
        <v>0</v>
      </c>
      <c r="U55" s="187"/>
      <c r="V55" s="126">
        <v>7.8393777016955273</v>
      </c>
      <c r="W55" s="126">
        <v>6.8671180627014063</v>
      </c>
      <c r="X55" s="126">
        <v>9.2939068100358408</v>
      </c>
      <c r="Y55" s="187"/>
      <c r="Z55" s="126">
        <v>2.7688465285997936</v>
      </c>
      <c r="AA55" s="126">
        <v>4.0090040425607931</v>
      </c>
      <c r="AB55" s="126">
        <v>1.4448610751264177</v>
      </c>
    </row>
    <row r="56" spans="1:28" x14ac:dyDescent="0.25">
      <c r="A56" s="39">
        <v>16</v>
      </c>
      <c r="B56" s="126">
        <v>11.770907886826569</v>
      </c>
      <c r="C56" s="126">
        <v>13.603267832631726</v>
      </c>
      <c r="D56" s="126">
        <v>9.1692554208441823</v>
      </c>
      <c r="E56" s="187"/>
      <c r="F56" s="126">
        <v>53.205923282886502</v>
      </c>
      <c r="G56" s="126">
        <v>148.1882364052797</v>
      </c>
      <c r="H56" s="126">
        <v>0</v>
      </c>
      <c r="I56" s="187"/>
      <c r="J56" s="126">
        <v>0</v>
      </c>
      <c r="K56" s="126">
        <v>0</v>
      </c>
      <c r="L56" s="126">
        <v>0</v>
      </c>
      <c r="M56" s="187"/>
      <c r="N56" s="126">
        <v>63.139594130668172</v>
      </c>
      <c r="O56" s="126">
        <v>120.52666419997331</v>
      </c>
      <c r="P56" s="126">
        <v>46.678694841564308</v>
      </c>
      <c r="Q56" s="187"/>
      <c r="R56" s="126">
        <v>32.653267105622788</v>
      </c>
      <c r="S56" s="126">
        <v>23.809784368246074</v>
      </c>
      <c r="T56" s="126">
        <v>52.711729268468019</v>
      </c>
      <c r="U56" s="187"/>
      <c r="V56" s="126">
        <v>18.198555378936046</v>
      </c>
      <c r="W56" s="126">
        <v>25.107900416752017</v>
      </c>
      <c r="X56" s="126">
        <v>10.068399044205496</v>
      </c>
      <c r="Y56" s="187"/>
      <c r="Z56" s="126">
        <v>1.2255550208556467</v>
      </c>
      <c r="AA56" s="126">
        <v>0</v>
      </c>
      <c r="AB56" s="126">
        <v>2.060264866383966</v>
      </c>
    </row>
    <row r="57" spans="1:28" x14ac:dyDescent="0.25">
      <c r="A57" s="39">
        <v>17</v>
      </c>
      <c r="B57" s="126">
        <v>5.181308155841406</v>
      </c>
      <c r="C57" s="126">
        <v>0</v>
      </c>
      <c r="D57" s="126">
        <v>8.3991367583206671</v>
      </c>
      <c r="E57" s="187"/>
      <c r="F57" s="126">
        <v>0</v>
      </c>
      <c r="G57" s="126">
        <v>0</v>
      </c>
      <c r="H57" s="126">
        <v>0</v>
      </c>
      <c r="I57" s="187"/>
      <c r="J57" s="126">
        <v>0</v>
      </c>
      <c r="K57" s="126">
        <v>0</v>
      </c>
      <c r="L57" s="126">
        <v>0</v>
      </c>
      <c r="M57" s="187"/>
      <c r="N57" s="126">
        <v>0</v>
      </c>
      <c r="O57" s="126">
        <v>0</v>
      </c>
      <c r="P57" s="126">
        <v>0</v>
      </c>
      <c r="Q57" s="187"/>
      <c r="R57" s="126">
        <v>0</v>
      </c>
      <c r="S57" s="126">
        <v>0</v>
      </c>
      <c r="T57" s="126">
        <v>0</v>
      </c>
      <c r="U57" s="187"/>
      <c r="V57" s="126">
        <v>9.099277689468023</v>
      </c>
      <c r="W57" s="126">
        <v>0</v>
      </c>
      <c r="X57" s="126">
        <v>17.260112647209418</v>
      </c>
      <c r="Y57" s="187"/>
      <c r="Z57" s="126">
        <v>5.750681251707265</v>
      </c>
      <c r="AA57" s="126">
        <v>0</v>
      </c>
      <c r="AB57" s="126">
        <v>9.2711918987278459</v>
      </c>
    </row>
    <row r="58" spans="1:28" x14ac:dyDescent="0.25">
      <c r="A58" s="39">
        <v>18</v>
      </c>
      <c r="B58" s="126">
        <v>0</v>
      </c>
      <c r="C58" s="126">
        <v>0</v>
      </c>
      <c r="D58" s="126">
        <v>0</v>
      </c>
      <c r="E58" s="187"/>
      <c r="F58" s="126">
        <v>0</v>
      </c>
      <c r="G58" s="126">
        <v>0</v>
      </c>
      <c r="H58" s="126">
        <v>0</v>
      </c>
      <c r="I58" s="187"/>
      <c r="J58" s="126">
        <v>0</v>
      </c>
      <c r="K58" s="126">
        <v>0</v>
      </c>
      <c r="L58" s="126">
        <v>0</v>
      </c>
      <c r="M58" s="187"/>
      <c r="N58" s="126">
        <v>0</v>
      </c>
      <c r="O58" s="126">
        <v>0</v>
      </c>
      <c r="P58" s="126">
        <v>0</v>
      </c>
      <c r="Q58" s="187"/>
      <c r="R58" s="126">
        <v>0</v>
      </c>
      <c r="S58" s="126">
        <v>0</v>
      </c>
      <c r="T58" s="126">
        <v>0</v>
      </c>
      <c r="U58" s="187"/>
      <c r="V58" s="126">
        <v>0</v>
      </c>
      <c r="W58" s="126">
        <v>0</v>
      </c>
      <c r="X58" s="126">
        <v>0</v>
      </c>
      <c r="Y58" s="187"/>
      <c r="Z58" s="126">
        <v>0</v>
      </c>
      <c r="AA58" s="126">
        <v>0</v>
      </c>
      <c r="AB58" s="126">
        <v>0</v>
      </c>
    </row>
    <row r="59" spans="1:28" x14ac:dyDescent="0.25">
      <c r="A59" s="39">
        <v>19</v>
      </c>
      <c r="B59" s="126">
        <v>13.61686303173383</v>
      </c>
      <c r="C59" s="126">
        <v>18.618720190388444</v>
      </c>
      <c r="D59" s="126">
        <v>9.281999580181914</v>
      </c>
      <c r="E59" s="187"/>
      <c r="F59" s="126">
        <v>0</v>
      </c>
      <c r="G59" s="126">
        <v>0</v>
      </c>
      <c r="H59" s="126">
        <v>0</v>
      </c>
      <c r="I59" s="187"/>
      <c r="J59" s="126">
        <v>0</v>
      </c>
      <c r="K59" s="126">
        <v>0</v>
      </c>
      <c r="L59" s="126">
        <v>0</v>
      </c>
      <c r="M59" s="187"/>
      <c r="N59" s="126">
        <v>0</v>
      </c>
      <c r="O59" s="126">
        <v>0</v>
      </c>
      <c r="P59" s="126">
        <v>0</v>
      </c>
      <c r="Q59" s="187"/>
      <c r="R59" s="126">
        <v>0</v>
      </c>
      <c r="S59" s="126">
        <v>0</v>
      </c>
      <c r="T59" s="126">
        <v>0</v>
      </c>
      <c r="U59" s="187"/>
      <c r="V59" s="126">
        <v>0</v>
      </c>
      <c r="W59" s="126">
        <v>0</v>
      </c>
      <c r="X59" s="126">
        <v>0</v>
      </c>
      <c r="Y59" s="187"/>
      <c r="Z59" s="126">
        <v>49.839237514796295</v>
      </c>
      <c r="AA59" s="126">
        <v>92.875260319325051</v>
      </c>
      <c r="AB59" s="126">
        <v>27.813575696183541</v>
      </c>
    </row>
    <row r="60" spans="1:28" x14ac:dyDescent="0.25">
      <c r="A60" s="39">
        <v>20</v>
      </c>
      <c r="B60" s="126">
        <v>0</v>
      </c>
      <c r="C60" s="126">
        <v>0</v>
      </c>
      <c r="D60" s="126">
        <v>0</v>
      </c>
      <c r="E60" s="187"/>
      <c r="F60" s="126">
        <v>0</v>
      </c>
      <c r="G60" s="126">
        <v>0</v>
      </c>
      <c r="H60" s="126">
        <v>0</v>
      </c>
      <c r="I60" s="187"/>
      <c r="J60" s="126">
        <v>0</v>
      </c>
      <c r="K60" s="126">
        <v>0</v>
      </c>
      <c r="L60" s="126">
        <v>0</v>
      </c>
      <c r="M60" s="187"/>
      <c r="N60" s="126">
        <v>0</v>
      </c>
      <c r="O60" s="126">
        <v>0</v>
      </c>
      <c r="P60" s="126">
        <v>0</v>
      </c>
      <c r="Q60" s="187"/>
      <c r="R60" s="126">
        <v>0</v>
      </c>
      <c r="S60" s="126">
        <v>0</v>
      </c>
      <c r="T60" s="126">
        <v>0</v>
      </c>
      <c r="U60" s="187"/>
      <c r="V60" s="126">
        <v>0</v>
      </c>
      <c r="W60" s="126">
        <v>0</v>
      </c>
      <c r="X60" s="126">
        <v>0</v>
      </c>
      <c r="Y60" s="187"/>
      <c r="Z60" s="126">
        <v>0</v>
      </c>
      <c r="AA60" s="126">
        <v>0</v>
      </c>
      <c r="AB60" s="126">
        <v>0</v>
      </c>
    </row>
    <row r="61" spans="1:28" x14ac:dyDescent="0.25">
      <c r="A61" s="39">
        <v>21</v>
      </c>
      <c r="B61" s="126">
        <v>6.804447405401552</v>
      </c>
      <c r="C61" s="126">
        <v>0</v>
      </c>
      <c r="D61" s="126">
        <v>11.136317431440334</v>
      </c>
      <c r="E61" s="187"/>
      <c r="F61" s="126">
        <v>0</v>
      </c>
      <c r="G61" s="126">
        <v>0</v>
      </c>
      <c r="H61" s="126">
        <v>0</v>
      </c>
      <c r="I61" s="187"/>
      <c r="J61" s="126">
        <v>0</v>
      </c>
      <c r="K61" s="126">
        <v>0</v>
      </c>
      <c r="L61" s="126">
        <v>0</v>
      </c>
      <c r="M61" s="187"/>
      <c r="N61" s="126">
        <v>0</v>
      </c>
      <c r="O61" s="126">
        <v>0</v>
      </c>
      <c r="P61" s="126">
        <v>0</v>
      </c>
      <c r="Q61" s="187"/>
      <c r="R61" s="126">
        <v>0</v>
      </c>
      <c r="S61" s="126">
        <v>0</v>
      </c>
      <c r="T61" s="126">
        <v>0</v>
      </c>
      <c r="U61" s="187"/>
      <c r="V61" s="126">
        <v>0</v>
      </c>
      <c r="W61" s="126">
        <v>0</v>
      </c>
      <c r="X61" s="126">
        <v>0</v>
      </c>
      <c r="Y61" s="187"/>
      <c r="Z61" s="126">
        <v>14.951771254438889</v>
      </c>
      <c r="AA61" s="126">
        <v>0</v>
      </c>
      <c r="AB61" s="126">
        <v>18.542383797455692</v>
      </c>
    </row>
    <row r="62" spans="1:28" x14ac:dyDescent="0.25">
      <c r="A62" s="39">
        <v>22</v>
      </c>
      <c r="B62" s="126">
        <v>0</v>
      </c>
      <c r="C62" s="126">
        <v>0</v>
      </c>
      <c r="D62" s="126">
        <v>0</v>
      </c>
      <c r="E62" s="187"/>
      <c r="F62" s="126">
        <v>0</v>
      </c>
      <c r="G62" s="126">
        <v>0</v>
      </c>
      <c r="H62" s="126">
        <v>0</v>
      </c>
      <c r="I62" s="187"/>
      <c r="J62" s="126">
        <v>0</v>
      </c>
      <c r="K62" s="126">
        <v>0</v>
      </c>
      <c r="L62" s="126">
        <v>0</v>
      </c>
      <c r="M62" s="187"/>
      <c r="N62" s="126">
        <v>0</v>
      </c>
      <c r="O62" s="126">
        <v>0</v>
      </c>
      <c r="P62" s="126">
        <v>0</v>
      </c>
      <c r="Q62" s="187"/>
      <c r="R62" s="126">
        <v>0</v>
      </c>
      <c r="S62" s="126">
        <v>0</v>
      </c>
      <c r="T62" s="126">
        <v>0</v>
      </c>
      <c r="U62" s="187"/>
      <c r="V62" s="126">
        <v>0</v>
      </c>
      <c r="W62" s="126">
        <v>0</v>
      </c>
      <c r="X62" s="126">
        <v>0</v>
      </c>
      <c r="Y62" s="187"/>
      <c r="Z62" s="126">
        <v>0</v>
      </c>
      <c r="AA62" s="126">
        <v>0</v>
      </c>
      <c r="AB62" s="126">
        <v>0</v>
      </c>
    </row>
    <row r="63" spans="1:28" x14ac:dyDescent="0.25">
      <c r="A63" s="39">
        <v>23</v>
      </c>
      <c r="B63" s="126">
        <v>0</v>
      </c>
      <c r="C63" s="126">
        <v>0</v>
      </c>
      <c r="D63" s="126">
        <v>0</v>
      </c>
      <c r="E63" s="187"/>
      <c r="F63" s="126">
        <v>0</v>
      </c>
      <c r="G63" s="126">
        <v>0</v>
      </c>
      <c r="H63" s="126">
        <v>0</v>
      </c>
      <c r="I63" s="187"/>
      <c r="J63" s="126">
        <v>0</v>
      </c>
      <c r="K63" s="126">
        <v>0</v>
      </c>
      <c r="L63" s="126">
        <v>0</v>
      </c>
      <c r="M63" s="187"/>
      <c r="N63" s="126">
        <v>0</v>
      </c>
      <c r="O63" s="126">
        <v>0</v>
      </c>
      <c r="P63" s="126">
        <v>0</v>
      </c>
      <c r="Q63" s="187"/>
      <c r="R63" s="126">
        <v>0</v>
      </c>
      <c r="S63" s="126">
        <v>0</v>
      </c>
      <c r="T63" s="126">
        <v>0</v>
      </c>
      <c r="U63" s="187"/>
      <c r="V63" s="126">
        <v>0</v>
      </c>
      <c r="W63" s="126">
        <v>0</v>
      </c>
      <c r="X63" s="126">
        <v>0</v>
      </c>
      <c r="Y63" s="187"/>
      <c r="Z63" s="126">
        <v>0</v>
      </c>
      <c r="AA63" s="126">
        <v>0</v>
      </c>
      <c r="AB63" s="126">
        <v>0</v>
      </c>
    </row>
    <row r="64" spans="1:28" x14ac:dyDescent="0.25">
      <c r="A64" s="39">
        <v>24</v>
      </c>
      <c r="B64" s="126">
        <v>0</v>
      </c>
      <c r="C64" s="126">
        <v>0</v>
      </c>
      <c r="D64" s="126">
        <v>0</v>
      </c>
      <c r="E64" s="163"/>
      <c r="F64" s="126">
        <v>0</v>
      </c>
      <c r="G64" s="126">
        <v>0</v>
      </c>
      <c r="H64" s="126">
        <v>0</v>
      </c>
      <c r="I64" s="163"/>
      <c r="J64" s="126">
        <v>0</v>
      </c>
      <c r="K64" s="126">
        <v>0</v>
      </c>
      <c r="L64" s="126">
        <v>0</v>
      </c>
      <c r="M64" s="163"/>
      <c r="N64" s="126">
        <v>0</v>
      </c>
      <c r="O64" s="126">
        <v>0</v>
      </c>
      <c r="P64" s="126">
        <v>0</v>
      </c>
      <c r="Q64" s="163"/>
      <c r="R64" s="126">
        <v>0</v>
      </c>
      <c r="S64" s="126">
        <v>0</v>
      </c>
      <c r="T64" s="126">
        <v>0</v>
      </c>
      <c r="U64" s="163"/>
      <c r="V64" s="126">
        <v>0</v>
      </c>
      <c r="W64" s="126">
        <v>0</v>
      </c>
      <c r="X64" s="126">
        <v>0</v>
      </c>
      <c r="Y64" s="163"/>
      <c r="Z64" s="126">
        <v>0</v>
      </c>
      <c r="AA64" s="126">
        <v>0</v>
      </c>
      <c r="AB64" s="126">
        <v>0</v>
      </c>
    </row>
    <row r="65" spans="1:28" x14ac:dyDescent="0.25">
      <c r="A65" s="39" t="s">
        <v>40</v>
      </c>
      <c r="B65" s="126">
        <v>0</v>
      </c>
      <c r="C65" s="126">
        <v>0</v>
      </c>
      <c r="D65" s="126">
        <v>0</v>
      </c>
      <c r="E65" s="187"/>
      <c r="F65" s="126">
        <v>0</v>
      </c>
      <c r="G65" s="126">
        <v>0</v>
      </c>
      <c r="H65" s="126">
        <v>0</v>
      </c>
      <c r="I65" s="187"/>
      <c r="J65" s="126">
        <v>0</v>
      </c>
      <c r="K65" s="126">
        <v>0</v>
      </c>
      <c r="L65" s="126">
        <v>0</v>
      </c>
      <c r="M65" s="187"/>
      <c r="N65" s="126">
        <v>0</v>
      </c>
      <c r="O65" s="126">
        <v>0</v>
      </c>
      <c r="P65" s="126">
        <v>0</v>
      </c>
      <c r="Q65" s="187"/>
      <c r="R65" s="126">
        <v>0</v>
      </c>
      <c r="S65" s="126">
        <v>0</v>
      </c>
      <c r="T65" s="126">
        <v>0</v>
      </c>
      <c r="U65" s="187"/>
      <c r="V65" s="126">
        <v>0</v>
      </c>
      <c r="W65" s="126">
        <v>0</v>
      </c>
      <c r="X65" s="126">
        <v>0</v>
      </c>
      <c r="Y65" s="187"/>
      <c r="Z65" s="126">
        <v>0</v>
      </c>
      <c r="AA65" s="126">
        <v>0</v>
      </c>
      <c r="AB65" s="126">
        <v>0</v>
      </c>
    </row>
    <row r="66" spans="1:28" x14ac:dyDescent="0.25">
      <c r="A66" s="39" t="s">
        <v>41</v>
      </c>
      <c r="B66" s="126">
        <v>0</v>
      </c>
      <c r="C66" s="126">
        <v>0</v>
      </c>
      <c r="D66" s="126">
        <v>0</v>
      </c>
      <c r="E66" s="163"/>
      <c r="F66" s="126">
        <v>0</v>
      </c>
      <c r="G66" s="126">
        <v>0</v>
      </c>
      <c r="H66" s="126">
        <v>0</v>
      </c>
      <c r="I66" s="163"/>
      <c r="J66" s="126">
        <v>0</v>
      </c>
      <c r="K66" s="126">
        <v>0</v>
      </c>
      <c r="L66" s="126">
        <v>0</v>
      </c>
      <c r="M66" s="163"/>
      <c r="N66" s="126">
        <v>0</v>
      </c>
      <c r="O66" s="126">
        <v>0</v>
      </c>
      <c r="P66" s="126">
        <v>0</v>
      </c>
      <c r="Q66" s="163"/>
      <c r="R66" s="126">
        <v>0</v>
      </c>
      <c r="S66" s="126">
        <v>0</v>
      </c>
      <c r="T66" s="126">
        <v>0</v>
      </c>
      <c r="U66" s="163"/>
      <c r="V66" s="126">
        <v>0</v>
      </c>
      <c r="W66" s="126">
        <v>0</v>
      </c>
      <c r="X66" s="126">
        <v>0</v>
      </c>
      <c r="Y66" s="163"/>
      <c r="Z66" s="126">
        <v>0</v>
      </c>
      <c r="AA66" s="126">
        <v>0</v>
      </c>
      <c r="AB66" s="126">
        <v>0</v>
      </c>
    </row>
    <row r="67" spans="1:28" x14ac:dyDescent="0.25">
      <c r="A67" s="39" t="s">
        <v>42</v>
      </c>
      <c r="B67" s="126">
        <v>0</v>
      </c>
      <c r="C67" s="126">
        <v>0</v>
      </c>
      <c r="D67" s="126">
        <v>0</v>
      </c>
      <c r="E67" s="163"/>
      <c r="F67" s="126">
        <v>0</v>
      </c>
      <c r="G67" s="126">
        <v>0</v>
      </c>
      <c r="H67" s="126">
        <v>0</v>
      </c>
      <c r="I67" s="163"/>
      <c r="J67" s="126">
        <v>0</v>
      </c>
      <c r="K67" s="126">
        <v>0</v>
      </c>
      <c r="L67" s="126">
        <v>0</v>
      </c>
      <c r="M67" s="163"/>
      <c r="N67" s="126">
        <v>0</v>
      </c>
      <c r="O67" s="126">
        <v>0</v>
      </c>
      <c r="P67" s="126">
        <v>0</v>
      </c>
      <c r="Q67" s="163"/>
      <c r="R67" s="126">
        <v>0</v>
      </c>
      <c r="S67" s="126">
        <v>0</v>
      </c>
      <c r="T67" s="126">
        <v>0</v>
      </c>
      <c r="U67" s="163"/>
      <c r="V67" s="126">
        <v>0</v>
      </c>
      <c r="W67" s="126">
        <v>0</v>
      </c>
      <c r="X67" s="126">
        <v>0</v>
      </c>
      <c r="Y67" s="163"/>
      <c r="Z67" s="126">
        <v>0</v>
      </c>
      <c r="AA67" s="126">
        <v>0</v>
      </c>
      <c r="AB67" s="126">
        <v>0</v>
      </c>
    </row>
    <row r="68" spans="1:28" x14ac:dyDescent="0.25">
      <c r="A68" s="39" t="s">
        <v>43</v>
      </c>
      <c r="B68" s="126">
        <v>0</v>
      </c>
      <c r="C68" s="126">
        <v>0</v>
      </c>
      <c r="D68" s="126">
        <v>0</v>
      </c>
      <c r="E68" s="163"/>
      <c r="F68" s="126">
        <v>0</v>
      </c>
      <c r="G68" s="126">
        <v>0</v>
      </c>
      <c r="H68" s="126">
        <v>0</v>
      </c>
      <c r="I68" s="163"/>
      <c r="J68" s="126">
        <v>0</v>
      </c>
      <c r="K68" s="126">
        <v>0</v>
      </c>
      <c r="L68" s="126">
        <v>0</v>
      </c>
      <c r="M68" s="163"/>
      <c r="N68" s="126">
        <v>0</v>
      </c>
      <c r="O68" s="126">
        <v>0</v>
      </c>
      <c r="P68" s="126">
        <v>0</v>
      </c>
      <c r="Q68" s="163"/>
      <c r="R68" s="126">
        <v>0</v>
      </c>
      <c r="S68" s="126">
        <v>0</v>
      </c>
      <c r="T68" s="126">
        <v>0</v>
      </c>
      <c r="U68" s="163"/>
      <c r="V68" s="126">
        <v>0</v>
      </c>
      <c r="W68" s="126">
        <v>0</v>
      </c>
      <c r="X68" s="126">
        <v>0</v>
      </c>
      <c r="Y68" s="163"/>
      <c r="Z68" s="126">
        <v>0</v>
      </c>
      <c r="AA68" s="126">
        <v>0</v>
      </c>
      <c r="AB68" s="126">
        <v>0</v>
      </c>
    </row>
    <row r="69" spans="1:28" x14ac:dyDescent="0.25">
      <c r="A69" s="39" t="s">
        <v>44</v>
      </c>
      <c r="B69" s="126">
        <v>0</v>
      </c>
      <c r="C69" s="126">
        <v>0</v>
      </c>
      <c r="D69" s="126">
        <v>0</v>
      </c>
      <c r="E69" s="163"/>
      <c r="F69" s="126">
        <v>0</v>
      </c>
      <c r="G69" s="126">
        <v>0</v>
      </c>
      <c r="H69" s="126">
        <v>0</v>
      </c>
      <c r="I69" s="163"/>
      <c r="J69" s="126">
        <v>0</v>
      </c>
      <c r="K69" s="126">
        <v>0</v>
      </c>
      <c r="L69" s="126">
        <v>0</v>
      </c>
      <c r="M69" s="163"/>
      <c r="N69" s="126">
        <v>0</v>
      </c>
      <c r="O69" s="126">
        <v>0</v>
      </c>
      <c r="P69" s="126">
        <v>0</v>
      </c>
      <c r="Q69" s="163"/>
      <c r="R69" s="126">
        <v>0</v>
      </c>
      <c r="S69" s="126">
        <v>0</v>
      </c>
      <c r="T69" s="126">
        <v>0</v>
      </c>
      <c r="U69" s="163"/>
      <c r="V69" s="126">
        <v>0</v>
      </c>
      <c r="W69" s="126">
        <v>0</v>
      </c>
      <c r="X69" s="126">
        <v>0</v>
      </c>
      <c r="Y69" s="163"/>
      <c r="Z69" s="126">
        <v>0</v>
      </c>
      <c r="AA69" s="126">
        <v>0</v>
      </c>
      <c r="AB69" s="126">
        <v>0</v>
      </c>
    </row>
    <row r="70" spans="1:28" ht="13.5" thickBot="1" x14ac:dyDescent="0.3">
      <c r="A70" s="66" t="s">
        <v>45</v>
      </c>
      <c r="B70" s="126">
        <v>0</v>
      </c>
      <c r="C70" s="126">
        <v>0</v>
      </c>
      <c r="D70" s="126">
        <v>0</v>
      </c>
      <c r="E70" s="186"/>
      <c r="F70" s="126">
        <v>0</v>
      </c>
      <c r="G70" s="126">
        <v>0</v>
      </c>
      <c r="H70" s="126">
        <v>0</v>
      </c>
      <c r="I70" s="186"/>
      <c r="J70" s="126">
        <v>0</v>
      </c>
      <c r="K70" s="126">
        <v>0</v>
      </c>
      <c r="L70" s="126">
        <v>0</v>
      </c>
      <c r="M70" s="186"/>
      <c r="N70" s="126">
        <v>0</v>
      </c>
      <c r="O70" s="126">
        <v>0</v>
      </c>
      <c r="P70" s="126">
        <v>0</v>
      </c>
      <c r="Q70" s="186"/>
      <c r="R70" s="126">
        <v>0</v>
      </c>
      <c r="S70" s="126">
        <v>0</v>
      </c>
      <c r="T70" s="126">
        <v>0</v>
      </c>
      <c r="U70" s="186"/>
      <c r="V70" s="126">
        <v>0</v>
      </c>
      <c r="W70" s="126">
        <v>0</v>
      </c>
      <c r="X70" s="126">
        <v>0</v>
      </c>
      <c r="Y70" s="186"/>
      <c r="Z70" s="126">
        <v>0</v>
      </c>
      <c r="AA70" s="126">
        <v>0</v>
      </c>
      <c r="AB70" s="126">
        <v>0</v>
      </c>
    </row>
    <row r="71" spans="1:28" x14ac:dyDescent="0.25">
      <c r="A71" s="242" t="s">
        <v>98</v>
      </c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</row>
    <row r="72" spans="1:28" x14ac:dyDescent="0.25">
      <c r="A72" s="247" t="s">
        <v>79</v>
      </c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</row>
  </sheetData>
  <mergeCells count="23">
    <mergeCell ref="AD7:BE7"/>
    <mergeCell ref="AD8:BE8"/>
    <mergeCell ref="AD9:AD10"/>
    <mergeCell ref="A6:AB6"/>
    <mergeCell ref="AD3:BE3"/>
    <mergeCell ref="AD4:BE4"/>
    <mergeCell ref="AD5:BE5"/>
    <mergeCell ref="AD6:BE6"/>
    <mergeCell ref="A8:A9"/>
    <mergeCell ref="A1:AB1"/>
    <mergeCell ref="A2:AB2"/>
    <mergeCell ref="A3:AB3"/>
    <mergeCell ref="A4:AB4"/>
    <mergeCell ref="A5:AB5"/>
    <mergeCell ref="A71:AB71"/>
    <mergeCell ref="A72:AB72"/>
    <mergeCell ref="B8:D8"/>
    <mergeCell ref="F8:H8"/>
    <mergeCell ref="J8:L8"/>
    <mergeCell ref="N8:P8"/>
    <mergeCell ref="R8:T8"/>
    <mergeCell ref="V8:X8"/>
    <mergeCell ref="Z8:AB8"/>
  </mergeCells>
  <hyperlinks>
    <hyperlink ref="AC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opLeftCell="C1" zoomScaleNormal="100" zoomScaleSheetLayoutView="100" workbookViewId="0">
      <selection activeCell="AC1" sqref="AC1:AC1048576"/>
    </sheetView>
  </sheetViews>
  <sheetFormatPr baseColWidth="10" defaultRowHeight="12.75" x14ac:dyDescent="0.25"/>
  <cols>
    <col min="1" max="1" width="16.140625" style="4" customWidth="1"/>
    <col min="2" max="2" width="6.7109375" style="4" customWidth="1"/>
    <col min="3" max="4" width="5.7109375" style="4" customWidth="1"/>
    <col min="5" max="5" width="1.7109375" style="4" customWidth="1"/>
    <col min="6" max="8" width="5.28515625" style="4" customWidth="1"/>
    <col min="9" max="9" width="1.7109375" style="4" customWidth="1"/>
    <col min="10" max="12" width="5.7109375" style="4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147" width="11.42578125" style="4"/>
    <col min="148" max="148" width="16.140625" style="4" customWidth="1"/>
    <col min="149" max="149" width="6" style="4" customWidth="1"/>
    <col min="150" max="150" width="6" style="4" bestFit="1" customWidth="1"/>
    <col min="151" max="151" width="5.7109375" style="4" bestFit="1" customWidth="1"/>
    <col min="152" max="152" width="1.7109375" style="4" customWidth="1"/>
    <col min="153" max="153" width="6" style="4" bestFit="1" customWidth="1"/>
    <col min="154" max="155" width="5" style="4" customWidth="1"/>
    <col min="156" max="156" width="1.7109375" style="4" customWidth="1"/>
    <col min="157" max="159" width="5" style="4" customWidth="1"/>
    <col min="160" max="160" width="1.7109375" style="4" customWidth="1"/>
    <col min="161" max="163" width="5.140625" style="4" bestFit="1" customWidth="1"/>
    <col min="164" max="164" width="1.7109375" style="4" customWidth="1"/>
    <col min="165" max="167" width="5.140625" style="4" bestFit="1" customWidth="1"/>
    <col min="168" max="168" width="1.7109375" style="4" customWidth="1"/>
    <col min="169" max="171" width="5.140625" style="4" bestFit="1" customWidth="1"/>
    <col min="172" max="172" width="1.7109375" style="4" customWidth="1"/>
    <col min="173" max="173" width="4.85546875" style="4" bestFit="1" customWidth="1"/>
    <col min="174" max="175" width="4.42578125" style="4" customWidth="1"/>
    <col min="176" max="176" width="8.85546875" style="4" customWidth="1"/>
    <col min="177" max="177" width="12" style="4" customWidth="1"/>
    <col min="178" max="180" width="6" style="4" customWidth="1"/>
    <col min="181" max="181" width="1.7109375" style="4" customWidth="1"/>
    <col min="182" max="182" width="6.140625" style="4" customWidth="1"/>
    <col min="183" max="184" width="5.140625" style="4" customWidth="1"/>
    <col min="185" max="185" width="1.7109375" style="4" customWidth="1"/>
    <col min="186" max="188" width="5" style="4" customWidth="1"/>
    <col min="189" max="189" width="1.7109375" style="4" customWidth="1"/>
    <col min="190" max="192" width="5" style="4" customWidth="1"/>
    <col min="193" max="193" width="1.7109375" style="4" customWidth="1"/>
    <col min="194" max="196" width="5" style="4" customWidth="1"/>
    <col min="197" max="197" width="1.7109375" style="4" customWidth="1"/>
    <col min="198" max="200" width="5.140625" style="4" customWidth="1"/>
    <col min="201" max="201" width="1.7109375" style="4" customWidth="1"/>
    <col min="202" max="203" width="5" style="4" customWidth="1"/>
    <col min="204" max="204" width="5.28515625" style="4" customWidth="1"/>
    <col min="205" max="403" width="11.42578125" style="4"/>
    <col min="404" max="404" width="16.140625" style="4" customWidth="1"/>
    <col min="405" max="405" width="6" style="4" customWidth="1"/>
    <col min="406" max="406" width="6" style="4" bestFit="1" customWidth="1"/>
    <col min="407" max="407" width="5.7109375" style="4" bestFit="1" customWidth="1"/>
    <col min="408" max="408" width="1.7109375" style="4" customWidth="1"/>
    <col min="409" max="409" width="6" style="4" bestFit="1" customWidth="1"/>
    <col min="410" max="411" width="5" style="4" customWidth="1"/>
    <col min="412" max="412" width="1.7109375" style="4" customWidth="1"/>
    <col min="413" max="415" width="5" style="4" customWidth="1"/>
    <col min="416" max="416" width="1.7109375" style="4" customWidth="1"/>
    <col min="417" max="419" width="5.140625" style="4" bestFit="1" customWidth="1"/>
    <col min="420" max="420" width="1.7109375" style="4" customWidth="1"/>
    <col min="421" max="423" width="5.140625" style="4" bestFit="1" customWidth="1"/>
    <col min="424" max="424" width="1.7109375" style="4" customWidth="1"/>
    <col min="425" max="427" width="5.140625" style="4" bestFit="1" customWidth="1"/>
    <col min="428" max="428" width="1.7109375" style="4" customWidth="1"/>
    <col min="429" max="429" width="4.85546875" style="4" bestFit="1" customWidth="1"/>
    <col min="430" max="431" width="4.42578125" style="4" customWidth="1"/>
    <col min="432" max="432" width="8.85546875" style="4" customWidth="1"/>
    <col min="433" max="433" width="12" style="4" customWidth="1"/>
    <col min="434" max="436" width="6" style="4" customWidth="1"/>
    <col min="437" max="437" width="1.7109375" style="4" customWidth="1"/>
    <col min="438" max="438" width="6.140625" style="4" customWidth="1"/>
    <col min="439" max="440" width="5.140625" style="4" customWidth="1"/>
    <col min="441" max="441" width="1.7109375" style="4" customWidth="1"/>
    <col min="442" max="444" width="5" style="4" customWidth="1"/>
    <col min="445" max="445" width="1.7109375" style="4" customWidth="1"/>
    <col min="446" max="448" width="5" style="4" customWidth="1"/>
    <col min="449" max="449" width="1.7109375" style="4" customWidth="1"/>
    <col min="450" max="452" width="5" style="4" customWidth="1"/>
    <col min="453" max="453" width="1.7109375" style="4" customWidth="1"/>
    <col min="454" max="456" width="5.140625" style="4" customWidth="1"/>
    <col min="457" max="457" width="1.7109375" style="4" customWidth="1"/>
    <col min="458" max="459" width="5" style="4" customWidth="1"/>
    <col min="460" max="460" width="5.28515625" style="4" customWidth="1"/>
    <col min="461" max="659" width="11.42578125" style="4"/>
    <col min="660" max="660" width="16.140625" style="4" customWidth="1"/>
    <col min="661" max="661" width="6" style="4" customWidth="1"/>
    <col min="662" max="662" width="6" style="4" bestFit="1" customWidth="1"/>
    <col min="663" max="663" width="5.7109375" style="4" bestFit="1" customWidth="1"/>
    <col min="664" max="664" width="1.7109375" style="4" customWidth="1"/>
    <col min="665" max="665" width="6" style="4" bestFit="1" customWidth="1"/>
    <col min="666" max="667" width="5" style="4" customWidth="1"/>
    <col min="668" max="668" width="1.7109375" style="4" customWidth="1"/>
    <col min="669" max="671" width="5" style="4" customWidth="1"/>
    <col min="672" max="672" width="1.7109375" style="4" customWidth="1"/>
    <col min="673" max="675" width="5.140625" style="4" bestFit="1" customWidth="1"/>
    <col min="676" max="676" width="1.7109375" style="4" customWidth="1"/>
    <col min="677" max="679" width="5.140625" style="4" bestFit="1" customWidth="1"/>
    <col min="680" max="680" width="1.7109375" style="4" customWidth="1"/>
    <col min="681" max="683" width="5.140625" style="4" bestFit="1" customWidth="1"/>
    <col min="684" max="684" width="1.7109375" style="4" customWidth="1"/>
    <col min="685" max="685" width="4.85546875" style="4" bestFit="1" customWidth="1"/>
    <col min="686" max="687" width="4.42578125" style="4" customWidth="1"/>
    <col min="688" max="688" width="8.85546875" style="4" customWidth="1"/>
    <col min="689" max="689" width="12" style="4" customWidth="1"/>
    <col min="690" max="692" width="6" style="4" customWidth="1"/>
    <col min="693" max="693" width="1.7109375" style="4" customWidth="1"/>
    <col min="694" max="694" width="6.140625" style="4" customWidth="1"/>
    <col min="695" max="696" width="5.140625" style="4" customWidth="1"/>
    <col min="697" max="697" width="1.7109375" style="4" customWidth="1"/>
    <col min="698" max="700" width="5" style="4" customWidth="1"/>
    <col min="701" max="701" width="1.7109375" style="4" customWidth="1"/>
    <col min="702" max="704" width="5" style="4" customWidth="1"/>
    <col min="705" max="705" width="1.7109375" style="4" customWidth="1"/>
    <col min="706" max="708" width="5" style="4" customWidth="1"/>
    <col min="709" max="709" width="1.7109375" style="4" customWidth="1"/>
    <col min="710" max="712" width="5.140625" style="4" customWidth="1"/>
    <col min="713" max="713" width="1.7109375" style="4" customWidth="1"/>
    <col min="714" max="715" width="5" style="4" customWidth="1"/>
    <col min="716" max="716" width="5.28515625" style="4" customWidth="1"/>
    <col min="717" max="915" width="11.42578125" style="4"/>
    <col min="916" max="916" width="16.140625" style="4" customWidth="1"/>
    <col min="917" max="917" width="6" style="4" customWidth="1"/>
    <col min="918" max="918" width="6" style="4" bestFit="1" customWidth="1"/>
    <col min="919" max="919" width="5.7109375" style="4" bestFit="1" customWidth="1"/>
    <col min="920" max="920" width="1.7109375" style="4" customWidth="1"/>
    <col min="921" max="921" width="6" style="4" bestFit="1" customWidth="1"/>
    <col min="922" max="923" width="5" style="4" customWidth="1"/>
    <col min="924" max="924" width="1.7109375" style="4" customWidth="1"/>
    <col min="925" max="927" width="5" style="4" customWidth="1"/>
    <col min="928" max="928" width="1.7109375" style="4" customWidth="1"/>
    <col min="929" max="931" width="5.140625" style="4" bestFit="1" customWidth="1"/>
    <col min="932" max="932" width="1.7109375" style="4" customWidth="1"/>
    <col min="933" max="935" width="5.140625" style="4" bestFit="1" customWidth="1"/>
    <col min="936" max="936" width="1.7109375" style="4" customWidth="1"/>
    <col min="937" max="939" width="5.140625" style="4" bestFit="1" customWidth="1"/>
    <col min="940" max="940" width="1.7109375" style="4" customWidth="1"/>
    <col min="941" max="941" width="4.85546875" style="4" bestFit="1" customWidth="1"/>
    <col min="942" max="943" width="4.42578125" style="4" customWidth="1"/>
    <col min="944" max="944" width="8.85546875" style="4" customWidth="1"/>
    <col min="945" max="945" width="12" style="4" customWidth="1"/>
    <col min="946" max="948" width="6" style="4" customWidth="1"/>
    <col min="949" max="949" width="1.7109375" style="4" customWidth="1"/>
    <col min="950" max="950" width="6.140625" style="4" customWidth="1"/>
    <col min="951" max="952" width="5.140625" style="4" customWidth="1"/>
    <col min="953" max="953" width="1.7109375" style="4" customWidth="1"/>
    <col min="954" max="956" width="5" style="4" customWidth="1"/>
    <col min="957" max="957" width="1.7109375" style="4" customWidth="1"/>
    <col min="958" max="960" width="5" style="4" customWidth="1"/>
    <col min="961" max="961" width="1.7109375" style="4" customWidth="1"/>
    <col min="962" max="964" width="5" style="4" customWidth="1"/>
    <col min="965" max="965" width="1.7109375" style="4" customWidth="1"/>
    <col min="966" max="968" width="5.140625" style="4" customWidth="1"/>
    <col min="969" max="969" width="1.7109375" style="4" customWidth="1"/>
    <col min="970" max="971" width="5" style="4" customWidth="1"/>
    <col min="972" max="972" width="5.28515625" style="4" customWidth="1"/>
    <col min="973" max="1171" width="11.42578125" style="4"/>
    <col min="1172" max="1172" width="16.140625" style="4" customWidth="1"/>
    <col min="1173" max="1173" width="6" style="4" customWidth="1"/>
    <col min="1174" max="1174" width="6" style="4" bestFit="1" customWidth="1"/>
    <col min="1175" max="1175" width="5.7109375" style="4" bestFit="1" customWidth="1"/>
    <col min="1176" max="1176" width="1.7109375" style="4" customWidth="1"/>
    <col min="1177" max="1177" width="6" style="4" bestFit="1" customWidth="1"/>
    <col min="1178" max="1179" width="5" style="4" customWidth="1"/>
    <col min="1180" max="1180" width="1.7109375" style="4" customWidth="1"/>
    <col min="1181" max="1183" width="5" style="4" customWidth="1"/>
    <col min="1184" max="1184" width="1.7109375" style="4" customWidth="1"/>
    <col min="1185" max="1187" width="5.140625" style="4" bestFit="1" customWidth="1"/>
    <col min="1188" max="1188" width="1.7109375" style="4" customWidth="1"/>
    <col min="1189" max="1191" width="5.140625" style="4" bestFit="1" customWidth="1"/>
    <col min="1192" max="1192" width="1.7109375" style="4" customWidth="1"/>
    <col min="1193" max="1195" width="5.140625" style="4" bestFit="1" customWidth="1"/>
    <col min="1196" max="1196" width="1.7109375" style="4" customWidth="1"/>
    <col min="1197" max="1197" width="4.85546875" style="4" bestFit="1" customWidth="1"/>
    <col min="1198" max="1199" width="4.42578125" style="4" customWidth="1"/>
    <col min="1200" max="1200" width="8.85546875" style="4" customWidth="1"/>
    <col min="1201" max="1201" width="12" style="4" customWidth="1"/>
    <col min="1202" max="1204" width="6" style="4" customWidth="1"/>
    <col min="1205" max="1205" width="1.7109375" style="4" customWidth="1"/>
    <col min="1206" max="1206" width="6.140625" style="4" customWidth="1"/>
    <col min="1207" max="1208" width="5.140625" style="4" customWidth="1"/>
    <col min="1209" max="1209" width="1.7109375" style="4" customWidth="1"/>
    <col min="1210" max="1212" width="5" style="4" customWidth="1"/>
    <col min="1213" max="1213" width="1.7109375" style="4" customWidth="1"/>
    <col min="1214" max="1216" width="5" style="4" customWidth="1"/>
    <col min="1217" max="1217" width="1.7109375" style="4" customWidth="1"/>
    <col min="1218" max="1220" width="5" style="4" customWidth="1"/>
    <col min="1221" max="1221" width="1.7109375" style="4" customWidth="1"/>
    <col min="1222" max="1224" width="5.140625" style="4" customWidth="1"/>
    <col min="1225" max="1225" width="1.7109375" style="4" customWidth="1"/>
    <col min="1226" max="1227" width="5" style="4" customWidth="1"/>
    <col min="1228" max="1228" width="5.28515625" style="4" customWidth="1"/>
    <col min="1229" max="1427" width="11.42578125" style="4"/>
    <col min="1428" max="1428" width="16.140625" style="4" customWidth="1"/>
    <col min="1429" max="1429" width="6" style="4" customWidth="1"/>
    <col min="1430" max="1430" width="6" style="4" bestFit="1" customWidth="1"/>
    <col min="1431" max="1431" width="5.7109375" style="4" bestFit="1" customWidth="1"/>
    <col min="1432" max="1432" width="1.7109375" style="4" customWidth="1"/>
    <col min="1433" max="1433" width="6" style="4" bestFit="1" customWidth="1"/>
    <col min="1434" max="1435" width="5" style="4" customWidth="1"/>
    <col min="1436" max="1436" width="1.7109375" style="4" customWidth="1"/>
    <col min="1437" max="1439" width="5" style="4" customWidth="1"/>
    <col min="1440" max="1440" width="1.7109375" style="4" customWidth="1"/>
    <col min="1441" max="1443" width="5.140625" style="4" bestFit="1" customWidth="1"/>
    <col min="1444" max="1444" width="1.7109375" style="4" customWidth="1"/>
    <col min="1445" max="1447" width="5.140625" style="4" bestFit="1" customWidth="1"/>
    <col min="1448" max="1448" width="1.7109375" style="4" customWidth="1"/>
    <col min="1449" max="1451" width="5.140625" style="4" bestFit="1" customWidth="1"/>
    <col min="1452" max="1452" width="1.7109375" style="4" customWidth="1"/>
    <col min="1453" max="1453" width="4.85546875" style="4" bestFit="1" customWidth="1"/>
    <col min="1454" max="1455" width="4.42578125" style="4" customWidth="1"/>
    <col min="1456" max="1456" width="8.85546875" style="4" customWidth="1"/>
    <col min="1457" max="1457" width="12" style="4" customWidth="1"/>
    <col min="1458" max="1460" width="6" style="4" customWidth="1"/>
    <col min="1461" max="1461" width="1.7109375" style="4" customWidth="1"/>
    <col min="1462" max="1462" width="6.140625" style="4" customWidth="1"/>
    <col min="1463" max="1464" width="5.140625" style="4" customWidth="1"/>
    <col min="1465" max="1465" width="1.7109375" style="4" customWidth="1"/>
    <col min="1466" max="1468" width="5" style="4" customWidth="1"/>
    <col min="1469" max="1469" width="1.7109375" style="4" customWidth="1"/>
    <col min="1470" max="1472" width="5" style="4" customWidth="1"/>
    <col min="1473" max="1473" width="1.7109375" style="4" customWidth="1"/>
    <col min="1474" max="1476" width="5" style="4" customWidth="1"/>
    <col min="1477" max="1477" width="1.7109375" style="4" customWidth="1"/>
    <col min="1478" max="1480" width="5.140625" style="4" customWidth="1"/>
    <col min="1481" max="1481" width="1.7109375" style="4" customWidth="1"/>
    <col min="1482" max="1483" width="5" style="4" customWidth="1"/>
    <col min="1484" max="1484" width="5.28515625" style="4" customWidth="1"/>
    <col min="1485" max="1683" width="11.42578125" style="4"/>
    <col min="1684" max="1684" width="16.140625" style="4" customWidth="1"/>
    <col min="1685" max="1685" width="6" style="4" customWidth="1"/>
    <col min="1686" max="1686" width="6" style="4" bestFit="1" customWidth="1"/>
    <col min="1687" max="1687" width="5.7109375" style="4" bestFit="1" customWidth="1"/>
    <col min="1688" max="1688" width="1.7109375" style="4" customWidth="1"/>
    <col min="1689" max="1689" width="6" style="4" bestFit="1" customWidth="1"/>
    <col min="1690" max="1691" width="5" style="4" customWidth="1"/>
    <col min="1692" max="1692" width="1.7109375" style="4" customWidth="1"/>
    <col min="1693" max="1695" width="5" style="4" customWidth="1"/>
    <col min="1696" max="1696" width="1.7109375" style="4" customWidth="1"/>
    <col min="1697" max="1699" width="5.140625" style="4" bestFit="1" customWidth="1"/>
    <col min="1700" max="1700" width="1.7109375" style="4" customWidth="1"/>
    <col min="1701" max="1703" width="5.140625" style="4" bestFit="1" customWidth="1"/>
    <col min="1704" max="1704" width="1.7109375" style="4" customWidth="1"/>
    <col min="1705" max="1707" width="5.140625" style="4" bestFit="1" customWidth="1"/>
    <col min="1708" max="1708" width="1.7109375" style="4" customWidth="1"/>
    <col min="1709" max="1709" width="4.85546875" style="4" bestFit="1" customWidth="1"/>
    <col min="1710" max="1711" width="4.42578125" style="4" customWidth="1"/>
    <col min="1712" max="1712" width="8.85546875" style="4" customWidth="1"/>
    <col min="1713" max="1713" width="12" style="4" customWidth="1"/>
    <col min="1714" max="1716" width="6" style="4" customWidth="1"/>
    <col min="1717" max="1717" width="1.7109375" style="4" customWidth="1"/>
    <col min="1718" max="1718" width="6.140625" style="4" customWidth="1"/>
    <col min="1719" max="1720" width="5.140625" style="4" customWidth="1"/>
    <col min="1721" max="1721" width="1.7109375" style="4" customWidth="1"/>
    <col min="1722" max="1724" width="5" style="4" customWidth="1"/>
    <col min="1725" max="1725" width="1.7109375" style="4" customWidth="1"/>
    <col min="1726" max="1728" width="5" style="4" customWidth="1"/>
    <col min="1729" max="1729" width="1.7109375" style="4" customWidth="1"/>
    <col min="1730" max="1732" width="5" style="4" customWidth="1"/>
    <col min="1733" max="1733" width="1.7109375" style="4" customWidth="1"/>
    <col min="1734" max="1736" width="5.140625" style="4" customWidth="1"/>
    <col min="1737" max="1737" width="1.7109375" style="4" customWidth="1"/>
    <col min="1738" max="1739" width="5" style="4" customWidth="1"/>
    <col min="1740" max="1740" width="5.28515625" style="4" customWidth="1"/>
    <col min="1741" max="1939" width="11.42578125" style="4"/>
    <col min="1940" max="1940" width="16.140625" style="4" customWidth="1"/>
    <col min="1941" max="1941" width="6" style="4" customWidth="1"/>
    <col min="1942" max="1942" width="6" style="4" bestFit="1" customWidth="1"/>
    <col min="1943" max="1943" width="5.7109375" style="4" bestFit="1" customWidth="1"/>
    <col min="1944" max="1944" width="1.7109375" style="4" customWidth="1"/>
    <col min="1945" max="1945" width="6" style="4" bestFit="1" customWidth="1"/>
    <col min="1946" max="1947" width="5" style="4" customWidth="1"/>
    <col min="1948" max="1948" width="1.7109375" style="4" customWidth="1"/>
    <col min="1949" max="1951" width="5" style="4" customWidth="1"/>
    <col min="1952" max="1952" width="1.7109375" style="4" customWidth="1"/>
    <col min="1953" max="1955" width="5.140625" style="4" bestFit="1" customWidth="1"/>
    <col min="1956" max="1956" width="1.7109375" style="4" customWidth="1"/>
    <col min="1957" max="1959" width="5.140625" style="4" bestFit="1" customWidth="1"/>
    <col min="1960" max="1960" width="1.7109375" style="4" customWidth="1"/>
    <col min="1961" max="1963" width="5.140625" style="4" bestFit="1" customWidth="1"/>
    <col min="1964" max="1964" width="1.7109375" style="4" customWidth="1"/>
    <col min="1965" max="1965" width="4.85546875" style="4" bestFit="1" customWidth="1"/>
    <col min="1966" max="1967" width="4.42578125" style="4" customWidth="1"/>
    <col min="1968" max="1968" width="8.85546875" style="4" customWidth="1"/>
    <col min="1969" max="1969" width="12" style="4" customWidth="1"/>
    <col min="1970" max="1972" width="6" style="4" customWidth="1"/>
    <col min="1973" max="1973" width="1.7109375" style="4" customWidth="1"/>
    <col min="1974" max="1974" width="6.140625" style="4" customWidth="1"/>
    <col min="1975" max="1976" width="5.140625" style="4" customWidth="1"/>
    <col min="1977" max="1977" width="1.7109375" style="4" customWidth="1"/>
    <col min="1978" max="1980" width="5" style="4" customWidth="1"/>
    <col min="1981" max="1981" width="1.7109375" style="4" customWidth="1"/>
    <col min="1982" max="1984" width="5" style="4" customWidth="1"/>
    <col min="1985" max="1985" width="1.7109375" style="4" customWidth="1"/>
    <col min="1986" max="1988" width="5" style="4" customWidth="1"/>
    <col min="1989" max="1989" width="1.7109375" style="4" customWidth="1"/>
    <col min="1990" max="1992" width="5.140625" style="4" customWidth="1"/>
    <col min="1993" max="1993" width="1.7109375" style="4" customWidth="1"/>
    <col min="1994" max="1995" width="5" style="4" customWidth="1"/>
    <col min="1996" max="1996" width="5.28515625" style="4" customWidth="1"/>
    <col min="1997" max="2195" width="11.42578125" style="4"/>
    <col min="2196" max="2196" width="16.140625" style="4" customWidth="1"/>
    <col min="2197" max="2197" width="6" style="4" customWidth="1"/>
    <col min="2198" max="2198" width="6" style="4" bestFit="1" customWidth="1"/>
    <col min="2199" max="2199" width="5.7109375" style="4" bestFit="1" customWidth="1"/>
    <col min="2200" max="2200" width="1.7109375" style="4" customWidth="1"/>
    <col min="2201" max="2201" width="6" style="4" bestFit="1" customWidth="1"/>
    <col min="2202" max="2203" width="5" style="4" customWidth="1"/>
    <col min="2204" max="2204" width="1.7109375" style="4" customWidth="1"/>
    <col min="2205" max="2207" width="5" style="4" customWidth="1"/>
    <col min="2208" max="2208" width="1.7109375" style="4" customWidth="1"/>
    <col min="2209" max="2211" width="5.140625" style="4" bestFit="1" customWidth="1"/>
    <col min="2212" max="2212" width="1.7109375" style="4" customWidth="1"/>
    <col min="2213" max="2215" width="5.140625" style="4" bestFit="1" customWidth="1"/>
    <col min="2216" max="2216" width="1.7109375" style="4" customWidth="1"/>
    <col min="2217" max="2219" width="5.140625" style="4" bestFit="1" customWidth="1"/>
    <col min="2220" max="2220" width="1.7109375" style="4" customWidth="1"/>
    <col min="2221" max="2221" width="4.85546875" style="4" bestFit="1" customWidth="1"/>
    <col min="2222" max="2223" width="4.42578125" style="4" customWidth="1"/>
    <col min="2224" max="2224" width="8.85546875" style="4" customWidth="1"/>
    <col min="2225" max="2225" width="12" style="4" customWidth="1"/>
    <col min="2226" max="2228" width="6" style="4" customWidth="1"/>
    <col min="2229" max="2229" width="1.7109375" style="4" customWidth="1"/>
    <col min="2230" max="2230" width="6.140625" style="4" customWidth="1"/>
    <col min="2231" max="2232" width="5.140625" style="4" customWidth="1"/>
    <col min="2233" max="2233" width="1.7109375" style="4" customWidth="1"/>
    <col min="2234" max="2236" width="5" style="4" customWidth="1"/>
    <col min="2237" max="2237" width="1.7109375" style="4" customWidth="1"/>
    <col min="2238" max="2240" width="5" style="4" customWidth="1"/>
    <col min="2241" max="2241" width="1.7109375" style="4" customWidth="1"/>
    <col min="2242" max="2244" width="5" style="4" customWidth="1"/>
    <col min="2245" max="2245" width="1.7109375" style="4" customWidth="1"/>
    <col min="2246" max="2248" width="5.140625" style="4" customWidth="1"/>
    <col min="2249" max="2249" width="1.7109375" style="4" customWidth="1"/>
    <col min="2250" max="2251" width="5" style="4" customWidth="1"/>
    <col min="2252" max="2252" width="5.28515625" style="4" customWidth="1"/>
    <col min="2253" max="2451" width="11.42578125" style="4"/>
    <col min="2452" max="2452" width="16.140625" style="4" customWidth="1"/>
    <col min="2453" max="2453" width="6" style="4" customWidth="1"/>
    <col min="2454" max="2454" width="6" style="4" bestFit="1" customWidth="1"/>
    <col min="2455" max="2455" width="5.7109375" style="4" bestFit="1" customWidth="1"/>
    <col min="2456" max="2456" width="1.7109375" style="4" customWidth="1"/>
    <col min="2457" max="2457" width="6" style="4" bestFit="1" customWidth="1"/>
    <col min="2458" max="2459" width="5" style="4" customWidth="1"/>
    <col min="2460" max="2460" width="1.7109375" style="4" customWidth="1"/>
    <col min="2461" max="2463" width="5" style="4" customWidth="1"/>
    <col min="2464" max="2464" width="1.7109375" style="4" customWidth="1"/>
    <col min="2465" max="2467" width="5.140625" style="4" bestFit="1" customWidth="1"/>
    <col min="2468" max="2468" width="1.7109375" style="4" customWidth="1"/>
    <col min="2469" max="2471" width="5.140625" style="4" bestFit="1" customWidth="1"/>
    <col min="2472" max="2472" width="1.7109375" style="4" customWidth="1"/>
    <col min="2473" max="2475" width="5.140625" style="4" bestFit="1" customWidth="1"/>
    <col min="2476" max="2476" width="1.7109375" style="4" customWidth="1"/>
    <col min="2477" max="2477" width="4.85546875" style="4" bestFit="1" customWidth="1"/>
    <col min="2478" max="2479" width="4.42578125" style="4" customWidth="1"/>
    <col min="2480" max="2480" width="8.85546875" style="4" customWidth="1"/>
    <col min="2481" max="2481" width="12" style="4" customWidth="1"/>
    <col min="2482" max="2484" width="6" style="4" customWidth="1"/>
    <col min="2485" max="2485" width="1.7109375" style="4" customWidth="1"/>
    <col min="2486" max="2486" width="6.140625" style="4" customWidth="1"/>
    <col min="2487" max="2488" width="5.140625" style="4" customWidth="1"/>
    <col min="2489" max="2489" width="1.7109375" style="4" customWidth="1"/>
    <col min="2490" max="2492" width="5" style="4" customWidth="1"/>
    <col min="2493" max="2493" width="1.7109375" style="4" customWidth="1"/>
    <col min="2494" max="2496" width="5" style="4" customWidth="1"/>
    <col min="2497" max="2497" width="1.7109375" style="4" customWidth="1"/>
    <col min="2498" max="2500" width="5" style="4" customWidth="1"/>
    <col min="2501" max="2501" width="1.7109375" style="4" customWidth="1"/>
    <col min="2502" max="2504" width="5.140625" style="4" customWidth="1"/>
    <col min="2505" max="2505" width="1.7109375" style="4" customWidth="1"/>
    <col min="2506" max="2507" width="5" style="4" customWidth="1"/>
    <col min="2508" max="2508" width="5.28515625" style="4" customWidth="1"/>
    <col min="2509" max="2707" width="11.42578125" style="4"/>
    <col min="2708" max="2708" width="16.140625" style="4" customWidth="1"/>
    <col min="2709" max="2709" width="6" style="4" customWidth="1"/>
    <col min="2710" max="2710" width="6" style="4" bestFit="1" customWidth="1"/>
    <col min="2711" max="2711" width="5.7109375" style="4" bestFit="1" customWidth="1"/>
    <col min="2712" max="2712" width="1.7109375" style="4" customWidth="1"/>
    <col min="2713" max="2713" width="6" style="4" bestFit="1" customWidth="1"/>
    <col min="2714" max="2715" width="5" style="4" customWidth="1"/>
    <col min="2716" max="2716" width="1.7109375" style="4" customWidth="1"/>
    <col min="2717" max="2719" width="5" style="4" customWidth="1"/>
    <col min="2720" max="2720" width="1.7109375" style="4" customWidth="1"/>
    <col min="2721" max="2723" width="5.140625" style="4" bestFit="1" customWidth="1"/>
    <col min="2724" max="2724" width="1.7109375" style="4" customWidth="1"/>
    <col min="2725" max="2727" width="5.140625" style="4" bestFit="1" customWidth="1"/>
    <col min="2728" max="2728" width="1.7109375" style="4" customWidth="1"/>
    <col min="2729" max="2731" width="5.140625" style="4" bestFit="1" customWidth="1"/>
    <col min="2732" max="2732" width="1.7109375" style="4" customWidth="1"/>
    <col min="2733" max="2733" width="4.85546875" style="4" bestFit="1" customWidth="1"/>
    <col min="2734" max="2735" width="4.42578125" style="4" customWidth="1"/>
    <col min="2736" max="2736" width="8.85546875" style="4" customWidth="1"/>
    <col min="2737" max="2737" width="12" style="4" customWidth="1"/>
    <col min="2738" max="2740" width="6" style="4" customWidth="1"/>
    <col min="2741" max="2741" width="1.7109375" style="4" customWidth="1"/>
    <col min="2742" max="2742" width="6.140625" style="4" customWidth="1"/>
    <col min="2743" max="2744" width="5.140625" style="4" customWidth="1"/>
    <col min="2745" max="2745" width="1.7109375" style="4" customWidth="1"/>
    <col min="2746" max="2748" width="5" style="4" customWidth="1"/>
    <col min="2749" max="2749" width="1.7109375" style="4" customWidth="1"/>
    <col min="2750" max="2752" width="5" style="4" customWidth="1"/>
    <col min="2753" max="2753" width="1.7109375" style="4" customWidth="1"/>
    <col min="2754" max="2756" width="5" style="4" customWidth="1"/>
    <col min="2757" max="2757" width="1.7109375" style="4" customWidth="1"/>
    <col min="2758" max="2760" width="5.140625" style="4" customWidth="1"/>
    <col min="2761" max="2761" width="1.7109375" style="4" customWidth="1"/>
    <col min="2762" max="2763" width="5" style="4" customWidth="1"/>
    <col min="2764" max="2764" width="5.28515625" style="4" customWidth="1"/>
    <col min="2765" max="2963" width="11.42578125" style="4"/>
    <col min="2964" max="2964" width="16.140625" style="4" customWidth="1"/>
    <col min="2965" max="2965" width="6" style="4" customWidth="1"/>
    <col min="2966" max="2966" width="6" style="4" bestFit="1" customWidth="1"/>
    <col min="2967" max="2967" width="5.7109375" style="4" bestFit="1" customWidth="1"/>
    <col min="2968" max="2968" width="1.7109375" style="4" customWidth="1"/>
    <col min="2969" max="2969" width="6" style="4" bestFit="1" customWidth="1"/>
    <col min="2970" max="2971" width="5" style="4" customWidth="1"/>
    <col min="2972" max="2972" width="1.7109375" style="4" customWidth="1"/>
    <col min="2973" max="2975" width="5" style="4" customWidth="1"/>
    <col min="2976" max="2976" width="1.7109375" style="4" customWidth="1"/>
    <col min="2977" max="2979" width="5.140625" style="4" bestFit="1" customWidth="1"/>
    <col min="2980" max="2980" width="1.7109375" style="4" customWidth="1"/>
    <col min="2981" max="2983" width="5.140625" style="4" bestFit="1" customWidth="1"/>
    <col min="2984" max="2984" width="1.7109375" style="4" customWidth="1"/>
    <col min="2985" max="2987" width="5.140625" style="4" bestFit="1" customWidth="1"/>
    <col min="2988" max="2988" width="1.7109375" style="4" customWidth="1"/>
    <col min="2989" max="2989" width="4.85546875" style="4" bestFit="1" customWidth="1"/>
    <col min="2990" max="2991" width="4.42578125" style="4" customWidth="1"/>
    <col min="2992" max="2992" width="8.85546875" style="4" customWidth="1"/>
    <col min="2993" max="2993" width="12" style="4" customWidth="1"/>
    <col min="2994" max="2996" width="6" style="4" customWidth="1"/>
    <col min="2997" max="2997" width="1.7109375" style="4" customWidth="1"/>
    <col min="2998" max="2998" width="6.140625" style="4" customWidth="1"/>
    <col min="2999" max="3000" width="5.140625" style="4" customWidth="1"/>
    <col min="3001" max="3001" width="1.7109375" style="4" customWidth="1"/>
    <col min="3002" max="3004" width="5" style="4" customWidth="1"/>
    <col min="3005" max="3005" width="1.7109375" style="4" customWidth="1"/>
    <col min="3006" max="3008" width="5" style="4" customWidth="1"/>
    <col min="3009" max="3009" width="1.7109375" style="4" customWidth="1"/>
    <col min="3010" max="3012" width="5" style="4" customWidth="1"/>
    <col min="3013" max="3013" width="1.7109375" style="4" customWidth="1"/>
    <col min="3014" max="3016" width="5.140625" style="4" customWidth="1"/>
    <col min="3017" max="3017" width="1.7109375" style="4" customWidth="1"/>
    <col min="3018" max="3019" width="5" style="4" customWidth="1"/>
    <col min="3020" max="3020" width="5.28515625" style="4" customWidth="1"/>
    <col min="3021" max="3219" width="11.42578125" style="4"/>
    <col min="3220" max="3220" width="16.140625" style="4" customWidth="1"/>
    <col min="3221" max="3221" width="6" style="4" customWidth="1"/>
    <col min="3222" max="3222" width="6" style="4" bestFit="1" customWidth="1"/>
    <col min="3223" max="3223" width="5.7109375" style="4" bestFit="1" customWidth="1"/>
    <col min="3224" max="3224" width="1.7109375" style="4" customWidth="1"/>
    <col min="3225" max="3225" width="6" style="4" bestFit="1" customWidth="1"/>
    <col min="3226" max="3227" width="5" style="4" customWidth="1"/>
    <col min="3228" max="3228" width="1.7109375" style="4" customWidth="1"/>
    <col min="3229" max="3231" width="5" style="4" customWidth="1"/>
    <col min="3232" max="3232" width="1.7109375" style="4" customWidth="1"/>
    <col min="3233" max="3235" width="5.140625" style="4" bestFit="1" customWidth="1"/>
    <col min="3236" max="3236" width="1.7109375" style="4" customWidth="1"/>
    <col min="3237" max="3239" width="5.140625" style="4" bestFit="1" customWidth="1"/>
    <col min="3240" max="3240" width="1.7109375" style="4" customWidth="1"/>
    <col min="3241" max="3243" width="5.140625" style="4" bestFit="1" customWidth="1"/>
    <col min="3244" max="3244" width="1.7109375" style="4" customWidth="1"/>
    <col min="3245" max="3245" width="4.85546875" style="4" bestFit="1" customWidth="1"/>
    <col min="3246" max="3247" width="4.42578125" style="4" customWidth="1"/>
    <col min="3248" max="3248" width="8.85546875" style="4" customWidth="1"/>
    <col min="3249" max="3249" width="12" style="4" customWidth="1"/>
    <col min="3250" max="3252" width="6" style="4" customWidth="1"/>
    <col min="3253" max="3253" width="1.7109375" style="4" customWidth="1"/>
    <col min="3254" max="3254" width="6.140625" style="4" customWidth="1"/>
    <col min="3255" max="3256" width="5.140625" style="4" customWidth="1"/>
    <col min="3257" max="3257" width="1.7109375" style="4" customWidth="1"/>
    <col min="3258" max="3260" width="5" style="4" customWidth="1"/>
    <col min="3261" max="3261" width="1.7109375" style="4" customWidth="1"/>
    <col min="3262" max="3264" width="5" style="4" customWidth="1"/>
    <col min="3265" max="3265" width="1.7109375" style="4" customWidth="1"/>
    <col min="3266" max="3268" width="5" style="4" customWidth="1"/>
    <col min="3269" max="3269" width="1.7109375" style="4" customWidth="1"/>
    <col min="3270" max="3272" width="5.140625" style="4" customWidth="1"/>
    <col min="3273" max="3273" width="1.7109375" style="4" customWidth="1"/>
    <col min="3274" max="3275" width="5" style="4" customWidth="1"/>
    <col min="3276" max="3276" width="5.28515625" style="4" customWidth="1"/>
    <col min="3277" max="3475" width="11.42578125" style="4"/>
    <col min="3476" max="3476" width="16.140625" style="4" customWidth="1"/>
    <col min="3477" max="3477" width="6" style="4" customWidth="1"/>
    <col min="3478" max="3478" width="6" style="4" bestFit="1" customWidth="1"/>
    <col min="3479" max="3479" width="5.7109375" style="4" bestFit="1" customWidth="1"/>
    <col min="3480" max="3480" width="1.7109375" style="4" customWidth="1"/>
    <col min="3481" max="3481" width="6" style="4" bestFit="1" customWidth="1"/>
    <col min="3482" max="3483" width="5" style="4" customWidth="1"/>
    <col min="3484" max="3484" width="1.7109375" style="4" customWidth="1"/>
    <col min="3485" max="3487" width="5" style="4" customWidth="1"/>
    <col min="3488" max="3488" width="1.7109375" style="4" customWidth="1"/>
    <col min="3489" max="3491" width="5.140625" style="4" bestFit="1" customWidth="1"/>
    <col min="3492" max="3492" width="1.7109375" style="4" customWidth="1"/>
    <col min="3493" max="3495" width="5.140625" style="4" bestFit="1" customWidth="1"/>
    <col min="3496" max="3496" width="1.7109375" style="4" customWidth="1"/>
    <col min="3497" max="3499" width="5.140625" style="4" bestFit="1" customWidth="1"/>
    <col min="3500" max="3500" width="1.7109375" style="4" customWidth="1"/>
    <col min="3501" max="3501" width="4.85546875" style="4" bestFit="1" customWidth="1"/>
    <col min="3502" max="3503" width="4.42578125" style="4" customWidth="1"/>
    <col min="3504" max="3504" width="8.85546875" style="4" customWidth="1"/>
    <col min="3505" max="3505" width="12" style="4" customWidth="1"/>
    <col min="3506" max="3508" width="6" style="4" customWidth="1"/>
    <col min="3509" max="3509" width="1.7109375" style="4" customWidth="1"/>
    <col min="3510" max="3510" width="6.140625" style="4" customWidth="1"/>
    <col min="3511" max="3512" width="5.140625" style="4" customWidth="1"/>
    <col min="3513" max="3513" width="1.7109375" style="4" customWidth="1"/>
    <col min="3514" max="3516" width="5" style="4" customWidth="1"/>
    <col min="3517" max="3517" width="1.7109375" style="4" customWidth="1"/>
    <col min="3518" max="3520" width="5" style="4" customWidth="1"/>
    <col min="3521" max="3521" width="1.7109375" style="4" customWidth="1"/>
    <col min="3522" max="3524" width="5" style="4" customWidth="1"/>
    <col min="3525" max="3525" width="1.7109375" style="4" customWidth="1"/>
    <col min="3526" max="3528" width="5.140625" style="4" customWidth="1"/>
    <col min="3529" max="3529" width="1.7109375" style="4" customWidth="1"/>
    <col min="3530" max="3531" width="5" style="4" customWidth="1"/>
    <col min="3532" max="3532" width="5.28515625" style="4" customWidth="1"/>
    <col min="3533" max="3731" width="11.42578125" style="4"/>
    <col min="3732" max="3732" width="16.140625" style="4" customWidth="1"/>
    <col min="3733" max="3733" width="6" style="4" customWidth="1"/>
    <col min="3734" max="3734" width="6" style="4" bestFit="1" customWidth="1"/>
    <col min="3735" max="3735" width="5.7109375" style="4" bestFit="1" customWidth="1"/>
    <col min="3736" max="3736" width="1.7109375" style="4" customWidth="1"/>
    <col min="3737" max="3737" width="6" style="4" bestFit="1" customWidth="1"/>
    <col min="3738" max="3739" width="5" style="4" customWidth="1"/>
    <col min="3740" max="3740" width="1.7109375" style="4" customWidth="1"/>
    <col min="3741" max="3743" width="5" style="4" customWidth="1"/>
    <col min="3744" max="3744" width="1.7109375" style="4" customWidth="1"/>
    <col min="3745" max="3747" width="5.140625" style="4" bestFit="1" customWidth="1"/>
    <col min="3748" max="3748" width="1.7109375" style="4" customWidth="1"/>
    <col min="3749" max="3751" width="5.140625" style="4" bestFit="1" customWidth="1"/>
    <col min="3752" max="3752" width="1.7109375" style="4" customWidth="1"/>
    <col min="3753" max="3755" width="5.140625" style="4" bestFit="1" customWidth="1"/>
    <col min="3756" max="3756" width="1.7109375" style="4" customWidth="1"/>
    <col min="3757" max="3757" width="4.85546875" style="4" bestFit="1" customWidth="1"/>
    <col min="3758" max="3759" width="4.42578125" style="4" customWidth="1"/>
    <col min="3760" max="3760" width="8.85546875" style="4" customWidth="1"/>
    <col min="3761" max="3761" width="12" style="4" customWidth="1"/>
    <col min="3762" max="3764" width="6" style="4" customWidth="1"/>
    <col min="3765" max="3765" width="1.7109375" style="4" customWidth="1"/>
    <col min="3766" max="3766" width="6.140625" style="4" customWidth="1"/>
    <col min="3767" max="3768" width="5.140625" style="4" customWidth="1"/>
    <col min="3769" max="3769" width="1.7109375" style="4" customWidth="1"/>
    <col min="3770" max="3772" width="5" style="4" customWidth="1"/>
    <col min="3773" max="3773" width="1.7109375" style="4" customWidth="1"/>
    <col min="3774" max="3776" width="5" style="4" customWidth="1"/>
    <col min="3777" max="3777" width="1.7109375" style="4" customWidth="1"/>
    <col min="3778" max="3780" width="5" style="4" customWidth="1"/>
    <col min="3781" max="3781" width="1.7109375" style="4" customWidth="1"/>
    <col min="3782" max="3784" width="5.140625" style="4" customWidth="1"/>
    <col min="3785" max="3785" width="1.7109375" style="4" customWidth="1"/>
    <col min="3786" max="3787" width="5" style="4" customWidth="1"/>
    <col min="3788" max="3788" width="5.28515625" style="4" customWidth="1"/>
    <col min="3789" max="3987" width="11.42578125" style="4"/>
    <col min="3988" max="3988" width="16.140625" style="4" customWidth="1"/>
    <col min="3989" max="3989" width="6" style="4" customWidth="1"/>
    <col min="3990" max="3990" width="6" style="4" bestFit="1" customWidth="1"/>
    <col min="3991" max="3991" width="5.7109375" style="4" bestFit="1" customWidth="1"/>
    <col min="3992" max="3992" width="1.7109375" style="4" customWidth="1"/>
    <col min="3993" max="3993" width="6" style="4" bestFit="1" customWidth="1"/>
    <col min="3994" max="3995" width="5" style="4" customWidth="1"/>
    <col min="3996" max="3996" width="1.7109375" style="4" customWidth="1"/>
    <col min="3997" max="3999" width="5" style="4" customWidth="1"/>
    <col min="4000" max="4000" width="1.7109375" style="4" customWidth="1"/>
    <col min="4001" max="4003" width="5.140625" style="4" bestFit="1" customWidth="1"/>
    <col min="4004" max="4004" width="1.7109375" style="4" customWidth="1"/>
    <col min="4005" max="4007" width="5.140625" style="4" bestFit="1" customWidth="1"/>
    <col min="4008" max="4008" width="1.7109375" style="4" customWidth="1"/>
    <col min="4009" max="4011" width="5.140625" style="4" bestFit="1" customWidth="1"/>
    <col min="4012" max="4012" width="1.7109375" style="4" customWidth="1"/>
    <col min="4013" max="4013" width="4.85546875" style="4" bestFit="1" customWidth="1"/>
    <col min="4014" max="4015" width="4.42578125" style="4" customWidth="1"/>
    <col min="4016" max="4016" width="8.85546875" style="4" customWidth="1"/>
    <col min="4017" max="4017" width="12" style="4" customWidth="1"/>
    <col min="4018" max="4020" width="6" style="4" customWidth="1"/>
    <col min="4021" max="4021" width="1.7109375" style="4" customWidth="1"/>
    <col min="4022" max="4022" width="6.140625" style="4" customWidth="1"/>
    <col min="4023" max="4024" width="5.140625" style="4" customWidth="1"/>
    <col min="4025" max="4025" width="1.7109375" style="4" customWidth="1"/>
    <col min="4026" max="4028" width="5" style="4" customWidth="1"/>
    <col min="4029" max="4029" width="1.7109375" style="4" customWidth="1"/>
    <col min="4030" max="4032" width="5" style="4" customWidth="1"/>
    <col min="4033" max="4033" width="1.7109375" style="4" customWidth="1"/>
    <col min="4034" max="4036" width="5" style="4" customWidth="1"/>
    <col min="4037" max="4037" width="1.7109375" style="4" customWidth="1"/>
    <col min="4038" max="4040" width="5.140625" style="4" customWidth="1"/>
    <col min="4041" max="4041" width="1.7109375" style="4" customWidth="1"/>
    <col min="4042" max="4043" width="5" style="4" customWidth="1"/>
    <col min="4044" max="4044" width="5.28515625" style="4" customWidth="1"/>
    <col min="4045" max="4243" width="11.42578125" style="4"/>
    <col min="4244" max="4244" width="16.140625" style="4" customWidth="1"/>
    <col min="4245" max="4245" width="6" style="4" customWidth="1"/>
    <col min="4246" max="4246" width="6" style="4" bestFit="1" customWidth="1"/>
    <col min="4247" max="4247" width="5.7109375" style="4" bestFit="1" customWidth="1"/>
    <col min="4248" max="4248" width="1.7109375" style="4" customWidth="1"/>
    <col min="4249" max="4249" width="6" style="4" bestFit="1" customWidth="1"/>
    <col min="4250" max="4251" width="5" style="4" customWidth="1"/>
    <col min="4252" max="4252" width="1.7109375" style="4" customWidth="1"/>
    <col min="4253" max="4255" width="5" style="4" customWidth="1"/>
    <col min="4256" max="4256" width="1.7109375" style="4" customWidth="1"/>
    <col min="4257" max="4259" width="5.140625" style="4" bestFit="1" customWidth="1"/>
    <col min="4260" max="4260" width="1.7109375" style="4" customWidth="1"/>
    <col min="4261" max="4263" width="5.140625" style="4" bestFit="1" customWidth="1"/>
    <col min="4264" max="4264" width="1.7109375" style="4" customWidth="1"/>
    <col min="4265" max="4267" width="5.140625" style="4" bestFit="1" customWidth="1"/>
    <col min="4268" max="4268" width="1.7109375" style="4" customWidth="1"/>
    <col min="4269" max="4269" width="4.85546875" style="4" bestFit="1" customWidth="1"/>
    <col min="4270" max="4271" width="4.42578125" style="4" customWidth="1"/>
    <col min="4272" max="4272" width="8.85546875" style="4" customWidth="1"/>
    <col min="4273" max="4273" width="12" style="4" customWidth="1"/>
    <col min="4274" max="4276" width="6" style="4" customWidth="1"/>
    <col min="4277" max="4277" width="1.7109375" style="4" customWidth="1"/>
    <col min="4278" max="4278" width="6.140625" style="4" customWidth="1"/>
    <col min="4279" max="4280" width="5.140625" style="4" customWidth="1"/>
    <col min="4281" max="4281" width="1.7109375" style="4" customWidth="1"/>
    <col min="4282" max="4284" width="5" style="4" customWidth="1"/>
    <col min="4285" max="4285" width="1.7109375" style="4" customWidth="1"/>
    <col min="4286" max="4288" width="5" style="4" customWidth="1"/>
    <col min="4289" max="4289" width="1.7109375" style="4" customWidth="1"/>
    <col min="4290" max="4292" width="5" style="4" customWidth="1"/>
    <col min="4293" max="4293" width="1.7109375" style="4" customWidth="1"/>
    <col min="4294" max="4296" width="5.140625" style="4" customWidth="1"/>
    <col min="4297" max="4297" width="1.7109375" style="4" customWidth="1"/>
    <col min="4298" max="4299" width="5" style="4" customWidth="1"/>
    <col min="4300" max="4300" width="5.28515625" style="4" customWidth="1"/>
    <col min="4301" max="4499" width="11.42578125" style="4"/>
    <col min="4500" max="4500" width="16.140625" style="4" customWidth="1"/>
    <col min="4501" max="4501" width="6" style="4" customWidth="1"/>
    <col min="4502" max="4502" width="6" style="4" bestFit="1" customWidth="1"/>
    <col min="4503" max="4503" width="5.7109375" style="4" bestFit="1" customWidth="1"/>
    <col min="4504" max="4504" width="1.7109375" style="4" customWidth="1"/>
    <col min="4505" max="4505" width="6" style="4" bestFit="1" customWidth="1"/>
    <col min="4506" max="4507" width="5" style="4" customWidth="1"/>
    <col min="4508" max="4508" width="1.7109375" style="4" customWidth="1"/>
    <col min="4509" max="4511" width="5" style="4" customWidth="1"/>
    <col min="4512" max="4512" width="1.7109375" style="4" customWidth="1"/>
    <col min="4513" max="4515" width="5.140625" style="4" bestFit="1" customWidth="1"/>
    <col min="4516" max="4516" width="1.7109375" style="4" customWidth="1"/>
    <col min="4517" max="4519" width="5.140625" style="4" bestFit="1" customWidth="1"/>
    <col min="4520" max="4520" width="1.7109375" style="4" customWidth="1"/>
    <col min="4521" max="4523" width="5.140625" style="4" bestFit="1" customWidth="1"/>
    <col min="4524" max="4524" width="1.7109375" style="4" customWidth="1"/>
    <col min="4525" max="4525" width="4.85546875" style="4" bestFit="1" customWidth="1"/>
    <col min="4526" max="4527" width="4.42578125" style="4" customWidth="1"/>
    <col min="4528" max="4528" width="8.85546875" style="4" customWidth="1"/>
    <col min="4529" max="4529" width="12" style="4" customWidth="1"/>
    <col min="4530" max="4532" width="6" style="4" customWidth="1"/>
    <col min="4533" max="4533" width="1.7109375" style="4" customWidth="1"/>
    <col min="4534" max="4534" width="6.140625" style="4" customWidth="1"/>
    <col min="4535" max="4536" width="5.140625" style="4" customWidth="1"/>
    <col min="4537" max="4537" width="1.7109375" style="4" customWidth="1"/>
    <col min="4538" max="4540" width="5" style="4" customWidth="1"/>
    <col min="4541" max="4541" width="1.7109375" style="4" customWidth="1"/>
    <col min="4542" max="4544" width="5" style="4" customWidth="1"/>
    <col min="4545" max="4545" width="1.7109375" style="4" customWidth="1"/>
    <col min="4546" max="4548" width="5" style="4" customWidth="1"/>
    <col min="4549" max="4549" width="1.7109375" style="4" customWidth="1"/>
    <col min="4550" max="4552" width="5.140625" style="4" customWidth="1"/>
    <col min="4553" max="4553" width="1.7109375" style="4" customWidth="1"/>
    <col min="4554" max="4555" width="5" style="4" customWidth="1"/>
    <col min="4556" max="4556" width="5.28515625" style="4" customWidth="1"/>
    <col min="4557" max="4755" width="11.42578125" style="4"/>
    <col min="4756" max="4756" width="16.140625" style="4" customWidth="1"/>
    <col min="4757" max="4757" width="6" style="4" customWidth="1"/>
    <col min="4758" max="4758" width="6" style="4" bestFit="1" customWidth="1"/>
    <col min="4759" max="4759" width="5.7109375" style="4" bestFit="1" customWidth="1"/>
    <col min="4760" max="4760" width="1.7109375" style="4" customWidth="1"/>
    <col min="4761" max="4761" width="6" style="4" bestFit="1" customWidth="1"/>
    <col min="4762" max="4763" width="5" style="4" customWidth="1"/>
    <col min="4764" max="4764" width="1.7109375" style="4" customWidth="1"/>
    <col min="4765" max="4767" width="5" style="4" customWidth="1"/>
    <col min="4768" max="4768" width="1.7109375" style="4" customWidth="1"/>
    <col min="4769" max="4771" width="5.140625" style="4" bestFit="1" customWidth="1"/>
    <col min="4772" max="4772" width="1.7109375" style="4" customWidth="1"/>
    <col min="4773" max="4775" width="5.140625" style="4" bestFit="1" customWidth="1"/>
    <col min="4776" max="4776" width="1.7109375" style="4" customWidth="1"/>
    <col min="4777" max="4779" width="5.140625" style="4" bestFit="1" customWidth="1"/>
    <col min="4780" max="4780" width="1.7109375" style="4" customWidth="1"/>
    <col min="4781" max="4781" width="4.85546875" style="4" bestFit="1" customWidth="1"/>
    <col min="4782" max="4783" width="4.42578125" style="4" customWidth="1"/>
    <col min="4784" max="4784" width="8.85546875" style="4" customWidth="1"/>
    <col min="4785" max="4785" width="12" style="4" customWidth="1"/>
    <col min="4786" max="4788" width="6" style="4" customWidth="1"/>
    <col min="4789" max="4789" width="1.7109375" style="4" customWidth="1"/>
    <col min="4790" max="4790" width="6.140625" style="4" customWidth="1"/>
    <col min="4791" max="4792" width="5.140625" style="4" customWidth="1"/>
    <col min="4793" max="4793" width="1.7109375" style="4" customWidth="1"/>
    <col min="4794" max="4796" width="5" style="4" customWidth="1"/>
    <col min="4797" max="4797" width="1.7109375" style="4" customWidth="1"/>
    <col min="4798" max="4800" width="5" style="4" customWidth="1"/>
    <col min="4801" max="4801" width="1.7109375" style="4" customWidth="1"/>
    <col min="4802" max="4804" width="5" style="4" customWidth="1"/>
    <col min="4805" max="4805" width="1.7109375" style="4" customWidth="1"/>
    <col min="4806" max="4808" width="5.140625" style="4" customWidth="1"/>
    <col min="4809" max="4809" width="1.7109375" style="4" customWidth="1"/>
    <col min="4810" max="4811" width="5" style="4" customWidth="1"/>
    <col min="4812" max="4812" width="5.28515625" style="4" customWidth="1"/>
    <col min="4813" max="5011" width="11.42578125" style="4"/>
    <col min="5012" max="5012" width="16.140625" style="4" customWidth="1"/>
    <col min="5013" max="5013" width="6" style="4" customWidth="1"/>
    <col min="5014" max="5014" width="6" style="4" bestFit="1" customWidth="1"/>
    <col min="5015" max="5015" width="5.7109375" style="4" bestFit="1" customWidth="1"/>
    <col min="5016" max="5016" width="1.7109375" style="4" customWidth="1"/>
    <col min="5017" max="5017" width="6" style="4" bestFit="1" customWidth="1"/>
    <col min="5018" max="5019" width="5" style="4" customWidth="1"/>
    <col min="5020" max="5020" width="1.7109375" style="4" customWidth="1"/>
    <col min="5021" max="5023" width="5" style="4" customWidth="1"/>
    <col min="5024" max="5024" width="1.7109375" style="4" customWidth="1"/>
    <col min="5025" max="5027" width="5.140625" style="4" bestFit="1" customWidth="1"/>
    <col min="5028" max="5028" width="1.7109375" style="4" customWidth="1"/>
    <col min="5029" max="5031" width="5.140625" style="4" bestFit="1" customWidth="1"/>
    <col min="5032" max="5032" width="1.7109375" style="4" customWidth="1"/>
    <col min="5033" max="5035" width="5.140625" style="4" bestFit="1" customWidth="1"/>
    <col min="5036" max="5036" width="1.7109375" style="4" customWidth="1"/>
    <col min="5037" max="5037" width="4.85546875" style="4" bestFit="1" customWidth="1"/>
    <col min="5038" max="5039" width="4.42578125" style="4" customWidth="1"/>
    <col min="5040" max="5040" width="8.85546875" style="4" customWidth="1"/>
    <col min="5041" max="5041" width="12" style="4" customWidth="1"/>
    <col min="5042" max="5044" width="6" style="4" customWidth="1"/>
    <col min="5045" max="5045" width="1.7109375" style="4" customWidth="1"/>
    <col min="5046" max="5046" width="6.140625" style="4" customWidth="1"/>
    <col min="5047" max="5048" width="5.140625" style="4" customWidth="1"/>
    <col min="5049" max="5049" width="1.7109375" style="4" customWidth="1"/>
    <col min="5050" max="5052" width="5" style="4" customWidth="1"/>
    <col min="5053" max="5053" width="1.7109375" style="4" customWidth="1"/>
    <col min="5054" max="5056" width="5" style="4" customWidth="1"/>
    <col min="5057" max="5057" width="1.7109375" style="4" customWidth="1"/>
    <col min="5058" max="5060" width="5" style="4" customWidth="1"/>
    <col min="5061" max="5061" width="1.7109375" style="4" customWidth="1"/>
    <col min="5062" max="5064" width="5.140625" style="4" customWidth="1"/>
    <col min="5065" max="5065" width="1.7109375" style="4" customWidth="1"/>
    <col min="5066" max="5067" width="5" style="4" customWidth="1"/>
    <col min="5068" max="5068" width="5.28515625" style="4" customWidth="1"/>
    <col min="5069" max="5267" width="11.42578125" style="4"/>
    <col min="5268" max="5268" width="16.140625" style="4" customWidth="1"/>
    <col min="5269" max="5269" width="6" style="4" customWidth="1"/>
    <col min="5270" max="5270" width="6" style="4" bestFit="1" customWidth="1"/>
    <col min="5271" max="5271" width="5.7109375" style="4" bestFit="1" customWidth="1"/>
    <col min="5272" max="5272" width="1.7109375" style="4" customWidth="1"/>
    <col min="5273" max="5273" width="6" style="4" bestFit="1" customWidth="1"/>
    <col min="5274" max="5275" width="5" style="4" customWidth="1"/>
    <col min="5276" max="5276" width="1.7109375" style="4" customWidth="1"/>
    <col min="5277" max="5279" width="5" style="4" customWidth="1"/>
    <col min="5280" max="5280" width="1.7109375" style="4" customWidth="1"/>
    <col min="5281" max="5283" width="5.140625" style="4" bestFit="1" customWidth="1"/>
    <col min="5284" max="5284" width="1.7109375" style="4" customWidth="1"/>
    <col min="5285" max="5287" width="5.140625" style="4" bestFit="1" customWidth="1"/>
    <col min="5288" max="5288" width="1.7109375" style="4" customWidth="1"/>
    <col min="5289" max="5291" width="5.140625" style="4" bestFit="1" customWidth="1"/>
    <col min="5292" max="5292" width="1.7109375" style="4" customWidth="1"/>
    <col min="5293" max="5293" width="4.85546875" style="4" bestFit="1" customWidth="1"/>
    <col min="5294" max="5295" width="4.42578125" style="4" customWidth="1"/>
    <col min="5296" max="5296" width="8.85546875" style="4" customWidth="1"/>
    <col min="5297" max="5297" width="12" style="4" customWidth="1"/>
    <col min="5298" max="5300" width="6" style="4" customWidth="1"/>
    <col min="5301" max="5301" width="1.7109375" style="4" customWidth="1"/>
    <col min="5302" max="5302" width="6.140625" style="4" customWidth="1"/>
    <col min="5303" max="5304" width="5.140625" style="4" customWidth="1"/>
    <col min="5305" max="5305" width="1.7109375" style="4" customWidth="1"/>
    <col min="5306" max="5308" width="5" style="4" customWidth="1"/>
    <col min="5309" max="5309" width="1.7109375" style="4" customWidth="1"/>
    <col min="5310" max="5312" width="5" style="4" customWidth="1"/>
    <col min="5313" max="5313" width="1.7109375" style="4" customWidth="1"/>
    <col min="5314" max="5316" width="5" style="4" customWidth="1"/>
    <col min="5317" max="5317" width="1.7109375" style="4" customWidth="1"/>
    <col min="5318" max="5320" width="5.140625" style="4" customWidth="1"/>
    <col min="5321" max="5321" width="1.7109375" style="4" customWidth="1"/>
    <col min="5322" max="5323" width="5" style="4" customWidth="1"/>
    <col min="5324" max="5324" width="5.28515625" style="4" customWidth="1"/>
    <col min="5325" max="5523" width="11.42578125" style="4"/>
    <col min="5524" max="5524" width="16.140625" style="4" customWidth="1"/>
    <col min="5525" max="5525" width="6" style="4" customWidth="1"/>
    <col min="5526" max="5526" width="6" style="4" bestFit="1" customWidth="1"/>
    <col min="5527" max="5527" width="5.7109375" style="4" bestFit="1" customWidth="1"/>
    <col min="5528" max="5528" width="1.7109375" style="4" customWidth="1"/>
    <col min="5529" max="5529" width="6" style="4" bestFit="1" customWidth="1"/>
    <col min="5530" max="5531" width="5" style="4" customWidth="1"/>
    <col min="5532" max="5532" width="1.7109375" style="4" customWidth="1"/>
    <col min="5533" max="5535" width="5" style="4" customWidth="1"/>
    <col min="5536" max="5536" width="1.7109375" style="4" customWidth="1"/>
    <col min="5537" max="5539" width="5.140625" style="4" bestFit="1" customWidth="1"/>
    <col min="5540" max="5540" width="1.7109375" style="4" customWidth="1"/>
    <col min="5541" max="5543" width="5.140625" style="4" bestFit="1" customWidth="1"/>
    <col min="5544" max="5544" width="1.7109375" style="4" customWidth="1"/>
    <col min="5545" max="5547" width="5.140625" style="4" bestFit="1" customWidth="1"/>
    <col min="5548" max="5548" width="1.7109375" style="4" customWidth="1"/>
    <col min="5549" max="5549" width="4.85546875" style="4" bestFit="1" customWidth="1"/>
    <col min="5550" max="5551" width="4.42578125" style="4" customWidth="1"/>
    <col min="5552" max="5552" width="8.85546875" style="4" customWidth="1"/>
    <col min="5553" max="5553" width="12" style="4" customWidth="1"/>
    <col min="5554" max="5556" width="6" style="4" customWidth="1"/>
    <col min="5557" max="5557" width="1.7109375" style="4" customWidth="1"/>
    <col min="5558" max="5558" width="6.140625" style="4" customWidth="1"/>
    <col min="5559" max="5560" width="5.140625" style="4" customWidth="1"/>
    <col min="5561" max="5561" width="1.7109375" style="4" customWidth="1"/>
    <col min="5562" max="5564" width="5" style="4" customWidth="1"/>
    <col min="5565" max="5565" width="1.7109375" style="4" customWidth="1"/>
    <col min="5566" max="5568" width="5" style="4" customWidth="1"/>
    <col min="5569" max="5569" width="1.7109375" style="4" customWidth="1"/>
    <col min="5570" max="5572" width="5" style="4" customWidth="1"/>
    <col min="5573" max="5573" width="1.7109375" style="4" customWidth="1"/>
    <col min="5574" max="5576" width="5.140625" style="4" customWidth="1"/>
    <col min="5577" max="5577" width="1.7109375" style="4" customWidth="1"/>
    <col min="5578" max="5579" width="5" style="4" customWidth="1"/>
    <col min="5580" max="5580" width="5.28515625" style="4" customWidth="1"/>
    <col min="5581" max="5779" width="11.42578125" style="4"/>
    <col min="5780" max="5780" width="16.140625" style="4" customWidth="1"/>
    <col min="5781" max="5781" width="6" style="4" customWidth="1"/>
    <col min="5782" max="5782" width="6" style="4" bestFit="1" customWidth="1"/>
    <col min="5783" max="5783" width="5.7109375" style="4" bestFit="1" customWidth="1"/>
    <col min="5784" max="5784" width="1.7109375" style="4" customWidth="1"/>
    <col min="5785" max="5785" width="6" style="4" bestFit="1" customWidth="1"/>
    <col min="5786" max="5787" width="5" style="4" customWidth="1"/>
    <col min="5788" max="5788" width="1.7109375" style="4" customWidth="1"/>
    <col min="5789" max="5791" width="5" style="4" customWidth="1"/>
    <col min="5792" max="5792" width="1.7109375" style="4" customWidth="1"/>
    <col min="5793" max="5795" width="5.140625" style="4" bestFit="1" customWidth="1"/>
    <col min="5796" max="5796" width="1.7109375" style="4" customWidth="1"/>
    <col min="5797" max="5799" width="5.140625" style="4" bestFit="1" customWidth="1"/>
    <col min="5800" max="5800" width="1.7109375" style="4" customWidth="1"/>
    <col min="5801" max="5803" width="5.140625" style="4" bestFit="1" customWidth="1"/>
    <col min="5804" max="5804" width="1.7109375" style="4" customWidth="1"/>
    <col min="5805" max="5805" width="4.85546875" style="4" bestFit="1" customWidth="1"/>
    <col min="5806" max="5807" width="4.42578125" style="4" customWidth="1"/>
    <col min="5808" max="5808" width="8.85546875" style="4" customWidth="1"/>
    <col min="5809" max="5809" width="12" style="4" customWidth="1"/>
    <col min="5810" max="5812" width="6" style="4" customWidth="1"/>
    <col min="5813" max="5813" width="1.7109375" style="4" customWidth="1"/>
    <col min="5814" max="5814" width="6.140625" style="4" customWidth="1"/>
    <col min="5815" max="5816" width="5.140625" style="4" customWidth="1"/>
    <col min="5817" max="5817" width="1.7109375" style="4" customWidth="1"/>
    <col min="5818" max="5820" width="5" style="4" customWidth="1"/>
    <col min="5821" max="5821" width="1.7109375" style="4" customWidth="1"/>
    <col min="5822" max="5824" width="5" style="4" customWidth="1"/>
    <col min="5825" max="5825" width="1.7109375" style="4" customWidth="1"/>
    <col min="5826" max="5828" width="5" style="4" customWidth="1"/>
    <col min="5829" max="5829" width="1.7109375" style="4" customWidth="1"/>
    <col min="5830" max="5832" width="5.140625" style="4" customWidth="1"/>
    <col min="5833" max="5833" width="1.7109375" style="4" customWidth="1"/>
    <col min="5834" max="5835" width="5" style="4" customWidth="1"/>
    <col min="5836" max="5836" width="5.28515625" style="4" customWidth="1"/>
    <col min="5837" max="6035" width="11.42578125" style="4"/>
    <col min="6036" max="6036" width="16.140625" style="4" customWidth="1"/>
    <col min="6037" max="6037" width="6" style="4" customWidth="1"/>
    <col min="6038" max="6038" width="6" style="4" bestFit="1" customWidth="1"/>
    <col min="6039" max="6039" width="5.7109375" style="4" bestFit="1" customWidth="1"/>
    <col min="6040" max="6040" width="1.7109375" style="4" customWidth="1"/>
    <col min="6041" max="6041" width="6" style="4" bestFit="1" customWidth="1"/>
    <col min="6042" max="6043" width="5" style="4" customWidth="1"/>
    <col min="6044" max="6044" width="1.7109375" style="4" customWidth="1"/>
    <col min="6045" max="6047" width="5" style="4" customWidth="1"/>
    <col min="6048" max="6048" width="1.7109375" style="4" customWidth="1"/>
    <col min="6049" max="6051" width="5.140625" style="4" bestFit="1" customWidth="1"/>
    <col min="6052" max="6052" width="1.7109375" style="4" customWidth="1"/>
    <col min="6053" max="6055" width="5.140625" style="4" bestFit="1" customWidth="1"/>
    <col min="6056" max="6056" width="1.7109375" style="4" customWidth="1"/>
    <col min="6057" max="6059" width="5.140625" style="4" bestFit="1" customWidth="1"/>
    <col min="6060" max="6060" width="1.7109375" style="4" customWidth="1"/>
    <col min="6061" max="6061" width="4.85546875" style="4" bestFit="1" customWidth="1"/>
    <col min="6062" max="6063" width="4.42578125" style="4" customWidth="1"/>
    <col min="6064" max="6064" width="8.85546875" style="4" customWidth="1"/>
    <col min="6065" max="6065" width="12" style="4" customWidth="1"/>
    <col min="6066" max="6068" width="6" style="4" customWidth="1"/>
    <col min="6069" max="6069" width="1.7109375" style="4" customWidth="1"/>
    <col min="6070" max="6070" width="6.140625" style="4" customWidth="1"/>
    <col min="6071" max="6072" width="5.140625" style="4" customWidth="1"/>
    <col min="6073" max="6073" width="1.7109375" style="4" customWidth="1"/>
    <col min="6074" max="6076" width="5" style="4" customWidth="1"/>
    <col min="6077" max="6077" width="1.7109375" style="4" customWidth="1"/>
    <col min="6078" max="6080" width="5" style="4" customWidth="1"/>
    <col min="6081" max="6081" width="1.7109375" style="4" customWidth="1"/>
    <col min="6082" max="6084" width="5" style="4" customWidth="1"/>
    <col min="6085" max="6085" width="1.7109375" style="4" customWidth="1"/>
    <col min="6086" max="6088" width="5.140625" style="4" customWidth="1"/>
    <col min="6089" max="6089" width="1.7109375" style="4" customWidth="1"/>
    <col min="6090" max="6091" width="5" style="4" customWidth="1"/>
    <col min="6092" max="6092" width="5.28515625" style="4" customWidth="1"/>
    <col min="6093" max="6291" width="11.42578125" style="4"/>
    <col min="6292" max="6292" width="16.140625" style="4" customWidth="1"/>
    <col min="6293" max="6293" width="6" style="4" customWidth="1"/>
    <col min="6294" max="6294" width="6" style="4" bestFit="1" customWidth="1"/>
    <col min="6295" max="6295" width="5.7109375" style="4" bestFit="1" customWidth="1"/>
    <col min="6296" max="6296" width="1.7109375" style="4" customWidth="1"/>
    <col min="6297" max="6297" width="6" style="4" bestFit="1" customWidth="1"/>
    <col min="6298" max="6299" width="5" style="4" customWidth="1"/>
    <col min="6300" max="6300" width="1.7109375" style="4" customWidth="1"/>
    <col min="6301" max="6303" width="5" style="4" customWidth="1"/>
    <col min="6304" max="6304" width="1.7109375" style="4" customWidth="1"/>
    <col min="6305" max="6307" width="5.140625" style="4" bestFit="1" customWidth="1"/>
    <col min="6308" max="6308" width="1.7109375" style="4" customWidth="1"/>
    <col min="6309" max="6311" width="5.140625" style="4" bestFit="1" customWidth="1"/>
    <col min="6312" max="6312" width="1.7109375" style="4" customWidth="1"/>
    <col min="6313" max="6315" width="5.140625" style="4" bestFit="1" customWidth="1"/>
    <col min="6316" max="6316" width="1.7109375" style="4" customWidth="1"/>
    <col min="6317" max="6317" width="4.85546875" style="4" bestFit="1" customWidth="1"/>
    <col min="6318" max="6319" width="4.42578125" style="4" customWidth="1"/>
    <col min="6320" max="6320" width="8.85546875" style="4" customWidth="1"/>
    <col min="6321" max="6321" width="12" style="4" customWidth="1"/>
    <col min="6322" max="6324" width="6" style="4" customWidth="1"/>
    <col min="6325" max="6325" width="1.7109375" style="4" customWidth="1"/>
    <col min="6326" max="6326" width="6.140625" style="4" customWidth="1"/>
    <col min="6327" max="6328" width="5.140625" style="4" customWidth="1"/>
    <col min="6329" max="6329" width="1.7109375" style="4" customWidth="1"/>
    <col min="6330" max="6332" width="5" style="4" customWidth="1"/>
    <col min="6333" max="6333" width="1.7109375" style="4" customWidth="1"/>
    <col min="6334" max="6336" width="5" style="4" customWidth="1"/>
    <col min="6337" max="6337" width="1.7109375" style="4" customWidth="1"/>
    <col min="6338" max="6340" width="5" style="4" customWidth="1"/>
    <col min="6341" max="6341" width="1.7109375" style="4" customWidth="1"/>
    <col min="6342" max="6344" width="5.140625" style="4" customWidth="1"/>
    <col min="6345" max="6345" width="1.7109375" style="4" customWidth="1"/>
    <col min="6346" max="6347" width="5" style="4" customWidth="1"/>
    <col min="6348" max="6348" width="5.28515625" style="4" customWidth="1"/>
    <col min="6349" max="6547" width="11.42578125" style="4"/>
    <col min="6548" max="6548" width="16.140625" style="4" customWidth="1"/>
    <col min="6549" max="6549" width="6" style="4" customWidth="1"/>
    <col min="6550" max="6550" width="6" style="4" bestFit="1" customWidth="1"/>
    <col min="6551" max="6551" width="5.7109375" style="4" bestFit="1" customWidth="1"/>
    <col min="6552" max="6552" width="1.7109375" style="4" customWidth="1"/>
    <col min="6553" max="6553" width="6" style="4" bestFit="1" customWidth="1"/>
    <col min="6554" max="6555" width="5" style="4" customWidth="1"/>
    <col min="6556" max="6556" width="1.7109375" style="4" customWidth="1"/>
    <col min="6557" max="6559" width="5" style="4" customWidth="1"/>
    <col min="6560" max="6560" width="1.7109375" style="4" customWidth="1"/>
    <col min="6561" max="6563" width="5.140625" style="4" bestFit="1" customWidth="1"/>
    <col min="6564" max="6564" width="1.7109375" style="4" customWidth="1"/>
    <col min="6565" max="6567" width="5.140625" style="4" bestFit="1" customWidth="1"/>
    <col min="6568" max="6568" width="1.7109375" style="4" customWidth="1"/>
    <col min="6569" max="6571" width="5.140625" style="4" bestFit="1" customWidth="1"/>
    <col min="6572" max="6572" width="1.7109375" style="4" customWidth="1"/>
    <col min="6573" max="6573" width="4.85546875" style="4" bestFit="1" customWidth="1"/>
    <col min="6574" max="6575" width="4.42578125" style="4" customWidth="1"/>
    <col min="6576" max="6576" width="8.85546875" style="4" customWidth="1"/>
    <col min="6577" max="6577" width="12" style="4" customWidth="1"/>
    <col min="6578" max="6580" width="6" style="4" customWidth="1"/>
    <col min="6581" max="6581" width="1.7109375" style="4" customWidth="1"/>
    <col min="6582" max="6582" width="6.140625" style="4" customWidth="1"/>
    <col min="6583" max="6584" width="5.140625" style="4" customWidth="1"/>
    <col min="6585" max="6585" width="1.7109375" style="4" customWidth="1"/>
    <col min="6586" max="6588" width="5" style="4" customWidth="1"/>
    <col min="6589" max="6589" width="1.7109375" style="4" customWidth="1"/>
    <col min="6590" max="6592" width="5" style="4" customWidth="1"/>
    <col min="6593" max="6593" width="1.7109375" style="4" customWidth="1"/>
    <col min="6594" max="6596" width="5" style="4" customWidth="1"/>
    <col min="6597" max="6597" width="1.7109375" style="4" customWidth="1"/>
    <col min="6598" max="6600" width="5.140625" style="4" customWidth="1"/>
    <col min="6601" max="6601" width="1.7109375" style="4" customWidth="1"/>
    <col min="6602" max="6603" width="5" style="4" customWidth="1"/>
    <col min="6604" max="6604" width="5.28515625" style="4" customWidth="1"/>
    <col min="6605" max="6803" width="11.42578125" style="4"/>
    <col min="6804" max="6804" width="16.140625" style="4" customWidth="1"/>
    <col min="6805" max="6805" width="6" style="4" customWidth="1"/>
    <col min="6806" max="6806" width="6" style="4" bestFit="1" customWidth="1"/>
    <col min="6807" max="6807" width="5.7109375" style="4" bestFit="1" customWidth="1"/>
    <col min="6808" max="6808" width="1.7109375" style="4" customWidth="1"/>
    <col min="6809" max="6809" width="6" style="4" bestFit="1" customWidth="1"/>
    <col min="6810" max="6811" width="5" style="4" customWidth="1"/>
    <col min="6812" max="6812" width="1.7109375" style="4" customWidth="1"/>
    <col min="6813" max="6815" width="5" style="4" customWidth="1"/>
    <col min="6816" max="6816" width="1.7109375" style="4" customWidth="1"/>
    <col min="6817" max="6819" width="5.140625" style="4" bestFit="1" customWidth="1"/>
    <col min="6820" max="6820" width="1.7109375" style="4" customWidth="1"/>
    <col min="6821" max="6823" width="5.140625" style="4" bestFit="1" customWidth="1"/>
    <col min="6824" max="6824" width="1.7109375" style="4" customWidth="1"/>
    <col min="6825" max="6827" width="5.140625" style="4" bestFit="1" customWidth="1"/>
    <col min="6828" max="6828" width="1.7109375" style="4" customWidth="1"/>
    <col min="6829" max="6829" width="4.85546875" style="4" bestFit="1" customWidth="1"/>
    <col min="6830" max="6831" width="4.42578125" style="4" customWidth="1"/>
    <col min="6832" max="6832" width="8.85546875" style="4" customWidth="1"/>
    <col min="6833" max="6833" width="12" style="4" customWidth="1"/>
    <col min="6834" max="6836" width="6" style="4" customWidth="1"/>
    <col min="6837" max="6837" width="1.7109375" style="4" customWidth="1"/>
    <col min="6838" max="6838" width="6.140625" style="4" customWidth="1"/>
    <col min="6839" max="6840" width="5.140625" style="4" customWidth="1"/>
    <col min="6841" max="6841" width="1.7109375" style="4" customWidth="1"/>
    <col min="6842" max="6844" width="5" style="4" customWidth="1"/>
    <col min="6845" max="6845" width="1.7109375" style="4" customWidth="1"/>
    <col min="6846" max="6848" width="5" style="4" customWidth="1"/>
    <col min="6849" max="6849" width="1.7109375" style="4" customWidth="1"/>
    <col min="6850" max="6852" width="5" style="4" customWidth="1"/>
    <col min="6853" max="6853" width="1.7109375" style="4" customWidth="1"/>
    <col min="6854" max="6856" width="5.140625" style="4" customWidth="1"/>
    <col min="6857" max="6857" width="1.7109375" style="4" customWidth="1"/>
    <col min="6858" max="6859" width="5" style="4" customWidth="1"/>
    <col min="6860" max="6860" width="5.28515625" style="4" customWidth="1"/>
    <col min="6861" max="7059" width="11.42578125" style="4"/>
    <col min="7060" max="7060" width="16.140625" style="4" customWidth="1"/>
    <col min="7061" max="7061" width="6" style="4" customWidth="1"/>
    <col min="7062" max="7062" width="6" style="4" bestFit="1" customWidth="1"/>
    <col min="7063" max="7063" width="5.7109375" style="4" bestFit="1" customWidth="1"/>
    <col min="7064" max="7064" width="1.7109375" style="4" customWidth="1"/>
    <col min="7065" max="7065" width="6" style="4" bestFit="1" customWidth="1"/>
    <col min="7066" max="7067" width="5" style="4" customWidth="1"/>
    <col min="7068" max="7068" width="1.7109375" style="4" customWidth="1"/>
    <col min="7069" max="7071" width="5" style="4" customWidth="1"/>
    <col min="7072" max="7072" width="1.7109375" style="4" customWidth="1"/>
    <col min="7073" max="7075" width="5.140625" style="4" bestFit="1" customWidth="1"/>
    <col min="7076" max="7076" width="1.7109375" style="4" customWidth="1"/>
    <col min="7077" max="7079" width="5.140625" style="4" bestFit="1" customWidth="1"/>
    <col min="7080" max="7080" width="1.7109375" style="4" customWidth="1"/>
    <col min="7081" max="7083" width="5.140625" style="4" bestFit="1" customWidth="1"/>
    <col min="7084" max="7084" width="1.7109375" style="4" customWidth="1"/>
    <col min="7085" max="7085" width="4.85546875" style="4" bestFit="1" customWidth="1"/>
    <col min="7086" max="7087" width="4.42578125" style="4" customWidth="1"/>
    <col min="7088" max="7088" width="8.85546875" style="4" customWidth="1"/>
    <col min="7089" max="7089" width="12" style="4" customWidth="1"/>
    <col min="7090" max="7092" width="6" style="4" customWidth="1"/>
    <col min="7093" max="7093" width="1.7109375" style="4" customWidth="1"/>
    <col min="7094" max="7094" width="6.140625" style="4" customWidth="1"/>
    <col min="7095" max="7096" width="5.140625" style="4" customWidth="1"/>
    <col min="7097" max="7097" width="1.7109375" style="4" customWidth="1"/>
    <col min="7098" max="7100" width="5" style="4" customWidth="1"/>
    <col min="7101" max="7101" width="1.7109375" style="4" customWidth="1"/>
    <col min="7102" max="7104" width="5" style="4" customWidth="1"/>
    <col min="7105" max="7105" width="1.7109375" style="4" customWidth="1"/>
    <col min="7106" max="7108" width="5" style="4" customWidth="1"/>
    <col min="7109" max="7109" width="1.7109375" style="4" customWidth="1"/>
    <col min="7110" max="7112" width="5.140625" style="4" customWidth="1"/>
    <col min="7113" max="7113" width="1.7109375" style="4" customWidth="1"/>
    <col min="7114" max="7115" width="5" style="4" customWidth="1"/>
    <col min="7116" max="7116" width="5.28515625" style="4" customWidth="1"/>
    <col min="7117" max="7315" width="11.42578125" style="4"/>
    <col min="7316" max="7316" width="16.140625" style="4" customWidth="1"/>
    <col min="7317" max="7317" width="6" style="4" customWidth="1"/>
    <col min="7318" max="7318" width="6" style="4" bestFit="1" customWidth="1"/>
    <col min="7319" max="7319" width="5.7109375" style="4" bestFit="1" customWidth="1"/>
    <col min="7320" max="7320" width="1.7109375" style="4" customWidth="1"/>
    <col min="7321" max="7321" width="6" style="4" bestFit="1" customWidth="1"/>
    <col min="7322" max="7323" width="5" style="4" customWidth="1"/>
    <col min="7324" max="7324" width="1.7109375" style="4" customWidth="1"/>
    <col min="7325" max="7327" width="5" style="4" customWidth="1"/>
    <col min="7328" max="7328" width="1.7109375" style="4" customWidth="1"/>
    <col min="7329" max="7331" width="5.140625" style="4" bestFit="1" customWidth="1"/>
    <col min="7332" max="7332" width="1.7109375" style="4" customWidth="1"/>
    <col min="7333" max="7335" width="5.140625" style="4" bestFit="1" customWidth="1"/>
    <col min="7336" max="7336" width="1.7109375" style="4" customWidth="1"/>
    <col min="7337" max="7339" width="5.140625" style="4" bestFit="1" customWidth="1"/>
    <col min="7340" max="7340" width="1.7109375" style="4" customWidth="1"/>
    <col min="7341" max="7341" width="4.85546875" style="4" bestFit="1" customWidth="1"/>
    <col min="7342" max="7343" width="4.42578125" style="4" customWidth="1"/>
    <col min="7344" max="7344" width="8.85546875" style="4" customWidth="1"/>
    <col min="7345" max="7345" width="12" style="4" customWidth="1"/>
    <col min="7346" max="7348" width="6" style="4" customWidth="1"/>
    <col min="7349" max="7349" width="1.7109375" style="4" customWidth="1"/>
    <col min="7350" max="7350" width="6.140625" style="4" customWidth="1"/>
    <col min="7351" max="7352" width="5.140625" style="4" customWidth="1"/>
    <col min="7353" max="7353" width="1.7109375" style="4" customWidth="1"/>
    <col min="7354" max="7356" width="5" style="4" customWidth="1"/>
    <col min="7357" max="7357" width="1.7109375" style="4" customWidth="1"/>
    <col min="7358" max="7360" width="5" style="4" customWidth="1"/>
    <col min="7361" max="7361" width="1.7109375" style="4" customWidth="1"/>
    <col min="7362" max="7364" width="5" style="4" customWidth="1"/>
    <col min="7365" max="7365" width="1.7109375" style="4" customWidth="1"/>
    <col min="7366" max="7368" width="5.140625" style="4" customWidth="1"/>
    <col min="7369" max="7369" width="1.7109375" style="4" customWidth="1"/>
    <col min="7370" max="7371" width="5" style="4" customWidth="1"/>
    <col min="7372" max="7372" width="5.28515625" style="4" customWidth="1"/>
    <col min="7373" max="7571" width="11.42578125" style="4"/>
    <col min="7572" max="7572" width="16.140625" style="4" customWidth="1"/>
    <col min="7573" max="7573" width="6" style="4" customWidth="1"/>
    <col min="7574" max="7574" width="6" style="4" bestFit="1" customWidth="1"/>
    <col min="7575" max="7575" width="5.7109375" style="4" bestFit="1" customWidth="1"/>
    <col min="7576" max="7576" width="1.7109375" style="4" customWidth="1"/>
    <col min="7577" max="7577" width="6" style="4" bestFit="1" customWidth="1"/>
    <col min="7578" max="7579" width="5" style="4" customWidth="1"/>
    <col min="7580" max="7580" width="1.7109375" style="4" customWidth="1"/>
    <col min="7581" max="7583" width="5" style="4" customWidth="1"/>
    <col min="7584" max="7584" width="1.7109375" style="4" customWidth="1"/>
    <col min="7585" max="7587" width="5.140625" style="4" bestFit="1" customWidth="1"/>
    <col min="7588" max="7588" width="1.7109375" style="4" customWidth="1"/>
    <col min="7589" max="7591" width="5.140625" style="4" bestFit="1" customWidth="1"/>
    <col min="7592" max="7592" width="1.7109375" style="4" customWidth="1"/>
    <col min="7593" max="7595" width="5.140625" style="4" bestFit="1" customWidth="1"/>
    <col min="7596" max="7596" width="1.7109375" style="4" customWidth="1"/>
    <col min="7597" max="7597" width="4.85546875" style="4" bestFit="1" customWidth="1"/>
    <col min="7598" max="7599" width="4.42578125" style="4" customWidth="1"/>
    <col min="7600" max="7600" width="8.85546875" style="4" customWidth="1"/>
    <col min="7601" max="7601" width="12" style="4" customWidth="1"/>
    <col min="7602" max="7604" width="6" style="4" customWidth="1"/>
    <col min="7605" max="7605" width="1.7109375" style="4" customWidth="1"/>
    <col min="7606" max="7606" width="6.140625" style="4" customWidth="1"/>
    <col min="7607" max="7608" width="5.140625" style="4" customWidth="1"/>
    <col min="7609" max="7609" width="1.7109375" style="4" customWidth="1"/>
    <col min="7610" max="7612" width="5" style="4" customWidth="1"/>
    <col min="7613" max="7613" width="1.7109375" style="4" customWidth="1"/>
    <col min="7614" max="7616" width="5" style="4" customWidth="1"/>
    <col min="7617" max="7617" width="1.7109375" style="4" customWidth="1"/>
    <col min="7618" max="7620" width="5" style="4" customWidth="1"/>
    <col min="7621" max="7621" width="1.7109375" style="4" customWidth="1"/>
    <col min="7622" max="7624" width="5.140625" style="4" customWidth="1"/>
    <col min="7625" max="7625" width="1.7109375" style="4" customWidth="1"/>
    <col min="7626" max="7627" width="5" style="4" customWidth="1"/>
    <col min="7628" max="7628" width="5.28515625" style="4" customWidth="1"/>
    <col min="7629" max="7827" width="11.42578125" style="4"/>
    <col min="7828" max="7828" width="16.140625" style="4" customWidth="1"/>
    <col min="7829" max="7829" width="6" style="4" customWidth="1"/>
    <col min="7830" max="7830" width="6" style="4" bestFit="1" customWidth="1"/>
    <col min="7831" max="7831" width="5.7109375" style="4" bestFit="1" customWidth="1"/>
    <col min="7832" max="7832" width="1.7109375" style="4" customWidth="1"/>
    <col min="7833" max="7833" width="6" style="4" bestFit="1" customWidth="1"/>
    <col min="7834" max="7835" width="5" style="4" customWidth="1"/>
    <col min="7836" max="7836" width="1.7109375" style="4" customWidth="1"/>
    <col min="7837" max="7839" width="5" style="4" customWidth="1"/>
    <col min="7840" max="7840" width="1.7109375" style="4" customWidth="1"/>
    <col min="7841" max="7843" width="5.140625" style="4" bestFit="1" customWidth="1"/>
    <col min="7844" max="7844" width="1.7109375" style="4" customWidth="1"/>
    <col min="7845" max="7847" width="5.140625" style="4" bestFit="1" customWidth="1"/>
    <col min="7848" max="7848" width="1.7109375" style="4" customWidth="1"/>
    <col min="7849" max="7851" width="5.140625" style="4" bestFit="1" customWidth="1"/>
    <col min="7852" max="7852" width="1.7109375" style="4" customWidth="1"/>
    <col min="7853" max="7853" width="4.85546875" style="4" bestFit="1" customWidth="1"/>
    <col min="7854" max="7855" width="4.42578125" style="4" customWidth="1"/>
    <col min="7856" max="7856" width="8.85546875" style="4" customWidth="1"/>
    <col min="7857" max="7857" width="12" style="4" customWidth="1"/>
    <col min="7858" max="7860" width="6" style="4" customWidth="1"/>
    <col min="7861" max="7861" width="1.7109375" style="4" customWidth="1"/>
    <col min="7862" max="7862" width="6.140625" style="4" customWidth="1"/>
    <col min="7863" max="7864" width="5.140625" style="4" customWidth="1"/>
    <col min="7865" max="7865" width="1.7109375" style="4" customWidth="1"/>
    <col min="7866" max="7868" width="5" style="4" customWidth="1"/>
    <col min="7869" max="7869" width="1.7109375" style="4" customWidth="1"/>
    <col min="7870" max="7872" width="5" style="4" customWidth="1"/>
    <col min="7873" max="7873" width="1.7109375" style="4" customWidth="1"/>
    <col min="7874" max="7876" width="5" style="4" customWidth="1"/>
    <col min="7877" max="7877" width="1.7109375" style="4" customWidth="1"/>
    <col min="7878" max="7880" width="5.140625" style="4" customWidth="1"/>
    <col min="7881" max="7881" width="1.7109375" style="4" customWidth="1"/>
    <col min="7882" max="7883" width="5" style="4" customWidth="1"/>
    <col min="7884" max="7884" width="5.28515625" style="4" customWidth="1"/>
    <col min="7885" max="8083" width="11.42578125" style="4"/>
    <col min="8084" max="8084" width="16.140625" style="4" customWidth="1"/>
    <col min="8085" max="8085" width="6" style="4" customWidth="1"/>
    <col min="8086" max="8086" width="6" style="4" bestFit="1" customWidth="1"/>
    <col min="8087" max="8087" width="5.7109375" style="4" bestFit="1" customWidth="1"/>
    <col min="8088" max="8088" width="1.7109375" style="4" customWidth="1"/>
    <col min="8089" max="8089" width="6" style="4" bestFit="1" customWidth="1"/>
    <col min="8090" max="8091" width="5" style="4" customWidth="1"/>
    <col min="8092" max="8092" width="1.7109375" style="4" customWidth="1"/>
    <col min="8093" max="8095" width="5" style="4" customWidth="1"/>
    <col min="8096" max="8096" width="1.7109375" style="4" customWidth="1"/>
    <col min="8097" max="8099" width="5.140625" style="4" bestFit="1" customWidth="1"/>
    <col min="8100" max="8100" width="1.7109375" style="4" customWidth="1"/>
    <col min="8101" max="8103" width="5.140625" style="4" bestFit="1" customWidth="1"/>
    <col min="8104" max="8104" width="1.7109375" style="4" customWidth="1"/>
    <col min="8105" max="8107" width="5.140625" style="4" bestFit="1" customWidth="1"/>
    <col min="8108" max="8108" width="1.7109375" style="4" customWidth="1"/>
    <col min="8109" max="8109" width="4.85546875" style="4" bestFit="1" customWidth="1"/>
    <col min="8110" max="8111" width="4.42578125" style="4" customWidth="1"/>
    <col min="8112" max="8112" width="8.85546875" style="4" customWidth="1"/>
    <col min="8113" max="8113" width="12" style="4" customWidth="1"/>
    <col min="8114" max="8116" width="6" style="4" customWidth="1"/>
    <col min="8117" max="8117" width="1.7109375" style="4" customWidth="1"/>
    <col min="8118" max="8118" width="6.140625" style="4" customWidth="1"/>
    <col min="8119" max="8120" width="5.140625" style="4" customWidth="1"/>
    <col min="8121" max="8121" width="1.7109375" style="4" customWidth="1"/>
    <col min="8122" max="8124" width="5" style="4" customWidth="1"/>
    <col min="8125" max="8125" width="1.7109375" style="4" customWidth="1"/>
    <col min="8126" max="8128" width="5" style="4" customWidth="1"/>
    <col min="8129" max="8129" width="1.7109375" style="4" customWidth="1"/>
    <col min="8130" max="8132" width="5" style="4" customWidth="1"/>
    <col min="8133" max="8133" width="1.7109375" style="4" customWidth="1"/>
    <col min="8134" max="8136" width="5.140625" style="4" customWidth="1"/>
    <col min="8137" max="8137" width="1.7109375" style="4" customWidth="1"/>
    <col min="8138" max="8139" width="5" style="4" customWidth="1"/>
    <col min="8140" max="8140" width="5.28515625" style="4" customWidth="1"/>
    <col min="8141" max="8339" width="11.42578125" style="4"/>
    <col min="8340" max="8340" width="16.140625" style="4" customWidth="1"/>
    <col min="8341" max="8341" width="6" style="4" customWidth="1"/>
    <col min="8342" max="8342" width="6" style="4" bestFit="1" customWidth="1"/>
    <col min="8343" max="8343" width="5.7109375" style="4" bestFit="1" customWidth="1"/>
    <col min="8344" max="8344" width="1.7109375" style="4" customWidth="1"/>
    <col min="8345" max="8345" width="6" style="4" bestFit="1" customWidth="1"/>
    <col min="8346" max="8347" width="5" style="4" customWidth="1"/>
    <col min="8348" max="8348" width="1.7109375" style="4" customWidth="1"/>
    <col min="8349" max="8351" width="5" style="4" customWidth="1"/>
    <col min="8352" max="8352" width="1.7109375" style="4" customWidth="1"/>
    <col min="8353" max="8355" width="5.140625" style="4" bestFit="1" customWidth="1"/>
    <col min="8356" max="8356" width="1.7109375" style="4" customWidth="1"/>
    <col min="8357" max="8359" width="5.140625" style="4" bestFit="1" customWidth="1"/>
    <col min="8360" max="8360" width="1.7109375" style="4" customWidth="1"/>
    <col min="8361" max="8363" width="5.140625" style="4" bestFit="1" customWidth="1"/>
    <col min="8364" max="8364" width="1.7109375" style="4" customWidth="1"/>
    <col min="8365" max="8365" width="4.85546875" style="4" bestFit="1" customWidth="1"/>
    <col min="8366" max="8367" width="4.42578125" style="4" customWidth="1"/>
    <col min="8368" max="8368" width="8.85546875" style="4" customWidth="1"/>
    <col min="8369" max="8369" width="12" style="4" customWidth="1"/>
    <col min="8370" max="8372" width="6" style="4" customWidth="1"/>
    <col min="8373" max="8373" width="1.7109375" style="4" customWidth="1"/>
    <col min="8374" max="8374" width="6.140625" style="4" customWidth="1"/>
    <col min="8375" max="8376" width="5.140625" style="4" customWidth="1"/>
    <col min="8377" max="8377" width="1.7109375" style="4" customWidth="1"/>
    <col min="8378" max="8380" width="5" style="4" customWidth="1"/>
    <col min="8381" max="8381" width="1.7109375" style="4" customWidth="1"/>
    <col min="8382" max="8384" width="5" style="4" customWidth="1"/>
    <col min="8385" max="8385" width="1.7109375" style="4" customWidth="1"/>
    <col min="8386" max="8388" width="5" style="4" customWidth="1"/>
    <col min="8389" max="8389" width="1.7109375" style="4" customWidth="1"/>
    <col min="8390" max="8392" width="5.140625" style="4" customWidth="1"/>
    <col min="8393" max="8393" width="1.7109375" style="4" customWidth="1"/>
    <col min="8394" max="8395" width="5" style="4" customWidth="1"/>
    <col min="8396" max="8396" width="5.28515625" style="4" customWidth="1"/>
    <col min="8397" max="8595" width="11.42578125" style="4"/>
    <col min="8596" max="8596" width="16.140625" style="4" customWidth="1"/>
    <col min="8597" max="8597" width="6" style="4" customWidth="1"/>
    <col min="8598" max="8598" width="6" style="4" bestFit="1" customWidth="1"/>
    <col min="8599" max="8599" width="5.7109375" style="4" bestFit="1" customWidth="1"/>
    <col min="8600" max="8600" width="1.7109375" style="4" customWidth="1"/>
    <col min="8601" max="8601" width="6" style="4" bestFit="1" customWidth="1"/>
    <col min="8602" max="8603" width="5" style="4" customWidth="1"/>
    <col min="8604" max="8604" width="1.7109375" style="4" customWidth="1"/>
    <col min="8605" max="8607" width="5" style="4" customWidth="1"/>
    <col min="8608" max="8608" width="1.7109375" style="4" customWidth="1"/>
    <col min="8609" max="8611" width="5.140625" style="4" bestFit="1" customWidth="1"/>
    <col min="8612" max="8612" width="1.7109375" style="4" customWidth="1"/>
    <col min="8613" max="8615" width="5.140625" style="4" bestFit="1" customWidth="1"/>
    <col min="8616" max="8616" width="1.7109375" style="4" customWidth="1"/>
    <col min="8617" max="8619" width="5.140625" style="4" bestFit="1" customWidth="1"/>
    <col min="8620" max="8620" width="1.7109375" style="4" customWidth="1"/>
    <col min="8621" max="8621" width="4.85546875" style="4" bestFit="1" customWidth="1"/>
    <col min="8622" max="8623" width="4.42578125" style="4" customWidth="1"/>
    <col min="8624" max="8624" width="8.85546875" style="4" customWidth="1"/>
    <col min="8625" max="8625" width="12" style="4" customWidth="1"/>
    <col min="8626" max="8628" width="6" style="4" customWidth="1"/>
    <col min="8629" max="8629" width="1.7109375" style="4" customWidth="1"/>
    <col min="8630" max="8630" width="6.140625" style="4" customWidth="1"/>
    <col min="8631" max="8632" width="5.140625" style="4" customWidth="1"/>
    <col min="8633" max="8633" width="1.7109375" style="4" customWidth="1"/>
    <col min="8634" max="8636" width="5" style="4" customWidth="1"/>
    <col min="8637" max="8637" width="1.7109375" style="4" customWidth="1"/>
    <col min="8638" max="8640" width="5" style="4" customWidth="1"/>
    <col min="8641" max="8641" width="1.7109375" style="4" customWidth="1"/>
    <col min="8642" max="8644" width="5" style="4" customWidth="1"/>
    <col min="8645" max="8645" width="1.7109375" style="4" customWidth="1"/>
    <col min="8646" max="8648" width="5.140625" style="4" customWidth="1"/>
    <col min="8649" max="8649" width="1.7109375" style="4" customWidth="1"/>
    <col min="8650" max="8651" width="5" style="4" customWidth="1"/>
    <col min="8652" max="8652" width="5.28515625" style="4" customWidth="1"/>
    <col min="8653" max="8851" width="11.42578125" style="4"/>
    <col min="8852" max="8852" width="16.140625" style="4" customWidth="1"/>
    <col min="8853" max="8853" width="6" style="4" customWidth="1"/>
    <col min="8854" max="8854" width="6" style="4" bestFit="1" customWidth="1"/>
    <col min="8855" max="8855" width="5.7109375" style="4" bestFit="1" customWidth="1"/>
    <col min="8856" max="8856" width="1.7109375" style="4" customWidth="1"/>
    <col min="8857" max="8857" width="6" style="4" bestFit="1" customWidth="1"/>
    <col min="8858" max="8859" width="5" style="4" customWidth="1"/>
    <col min="8860" max="8860" width="1.7109375" style="4" customWidth="1"/>
    <col min="8861" max="8863" width="5" style="4" customWidth="1"/>
    <col min="8864" max="8864" width="1.7109375" style="4" customWidth="1"/>
    <col min="8865" max="8867" width="5.140625" style="4" bestFit="1" customWidth="1"/>
    <col min="8868" max="8868" width="1.7109375" style="4" customWidth="1"/>
    <col min="8869" max="8871" width="5.140625" style="4" bestFit="1" customWidth="1"/>
    <col min="8872" max="8872" width="1.7109375" style="4" customWidth="1"/>
    <col min="8873" max="8875" width="5.140625" style="4" bestFit="1" customWidth="1"/>
    <col min="8876" max="8876" width="1.7109375" style="4" customWidth="1"/>
    <col min="8877" max="8877" width="4.85546875" style="4" bestFit="1" customWidth="1"/>
    <col min="8878" max="8879" width="4.42578125" style="4" customWidth="1"/>
    <col min="8880" max="8880" width="8.85546875" style="4" customWidth="1"/>
    <col min="8881" max="8881" width="12" style="4" customWidth="1"/>
    <col min="8882" max="8884" width="6" style="4" customWidth="1"/>
    <col min="8885" max="8885" width="1.7109375" style="4" customWidth="1"/>
    <col min="8886" max="8886" width="6.140625" style="4" customWidth="1"/>
    <col min="8887" max="8888" width="5.140625" style="4" customWidth="1"/>
    <col min="8889" max="8889" width="1.7109375" style="4" customWidth="1"/>
    <col min="8890" max="8892" width="5" style="4" customWidth="1"/>
    <col min="8893" max="8893" width="1.7109375" style="4" customWidth="1"/>
    <col min="8894" max="8896" width="5" style="4" customWidth="1"/>
    <col min="8897" max="8897" width="1.7109375" style="4" customWidth="1"/>
    <col min="8898" max="8900" width="5" style="4" customWidth="1"/>
    <col min="8901" max="8901" width="1.7109375" style="4" customWidth="1"/>
    <col min="8902" max="8904" width="5.140625" style="4" customWidth="1"/>
    <col min="8905" max="8905" width="1.7109375" style="4" customWidth="1"/>
    <col min="8906" max="8907" width="5" style="4" customWidth="1"/>
    <col min="8908" max="8908" width="5.28515625" style="4" customWidth="1"/>
    <col min="8909" max="9107" width="11.42578125" style="4"/>
    <col min="9108" max="9108" width="16.140625" style="4" customWidth="1"/>
    <col min="9109" max="9109" width="6" style="4" customWidth="1"/>
    <col min="9110" max="9110" width="6" style="4" bestFit="1" customWidth="1"/>
    <col min="9111" max="9111" width="5.7109375" style="4" bestFit="1" customWidth="1"/>
    <col min="9112" max="9112" width="1.7109375" style="4" customWidth="1"/>
    <col min="9113" max="9113" width="6" style="4" bestFit="1" customWidth="1"/>
    <col min="9114" max="9115" width="5" style="4" customWidth="1"/>
    <col min="9116" max="9116" width="1.7109375" style="4" customWidth="1"/>
    <col min="9117" max="9119" width="5" style="4" customWidth="1"/>
    <col min="9120" max="9120" width="1.7109375" style="4" customWidth="1"/>
    <col min="9121" max="9123" width="5.140625" style="4" bestFit="1" customWidth="1"/>
    <col min="9124" max="9124" width="1.7109375" style="4" customWidth="1"/>
    <col min="9125" max="9127" width="5.140625" style="4" bestFit="1" customWidth="1"/>
    <col min="9128" max="9128" width="1.7109375" style="4" customWidth="1"/>
    <col min="9129" max="9131" width="5.140625" style="4" bestFit="1" customWidth="1"/>
    <col min="9132" max="9132" width="1.7109375" style="4" customWidth="1"/>
    <col min="9133" max="9133" width="4.85546875" style="4" bestFit="1" customWidth="1"/>
    <col min="9134" max="9135" width="4.42578125" style="4" customWidth="1"/>
    <col min="9136" max="9136" width="8.85546875" style="4" customWidth="1"/>
    <col min="9137" max="9137" width="12" style="4" customWidth="1"/>
    <col min="9138" max="9140" width="6" style="4" customWidth="1"/>
    <col min="9141" max="9141" width="1.7109375" style="4" customWidth="1"/>
    <col min="9142" max="9142" width="6.140625" style="4" customWidth="1"/>
    <col min="9143" max="9144" width="5.140625" style="4" customWidth="1"/>
    <col min="9145" max="9145" width="1.7109375" style="4" customWidth="1"/>
    <col min="9146" max="9148" width="5" style="4" customWidth="1"/>
    <col min="9149" max="9149" width="1.7109375" style="4" customWidth="1"/>
    <col min="9150" max="9152" width="5" style="4" customWidth="1"/>
    <col min="9153" max="9153" width="1.7109375" style="4" customWidth="1"/>
    <col min="9154" max="9156" width="5" style="4" customWidth="1"/>
    <col min="9157" max="9157" width="1.7109375" style="4" customWidth="1"/>
    <col min="9158" max="9160" width="5.140625" style="4" customWidth="1"/>
    <col min="9161" max="9161" width="1.7109375" style="4" customWidth="1"/>
    <col min="9162" max="9163" width="5" style="4" customWidth="1"/>
    <col min="9164" max="9164" width="5.28515625" style="4" customWidth="1"/>
    <col min="9165" max="9363" width="11.42578125" style="4"/>
    <col min="9364" max="9364" width="16.140625" style="4" customWidth="1"/>
    <col min="9365" max="9365" width="6" style="4" customWidth="1"/>
    <col min="9366" max="9366" width="6" style="4" bestFit="1" customWidth="1"/>
    <col min="9367" max="9367" width="5.7109375" style="4" bestFit="1" customWidth="1"/>
    <col min="9368" max="9368" width="1.7109375" style="4" customWidth="1"/>
    <col min="9369" max="9369" width="6" style="4" bestFit="1" customWidth="1"/>
    <col min="9370" max="9371" width="5" style="4" customWidth="1"/>
    <col min="9372" max="9372" width="1.7109375" style="4" customWidth="1"/>
    <col min="9373" max="9375" width="5" style="4" customWidth="1"/>
    <col min="9376" max="9376" width="1.7109375" style="4" customWidth="1"/>
    <col min="9377" max="9379" width="5.140625" style="4" bestFit="1" customWidth="1"/>
    <col min="9380" max="9380" width="1.7109375" style="4" customWidth="1"/>
    <col min="9381" max="9383" width="5.140625" style="4" bestFit="1" customWidth="1"/>
    <col min="9384" max="9384" width="1.7109375" style="4" customWidth="1"/>
    <col min="9385" max="9387" width="5.140625" style="4" bestFit="1" customWidth="1"/>
    <col min="9388" max="9388" width="1.7109375" style="4" customWidth="1"/>
    <col min="9389" max="9389" width="4.85546875" style="4" bestFit="1" customWidth="1"/>
    <col min="9390" max="9391" width="4.42578125" style="4" customWidth="1"/>
    <col min="9392" max="9392" width="8.85546875" style="4" customWidth="1"/>
    <col min="9393" max="9393" width="12" style="4" customWidth="1"/>
    <col min="9394" max="9396" width="6" style="4" customWidth="1"/>
    <col min="9397" max="9397" width="1.7109375" style="4" customWidth="1"/>
    <col min="9398" max="9398" width="6.140625" style="4" customWidth="1"/>
    <col min="9399" max="9400" width="5.140625" style="4" customWidth="1"/>
    <col min="9401" max="9401" width="1.7109375" style="4" customWidth="1"/>
    <col min="9402" max="9404" width="5" style="4" customWidth="1"/>
    <col min="9405" max="9405" width="1.7109375" style="4" customWidth="1"/>
    <col min="9406" max="9408" width="5" style="4" customWidth="1"/>
    <col min="9409" max="9409" width="1.7109375" style="4" customWidth="1"/>
    <col min="9410" max="9412" width="5" style="4" customWidth="1"/>
    <col min="9413" max="9413" width="1.7109375" style="4" customWidth="1"/>
    <col min="9414" max="9416" width="5.140625" style="4" customWidth="1"/>
    <col min="9417" max="9417" width="1.7109375" style="4" customWidth="1"/>
    <col min="9418" max="9419" width="5" style="4" customWidth="1"/>
    <col min="9420" max="9420" width="5.28515625" style="4" customWidth="1"/>
    <col min="9421" max="9619" width="11.42578125" style="4"/>
    <col min="9620" max="9620" width="16.140625" style="4" customWidth="1"/>
    <col min="9621" max="9621" width="6" style="4" customWidth="1"/>
    <col min="9622" max="9622" width="6" style="4" bestFit="1" customWidth="1"/>
    <col min="9623" max="9623" width="5.7109375" style="4" bestFit="1" customWidth="1"/>
    <col min="9624" max="9624" width="1.7109375" style="4" customWidth="1"/>
    <col min="9625" max="9625" width="6" style="4" bestFit="1" customWidth="1"/>
    <col min="9626" max="9627" width="5" style="4" customWidth="1"/>
    <col min="9628" max="9628" width="1.7109375" style="4" customWidth="1"/>
    <col min="9629" max="9631" width="5" style="4" customWidth="1"/>
    <col min="9632" max="9632" width="1.7109375" style="4" customWidth="1"/>
    <col min="9633" max="9635" width="5.140625" style="4" bestFit="1" customWidth="1"/>
    <col min="9636" max="9636" width="1.7109375" style="4" customWidth="1"/>
    <col min="9637" max="9639" width="5.140625" style="4" bestFit="1" customWidth="1"/>
    <col min="9640" max="9640" width="1.7109375" style="4" customWidth="1"/>
    <col min="9641" max="9643" width="5.140625" style="4" bestFit="1" customWidth="1"/>
    <col min="9644" max="9644" width="1.7109375" style="4" customWidth="1"/>
    <col min="9645" max="9645" width="4.85546875" style="4" bestFit="1" customWidth="1"/>
    <col min="9646" max="9647" width="4.42578125" style="4" customWidth="1"/>
    <col min="9648" max="9648" width="8.85546875" style="4" customWidth="1"/>
    <col min="9649" max="9649" width="12" style="4" customWidth="1"/>
    <col min="9650" max="9652" width="6" style="4" customWidth="1"/>
    <col min="9653" max="9653" width="1.7109375" style="4" customWidth="1"/>
    <col min="9654" max="9654" width="6.140625" style="4" customWidth="1"/>
    <col min="9655" max="9656" width="5.140625" style="4" customWidth="1"/>
    <col min="9657" max="9657" width="1.7109375" style="4" customWidth="1"/>
    <col min="9658" max="9660" width="5" style="4" customWidth="1"/>
    <col min="9661" max="9661" width="1.7109375" style="4" customWidth="1"/>
    <col min="9662" max="9664" width="5" style="4" customWidth="1"/>
    <col min="9665" max="9665" width="1.7109375" style="4" customWidth="1"/>
    <col min="9666" max="9668" width="5" style="4" customWidth="1"/>
    <col min="9669" max="9669" width="1.7109375" style="4" customWidth="1"/>
    <col min="9670" max="9672" width="5.140625" style="4" customWidth="1"/>
    <col min="9673" max="9673" width="1.7109375" style="4" customWidth="1"/>
    <col min="9674" max="9675" width="5" style="4" customWidth="1"/>
    <col min="9676" max="9676" width="5.28515625" style="4" customWidth="1"/>
    <col min="9677" max="9875" width="11.42578125" style="4"/>
    <col min="9876" max="9876" width="16.140625" style="4" customWidth="1"/>
    <col min="9877" max="9877" width="6" style="4" customWidth="1"/>
    <col min="9878" max="9878" width="6" style="4" bestFit="1" customWidth="1"/>
    <col min="9879" max="9879" width="5.7109375" style="4" bestFit="1" customWidth="1"/>
    <col min="9880" max="9880" width="1.7109375" style="4" customWidth="1"/>
    <col min="9881" max="9881" width="6" style="4" bestFit="1" customWidth="1"/>
    <col min="9882" max="9883" width="5" style="4" customWidth="1"/>
    <col min="9884" max="9884" width="1.7109375" style="4" customWidth="1"/>
    <col min="9885" max="9887" width="5" style="4" customWidth="1"/>
    <col min="9888" max="9888" width="1.7109375" style="4" customWidth="1"/>
    <col min="9889" max="9891" width="5.140625" style="4" bestFit="1" customWidth="1"/>
    <col min="9892" max="9892" width="1.7109375" style="4" customWidth="1"/>
    <col min="9893" max="9895" width="5.140625" style="4" bestFit="1" customWidth="1"/>
    <col min="9896" max="9896" width="1.7109375" style="4" customWidth="1"/>
    <col min="9897" max="9899" width="5.140625" style="4" bestFit="1" customWidth="1"/>
    <col min="9900" max="9900" width="1.7109375" style="4" customWidth="1"/>
    <col min="9901" max="9901" width="4.85546875" style="4" bestFit="1" customWidth="1"/>
    <col min="9902" max="9903" width="4.42578125" style="4" customWidth="1"/>
    <col min="9904" max="9904" width="8.85546875" style="4" customWidth="1"/>
    <col min="9905" max="9905" width="12" style="4" customWidth="1"/>
    <col min="9906" max="9908" width="6" style="4" customWidth="1"/>
    <col min="9909" max="9909" width="1.7109375" style="4" customWidth="1"/>
    <col min="9910" max="9910" width="6.140625" style="4" customWidth="1"/>
    <col min="9911" max="9912" width="5.140625" style="4" customWidth="1"/>
    <col min="9913" max="9913" width="1.7109375" style="4" customWidth="1"/>
    <col min="9914" max="9916" width="5" style="4" customWidth="1"/>
    <col min="9917" max="9917" width="1.7109375" style="4" customWidth="1"/>
    <col min="9918" max="9920" width="5" style="4" customWidth="1"/>
    <col min="9921" max="9921" width="1.7109375" style="4" customWidth="1"/>
    <col min="9922" max="9924" width="5" style="4" customWidth="1"/>
    <col min="9925" max="9925" width="1.7109375" style="4" customWidth="1"/>
    <col min="9926" max="9928" width="5.140625" style="4" customWidth="1"/>
    <col min="9929" max="9929" width="1.7109375" style="4" customWidth="1"/>
    <col min="9930" max="9931" width="5" style="4" customWidth="1"/>
    <col min="9932" max="9932" width="5.28515625" style="4" customWidth="1"/>
    <col min="9933" max="10131" width="11.42578125" style="4"/>
    <col min="10132" max="10132" width="16.140625" style="4" customWidth="1"/>
    <col min="10133" max="10133" width="6" style="4" customWidth="1"/>
    <col min="10134" max="10134" width="6" style="4" bestFit="1" customWidth="1"/>
    <col min="10135" max="10135" width="5.7109375" style="4" bestFit="1" customWidth="1"/>
    <col min="10136" max="10136" width="1.7109375" style="4" customWidth="1"/>
    <col min="10137" max="10137" width="6" style="4" bestFit="1" customWidth="1"/>
    <col min="10138" max="10139" width="5" style="4" customWidth="1"/>
    <col min="10140" max="10140" width="1.7109375" style="4" customWidth="1"/>
    <col min="10141" max="10143" width="5" style="4" customWidth="1"/>
    <col min="10144" max="10144" width="1.7109375" style="4" customWidth="1"/>
    <col min="10145" max="10147" width="5.140625" style="4" bestFit="1" customWidth="1"/>
    <col min="10148" max="10148" width="1.7109375" style="4" customWidth="1"/>
    <col min="10149" max="10151" width="5.140625" style="4" bestFit="1" customWidth="1"/>
    <col min="10152" max="10152" width="1.7109375" style="4" customWidth="1"/>
    <col min="10153" max="10155" width="5.140625" style="4" bestFit="1" customWidth="1"/>
    <col min="10156" max="10156" width="1.7109375" style="4" customWidth="1"/>
    <col min="10157" max="10157" width="4.85546875" style="4" bestFit="1" customWidth="1"/>
    <col min="10158" max="10159" width="4.42578125" style="4" customWidth="1"/>
    <col min="10160" max="10160" width="8.85546875" style="4" customWidth="1"/>
    <col min="10161" max="10161" width="12" style="4" customWidth="1"/>
    <col min="10162" max="10164" width="6" style="4" customWidth="1"/>
    <col min="10165" max="10165" width="1.7109375" style="4" customWidth="1"/>
    <col min="10166" max="10166" width="6.140625" style="4" customWidth="1"/>
    <col min="10167" max="10168" width="5.140625" style="4" customWidth="1"/>
    <col min="10169" max="10169" width="1.7109375" style="4" customWidth="1"/>
    <col min="10170" max="10172" width="5" style="4" customWidth="1"/>
    <col min="10173" max="10173" width="1.7109375" style="4" customWidth="1"/>
    <col min="10174" max="10176" width="5" style="4" customWidth="1"/>
    <col min="10177" max="10177" width="1.7109375" style="4" customWidth="1"/>
    <col min="10178" max="10180" width="5" style="4" customWidth="1"/>
    <col min="10181" max="10181" width="1.7109375" style="4" customWidth="1"/>
    <col min="10182" max="10184" width="5.140625" style="4" customWidth="1"/>
    <col min="10185" max="10185" width="1.7109375" style="4" customWidth="1"/>
    <col min="10186" max="10187" width="5" style="4" customWidth="1"/>
    <col min="10188" max="10188" width="5.28515625" style="4" customWidth="1"/>
    <col min="10189" max="10387" width="11.42578125" style="4"/>
    <col min="10388" max="10388" width="16.140625" style="4" customWidth="1"/>
    <col min="10389" max="10389" width="6" style="4" customWidth="1"/>
    <col min="10390" max="10390" width="6" style="4" bestFit="1" customWidth="1"/>
    <col min="10391" max="10391" width="5.7109375" style="4" bestFit="1" customWidth="1"/>
    <col min="10392" max="10392" width="1.7109375" style="4" customWidth="1"/>
    <col min="10393" max="10393" width="6" style="4" bestFit="1" customWidth="1"/>
    <col min="10394" max="10395" width="5" style="4" customWidth="1"/>
    <col min="10396" max="10396" width="1.7109375" style="4" customWidth="1"/>
    <col min="10397" max="10399" width="5" style="4" customWidth="1"/>
    <col min="10400" max="10400" width="1.7109375" style="4" customWidth="1"/>
    <col min="10401" max="10403" width="5.140625" style="4" bestFit="1" customWidth="1"/>
    <col min="10404" max="10404" width="1.7109375" style="4" customWidth="1"/>
    <col min="10405" max="10407" width="5.140625" style="4" bestFit="1" customWidth="1"/>
    <col min="10408" max="10408" width="1.7109375" style="4" customWidth="1"/>
    <col min="10409" max="10411" width="5.140625" style="4" bestFit="1" customWidth="1"/>
    <col min="10412" max="10412" width="1.7109375" style="4" customWidth="1"/>
    <col min="10413" max="10413" width="4.85546875" style="4" bestFit="1" customWidth="1"/>
    <col min="10414" max="10415" width="4.42578125" style="4" customWidth="1"/>
    <col min="10416" max="10416" width="8.85546875" style="4" customWidth="1"/>
    <col min="10417" max="10417" width="12" style="4" customWidth="1"/>
    <col min="10418" max="10420" width="6" style="4" customWidth="1"/>
    <col min="10421" max="10421" width="1.7109375" style="4" customWidth="1"/>
    <col min="10422" max="10422" width="6.140625" style="4" customWidth="1"/>
    <col min="10423" max="10424" width="5.140625" style="4" customWidth="1"/>
    <col min="10425" max="10425" width="1.7109375" style="4" customWidth="1"/>
    <col min="10426" max="10428" width="5" style="4" customWidth="1"/>
    <col min="10429" max="10429" width="1.7109375" style="4" customWidth="1"/>
    <col min="10430" max="10432" width="5" style="4" customWidth="1"/>
    <col min="10433" max="10433" width="1.7109375" style="4" customWidth="1"/>
    <col min="10434" max="10436" width="5" style="4" customWidth="1"/>
    <col min="10437" max="10437" width="1.7109375" style="4" customWidth="1"/>
    <col min="10438" max="10440" width="5.140625" style="4" customWidth="1"/>
    <col min="10441" max="10441" width="1.7109375" style="4" customWidth="1"/>
    <col min="10442" max="10443" width="5" style="4" customWidth="1"/>
    <col min="10444" max="10444" width="5.28515625" style="4" customWidth="1"/>
    <col min="10445" max="10643" width="11.42578125" style="4"/>
    <col min="10644" max="10644" width="16.140625" style="4" customWidth="1"/>
    <col min="10645" max="10645" width="6" style="4" customWidth="1"/>
    <col min="10646" max="10646" width="6" style="4" bestFit="1" customWidth="1"/>
    <col min="10647" max="10647" width="5.7109375" style="4" bestFit="1" customWidth="1"/>
    <col min="10648" max="10648" width="1.7109375" style="4" customWidth="1"/>
    <col min="10649" max="10649" width="6" style="4" bestFit="1" customWidth="1"/>
    <col min="10650" max="10651" width="5" style="4" customWidth="1"/>
    <col min="10652" max="10652" width="1.7109375" style="4" customWidth="1"/>
    <col min="10653" max="10655" width="5" style="4" customWidth="1"/>
    <col min="10656" max="10656" width="1.7109375" style="4" customWidth="1"/>
    <col min="10657" max="10659" width="5.140625" style="4" bestFit="1" customWidth="1"/>
    <col min="10660" max="10660" width="1.7109375" style="4" customWidth="1"/>
    <col min="10661" max="10663" width="5.140625" style="4" bestFit="1" customWidth="1"/>
    <col min="10664" max="10664" width="1.7109375" style="4" customWidth="1"/>
    <col min="10665" max="10667" width="5.140625" style="4" bestFit="1" customWidth="1"/>
    <col min="10668" max="10668" width="1.7109375" style="4" customWidth="1"/>
    <col min="10669" max="10669" width="4.85546875" style="4" bestFit="1" customWidth="1"/>
    <col min="10670" max="10671" width="4.42578125" style="4" customWidth="1"/>
    <col min="10672" max="10672" width="8.85546875" style="4" customWidth="1"/>
    <col min="10673" max="10673" width="12" style="4" customWidth="1"/>
    <col min="10674" max="10676" width="6" style="4" customWidth="1"/>
    <col min="10677" max="10677" width="1.7109375" style="4" customWidth="1"/>
    <col min="10678" max="10678" width="6.140625" style="4" customWidth="1"/>
    <col min="10679" max="10680" width="5.140625" style="4" customWidth="1"/>
    <col min="10681" max="10681" width="1.7109375" style="4" customWidth="1"/>
    <col min="10682" max="10684" width="5" style="4" customWidth="1"/>
    <col min="10685" max="10685" width="1.7109375" style="4" customWidth="1"/>
    <col min="10686" max="10688" width="5" style="4" customWidth="1"/>
    <col min="10689" max="10689" width="1.7109375" style="4" customWidth="1"/>
    <col min="10690" max="10692" width="5" style="4" customWidth="1"/>
    <col min="10693" max="10693" width="1.7109375" style="4" customWidth="1"/>
    <col min="10694" max="10696" width="5.140625" style="4" customWidth="1"/>
    <col min="10697" max="10697" width="1.7109375" style="4" customWidth="1"/>
    <col min="10698" max="10699" width="5" style="4" customWidth="1"/>
    <col min="10700" max="10700" width="5.28515625" style="4" customWidth="1"/>
    <col min="10701" max="10899" width="11.42578125" style="4"/>
    <col min="10900" max="10900" width="16.140625" style="4" customWidth="1"/>
    <col min="10901" max="10901" width="6" style="4" customWidth="1"/>
    <col min="10902" max="10902" width="6" style="4" bestFit="1" customWidth="1"/>
    <col min="10903" max="10903" width="5.7109375" style="4" bestFit="1" customWidth="1"/>
    <col min="10904" max="10904" width="1.7109375" style="4" customWidth="1"/>
    <col min="10905" max="10905" width="6" style="4" bestFit="1" customWidth="1"/>
    <col min="10906" max="10907" width="5" style="4" customWidth="1"/>
    <col min="10908" max="10908" width="1.7109375" style="4" customWidth="1"/>
    <col min="10909" max="10911" width="5" style="4" customWidth="1"/>
    <col min="10912" max="10912" width="1.7109375" style="4" customWidth="1"/>
    <col min="10913" max="10915" width="5.140625" style="4" bestFit="1" customWidth="1"/>
    <col min="10916" max="10916" width="1.7109375" style="4" customWidth="1"/>
    <col min="10917" max="10919" width="5.140625" style="4" bestFit="1" customWidth="1"/>
    <col min="10920" max="10920" width="1.7109375" style="4" customWidth="1"/>
    <col min="10921" max="10923" width="5.140625" style="4" bestFit="1" customWidth="1"/>
    <col min="10924" max="10924" width="1.7109375" style="4" customWidth="1"/>
    <col min="10925" max="10925" width="4.85546875" style="4" bestFit="1" customWidth="1"/>
    <col min="10926" max="10927" width="4.42578125" style="4" customWidth="1"/>
    <col min="10928" max="10928" width="8.85546875" style="4" customWidth="1"/>
    <col min="10929" max="10929" width="12" style="4" customWidth="1"/>
    <col min="10930" max="10932" width="6" style="4" customWidth="1"/>
    <col min="10933" max="10933" width="1.7109375" style="4" customWidth="1"/>
    <col min="10934" max="10934" width="6.140625" style="4" customWidth="1"/>
    <col min="10935" max="10936" width="5.140625" style="4" customWidth="1"/>
    <col min="10937" max="10937" width="1.7109375" style="4" customWidth="1"/>
    <col min="10938" max="10940" width="5" style="4" customWidth="1"/>
    <col min="10941" max="10941" width="1.7109375" style="4" customWidth="1"/>
    <col min="10942" max="10944" width="5" style="4" customWidth="1"/>
    <col min="10945" max="10945" width="1.7109375" style="4" customWidth="1"/>
    <col min="10946" max="10948" width="5" style="4" customWidth="1"/>
    <col min="10949" max="10949" width="1.7109375" style="4" customWidth="1"/>
    <col min="10950" max="10952" width="5.140625" style="4" customWidth="1"/>
    <col min="10953" max="10953" width="1.7109375" style="4" customWidth="1"/>
    <col min="10954" max="10955" width="5" style="4" customWidth="1"/>
    <col min="10956" max="10956" width="5.28515625" style="4" customWidth="1"/>
    <col min="10957" max="11155" width="11.42578125" style="4"/>
    <col min="11156" max="11156" width="16.140625" style="4" customWidth="1"/>
    <col min="11157" max="11157" width="6" style="4" customWidth="1"/>
    <col min="11158" max="11158" width="6" style="4" bestFit="1" customWidth="1"/>
    <col min="11159" max="11159" width="5.7109375" style="4" bestFit="1" customWidth="1"/>
    <col min="11160" max="11160" width="1.7109375" style="4" customWidth="1"/>
    <col min="11161" max="11161" width="6" style="4" bestFit="1" customWidth="1"/>
    <col min="11162" max="11163" width="5" style="4" customWidth="1"/>
    <col min="11164" max="11164" width="1.7109375" style="4" customWidth="1"/>
    <col min="11165" max="11167" width="5" style="4" customWidth="1"/>
    <col min="11168" max="11168" width="1.7109375" style="4" customWidth="1"/>
    <col min="11169" max="11171" width="5.140625" style="4" bestFit="1" customWidth="1"/>
    <col min="11172" max="11172" width="1.7109375" style="4" customWidth="1"/>
    <col min="11173" max="11175" width="5.140625" style="4" bestFit="1" customWidth="1"/>
    <col min="11176" max="11176" width="1.7109375" style="4" customWidth="1"/>
    <col min="11177" max="11179" width="5.140625" style="4" bestFit="1" customWidth="1"/>
    <col min="11180" max="11180" width="1.7109375" style="4" customWidth="1"/>
    <col min="11181" max="11181" width="4.85546875" style="4" bestFit="1" customWidth="1"/>
    <col min="11182" max="11183" width="4.42578125" style="4" customWidth="1"/>
    <col min="11184" max="11184" width="8.85546875" style="4" customWidth="1"/>
    <col min="11185" max="11185" width="12" style="4" customWidth="1"/>
    <col min="11186" max="11188" width="6" style="4" customWidth="1"/>
    <col min="11189" max="11189" width="1.7109375" style="4" customWidth="1"/>
    <col min="11190" max="11190" width="6.140625" style="4" customWidth="1"/>
    <col min="11191" max="11192" width="5.140625" style="4" customWidth="1"/>
    <col min="11193" max="11193" width="1.7109375" style="4" customWidth="1"/>
    <col min="11194" max="11196" width="5" style="4" customWidth="1"/>
    <col min="11197" max="11197" width="1.7109375" style="4" customWidth="1"/>
    <col min="11198" max="11200" width="5" style="4" customWidth="1"/>
    <col min="11201" max="11201" width="1.7109375" style="4" customWidth="1"/>
    <col min="11202" max="11204" width="5" style="4" customWidth="1"/>
    <col min="11205" max="11205" width="1.7109375" style="4" customWidth="1"/>
    <col min="11206" max="11208" width="5.140625" style="4" customWidth="1"/>
    <col min="11209" max="11209" width="1.7109375" style="4" customWidth="1"/>
    <col min="11210" max="11211" width="5" style="4" customWidth="1"/>
    <col min="11212" max="11212" width="5.28515625" style="4" customWidth="1"/>
    <col min="11213" max="11411" width="11.42578125" style="4"/>
    <col min="11412" max="11412" width="16.140625" style="4" customWidth="1"/>
    <col min="11413" max="11413" width="6" style="4" customWidth="1"/>
    <col min="11414" max="11414" width="6" style="4" bestFit="1" customWidth="1"/>
    <col min="11415" max="11415" width="5.7109375" style="4" bestFit="1" customWidth="1"/>
    <col min="11416" max="11416" width="1.7109375" style="4" customWidth="1"/>
    <col min="11417" max="11417" width="6" style="4" bestFit="1" customWidth="1"/>
    <col min="11418" max="11419" width="5" style="4" customWidth="1"/>
    <col min="11420" max="11420" width="1.7109375" style="4" customWidth="1"/>
    <col min="11421" max="11423" width="5" style="4" customWidth="1"/>
    <col min="11424" max="11424" width="1.7109375" style="4" customWidth="1"/>
    <col min="11425" max="11427" width="5.140625" style="4" bestFit="1" customWidth="1"/>
    <col min="11428" max="11428" width="1.7109375" style="4" customWidth="1"/>
    <col min="11429" max="11431" width="5.140625" style="4" bestFit="1" customWidth="1"/>
    <col min="11432" max="11432" width="1.7109375" style="4" customWidth="1"/>
    <col min="11433" max="11435" width="5.140625" style="4" bestFit="1" customWidth="1"/>
    <col min="11436" max="11436" width="1.7109375" style="4" customWidth="1"/>
    <col min="11437" max="11437" width="4.85546875" style="4" bestFit="1" customWidth="1"/>
    <col min="11438" max="11439" width="4.42578125" style="4" customWidth="1"/>
    <col min="11440" max="11440" width="8.85546875" style="4" customWidth="1"/>
    <col min="11441" max="11441" width="12" style="4" customWidth="1"/>
    <col min="11442" max="11444" width="6" style="4" customWidth="1"/>
    <col min="11445" max="11445" width="1.7109375" style="4" customWidth="1"/>
    <col min="11446" max="11446" width="6.140625" style="4" customWidth="1"/>
    <col min="11447" max="11448" width="5.140625" style="4" customWidth="1"/>
    <col min="11449" max="11449" width="1.7109375" style="4" customWidth="1"/>
    <col min="11450" max="11452" width="5" style="4" customWidth="1"/>
    <col min="11453" max="11453" width="1.7109375" style="4" customWidth="1"/>
    <col min="11454" max="11456" width="5" style="4" customWidth="1"/>
    <col min="11457" max="11457" width="1.7109375" style="4" customWidth="1"/>
    <col min="11458" max="11460" width="5" style="4" customWidth="1"/>
    <col min="11461" max="11461" width="1.7109375" style="4" customWidth="1"/>
    <col min="11462" max="11464" width="5.140625" style="4" customWidth="1"/>
    <col min="11465" max="11465" width="1.7109375" style="4" customWidth="1"/>
    <col min="11466" max="11467" width="5" style="4" customWidth="1"/>
    <col min="11468" max="11468" width="5.28515625" style="4" customWidth="1"/>
    <col min="11469" max="11667" width="11.42578125" style="4"/>
    <col min="11668" max="11668" width="16.140625" style="4" customWidth="1"/>
    <col min="11669" max="11669" width="6" style="4" customWidth="1"/>
    <col min="11670" max="11670" width="6" style="4" bestFit="1" customWidth="1"/>
    <col min="11671" max="11671" width="5.7109375" style="4" bestFit="1" customWidth="1"/>
    <col min="11672" max="11672" width="1.7109375" style="4" customWidth="1"/>
    <col min="11673" max="11673" width="6" style="4" bestFit="1" customWidth="1"/>
    <col min="11674" max="11675" width="5" style="4" customWidth="1"/>
    <col min="11676" max="11676" width="1.7109375" style="4" customWidth="1"/>
    <col min="11677" max="11679" width="5" style="4" customWidth="1"/>
    <col min="11680" max="11680" width="1.7109375" style="4" customWidth="1"/>
    <col min="11681" max="11683" width="5.140625" style="4" bestFit="1" customWidth="1"/>
    <col min="11684" max="11684" width="1.7109375" style="4" customWidth="1"/>
    <col min="11685" max="11687" width="5.140625" style="4" bestFit="1" customWidth="1"/>
    <col min="11688" max="11688" width="1.7109375" style="4" customWidth="1"/>
    <col min="11689" max="11691" width="5.140625" style="4" bestFit="1" customWidth="1"/>
    <col min="11692" max="11692" width="1.7109375" style="4" customWidth="1"/>
    <col min="11693" max="11693" width="4.85546875" style="4" bestFit="1" customWidth="1"/>
    <col min="11694" max="11695" width="4.42578125" style="4" customWidth="1"/>
    <col min="11696" max="11696" width="8.85546875" style="4" customWidth="1"/>
    <col min="11697" max="11697" width="12" style="4" customWidth="1"/>
    <col min="11698" max="11700" width="6" style="4" customWidth="1"/>
    <col min="11701" max="11701" width="1.7109375" style="4" customWidth="1"/>
    <col min="11702" max="11702" width="6.140625" style="4" customWidth="1"/>
    <col min="11703" max="11704" width="5.140625" style="4" customWidth="1"/>
    <col min="11705" max="11705" width="1.7109375" style="4" customWidth="1"/>
    <col min="11706" max="11708" width="5" style="4" customWidth="1"/>
    <col min="11709" max="11709" width="1.7109375" style="4" customWidth="1"/>
    <col min="11710" max="11712" width="5" style="4" customWidth="1"/>
    <col min="11713" max="11713" width="1.7109375" style="4" customWidth="1"/>
    <col min="11714" max="11716" width="5" style="4" customWidth="1"/>
    <col min="11717" max="11717" width="1.7109375" style="4" customWidth="1"/>
    <col min="11718" max="11720" width="5.140625" style="4" customWidth="1"/>
    <col min="11721" max="11721" width="1.7109375" style="4" customWidth="1"/>
    <col min="11722" max="11723" width="5" style="4" customWidth="1"/>
    <col min="11724" max="11724" width="5.28515625" style="4" customWidth="1"/>
    <col min="11725" max="11923" width="11.42578125" style="4"/>
    <col min="11924" max="11924" width="16.140625" style="4" customWidth="1"/>
    <col min="11925" max="11925" width="6" style="4" customWidth="1"/>
    <col min="11926" max="11926" width="6" style="4" bestFit="1" customWidth="1"/>
    <col min="11927" max="11927" width="5.7109375" style="4" bestFit="1" customWidth="1"/>
    <col min="11928" max="11928" width="1.7109375" style="4" customWidth="1"/>
    <col min="11929" max="11929" width="6" style="4" bestFit="1" customWidth="1"/>
    <col min="11930" max="11931" width="5" style="4" customWidth="1"/>
    <col min="11932" max="11932" width="1.7109375" style="4" customWidth="1"/>
    <col min="11933" max="11935" width="5" style="4" customWidth="1"/>
    <col min="11936" max="11936" width="1.7109375" style="4" customWidth="1"/>
    <col min="11937" max="11939" width="5.140625" style="4" bestFit="1" customWidth="1"/>
    <col min="11940" max="11940" width="1.7109375" style="4" customWidth="1"/>
    <col min="11941" max="11943" width="5.140625" style="4" bestFit="1" customWidth="1"/>
    <col min="11944" max="11944" width="1.7109375" style="4" customWidth="1"/>
    <col min="11945" max="11947" width="5.140625" style="4" bestFit="1" customWidth="1"/>
    <col min="11948" max="11948" width="1.7109375" style="4" customWidth="1"/>
    <col min="11949" max="11949" width="4.85546875" style="4" bestFit="1" customWidth="1"/>
    <col min="11950" max="11951" width="4.42578125" style="4" customWidth="1"/>
    <col min="11952" max="11952" width="8.85546875" style="4" customWidth="1"/>
    <col min="11953" max="11953" width="12" style="4" customWidth="1"/>
    <col min="11954" max="11956" width="6" style="4" customWidth="1"/>
    <col min="11957" max="11957" width="1.7109375" style="4" customWidth="1"/>
    <col min="11958" max="11958" width="6.140625" style="4" customWidth="1"/>
    <col min="11959" max="11960" width="5.140625" style="4" customWidth="1"/>
    <col min="11961" max="11961" width="1.7109375" style="4" customWidth="1"/>
    <col min="11962" max="11964" width="5" style="4" customWidth="1"/>
    <col min="11965" max="11965" width="1.7109375" style="4" customWidth="1"/>
    <col min="11966" max="11968" width="5" style="4" customWidth="1"/>
    <col min="11969" max="11969" width="1.7109375" style="4" customWidth="1"/>
    <col min="11970" max="11972" width="5" style="4" customWidth="1"/>
    <col min="11973" max="11973" width="1.7109375" style="4" customWidth="1"/>
    <col min="11974" max="11976" width="5.140625" style="4" customWidth="1"/>
    <col min="11977" max="11977" width="1.7109375" style="4" customWidth="1"/>
    <col min="11978" max="11979" width="5" style="4" customWidth="1"/>
    <col min="11980" max="11980" width="5.28515625" style="4" customWidth="1"/>
    <col min="11981" max="12179" width="11.42578125" style="4"/>
    <col min="12180" max="12180" width="16.140625" style="4" customWidth="1"/>
    <col min="12181" max="12181" width="6" style="4" customWidth="1"/>
    <col min="12182" max="12182" width="6" style="4" bestFit="1" customWidth="1"/>
    <col min="12183" max="12183" width="5.7109375" style="4" bestFit="1" customWidth="1"/>
    <col min="12184" max="12184" width="1.7109375" style="4" customWidth="1"/>
    <col min="12185" max="12185" width="6" style="4" bestFit="1" customWidth="1"/>
    <col min="12186" max="12187" width="5" style="4" customWidth="1"/>
    <col min="12188" max="12188" width="1.7109375" style="4" customWidth="1"/>
    <col min="12189" max="12191" width="5" style="4" customWidth="1"/>
    <col min="12192" max="12192" width="1.7109375" style="4" customWidth="1"/>
    <col min="12193" max="12195" width="5.140625" style="4" bestFit="1" customWidth="1"/>
    <col min="12196" max="12196" width="1.7109375" style="4" customWidth="1"/>
    <col min="12197" max="12199" width="5.140625" style="4" bestFit="1" customWidth="1"/>
    <col min="12200" max="12200" width="1.7109375" style="4" customWidth="1"/>
    <col min="12201" max="12203" width="5.140625" style="4" bestFit="1" customWidth="1"/>
    <col min="12204" max="12204" width="1.7109375" style="4" customWidth="1"/>
    <col min="12205" max="12205" width="4.85546875" style="4" bestFit="1" customWidth="1"/>
    <col min="12206" max="12207" width="4.42578125" style="4" customWidth="1"/>
    <col min="12208" max="12208" width="8.85546875" style="4" customWidth="1"/>
    <col min="12209" max="12209" width="12" style="4" customWidth="1"/>
    <col min="12210" max="12212" width="6" style="4" customWidth="1"/>
    <col min="12213" max="12213" width="1.7109375" style="4" customWidth="1"/>
    <col min="12214" max="12214" width="6.140625" style="4" customWidth="1"/>
    <col min="12215" max="12216" width="5.140625" style="4" customWidth="1"/>
    <col min="12217" max="12217" width="1.7109375" style="4" customWidth="1"/>
    <col min="12218" max="12220" width="5" style="4" customWidth="1"/>
    <col min="12221" max="12221" width="1.7109375" style="4" customWidth="1"/>
    <col min="12222" max="12224" width="5" style="4" customWidth="1"/>
    <col min="12225" max="12225" width="1.7109375" style="4" customWidth="1"/>
    <col min="12226" max="12228" width="5" style="4" customWidth="1"/>
    <col min="12229" max="12229" width="1.7109375" style="4" customWidth="1"/>
    <col min="12230" max="12232" width="5.140625" style="4" customWidth="1"/>
    <col min="12233" max="12233" width="1.7109375" style="4" customWidth="1"/>
    <col min="12234" max="12235" width="5" style="4" customWidth="1"/>
    <col min="12236" max="12236" width="5.28515625" style="4" customWidth="1"/>
    <col min="12237" max="12435" width="11.42578125" style="4"/>
    <col min="12436" max="12436" width="16.140625" style="4" customWidth="1"/>
    <col min="12437" max="12437" width="6" style="4" customWidth="1"/>
    <col min="12438" max="12438" width="6" style="4" bestFit="1" customWidth="1"/>
    <col min="12439" max="12439" width="5.7109375" style="4" bestFit="1" customWidth="1"/>
    <col min="12440" max="12440" width="1.7109375" style="4" customWidth="1"/>
    <col min="12441" max="12441" width="6" style="4" bestFit="1" customWidth="1"/>
    <col min="12442" max="12443" width="5" style="4" customWidth="1"/>
    <col min="12444" max="12444" width="1.7109375" style="4" customWidth="1"/>
    <col min="12445" max="12447" width="5" style="4" customWidth="1"/>
    <col min="12448" max="12448" width="1.7109375" style="4" customWidth="1"/>
    <col min="12449" max="12451" width="5.140625" style="4" bestFit="1" customWidth="1"/>
    <col min="12452" max="12452" width="1.7109375" style="4" customWidth="1"/>
    <col min="12453" max="12455" width="5.140625" style="4" bestFit="1" customWidth="1"/>
    <col min="12456" max="12456" width="1.7109375" style="4" customWidth="1"/>
    <col min="12457" max="12459" width="5.140625" style="4" bestFit="1" customWidth="1"/>
    <col min="12460" max="12460" width="1.7109375" style="4" customWidth="1"/>
    <col min="12461" max="12461" width="4.85546875" style="4" bestFit="1" customWidth="1"/>
    <col min="12462" max="12463" width="4.42578125" style="4" customWidth="1"/>
    <col min="12464" max="12464" width="8.85546875" style="4" customWidth="1"/>
    <col min="12465" max="12465" width="12" style="4" customWidth="1"/>
    <col min="12466" max="12468" width="6" style="4" customWidth="1"/>
    <col min="12469" max="12469" width="1.7109375" style="4" customWidth="1"/>
    <col min="12470" max="12470" width="6.140625" style="4" customWidth="1"/>
    <col min="12471" max="12472" width="5.140625" style="4" customWidth="1"/>
    <col min="12473" max="12473" width="1.7109375" style="4" customWidth="1"/>
    <col min="12474" max="12476" width="5" style="4" customWidth="1"/>
    <col min="12477" max="12477" width="1.7109375" style="4" customWidth="1"/>
    <col min="12478" max="12480" width="5" style="4" customWidth="1"/>
    <col min="12481" max="12481" width="1.7109375" style="4" customWidth="1"/>
    <col min="12482" max="12484" width="5" style="4" customWidth="1"/>
    <col min="12485" max="12485" width="1.7109375" style="4" customWidth="1"/>
    <col min="12486" max="12488" width="5.140625" style="4" customWidth="1"/>
    <col min="12489" max="12489" width="1.7109375" style="4" customWidth="1"/>
    <col min="12490" max="12491" width="5" style="4" customWidth="1"/>
    <col min="12492" max="12492" width="5.28515625" style="4" customWidth="1"/>
    <col min="12493" max="12691" width="11.42578125" style="4"/>
    <col min="12692" max="12692" width="16.140625" style="4" customWidth="1"/>
    <col min="12693" max="12693" width="6" style="4" customWidth="1"/>
    <col min="12694" max="12694" width="6" style="4" bestFit="1" customWidth="1"/>
    <col min="12695" max="12695" width="5.7109375" style="4" bestFit="1" customWidth="1"/>
    <col min="12696" max="12696" width="1.7109375" style="4" customWidth="1"/>
    <col min="12697" max="12697" width="6" style="4" bestFit="1" customWidth="1"/>
    <col min="12698" max="12699" width="5" style="4" customWidth="1"/>
    <col min="12700" max="12700" width="1.7109375" style="4" customWidth="1"/>
    <col min="12701" max="12703" width="5" style="4" customWidth="1"/>
    <col min="12704" max="12704" width="1.7109375" style="4" customWidth="1"/>
    <col min="12705" max="12707" width="5.140625" style="4" bestFit="1" customWidth="1"/>
    <col min="12708" max="12708" width="1.7109375" style="4" customWidth="1"/>
    <col min="12709" max="12711" width="5.140625" style="4" bestFit="1" customWidth="1"/>
    <col min="12712" max="12712" width="1.7109375" style="4" customWidth="1"/>
    <col min="12713" max="12715" width="5.140625" style="4" bestFit="1" customWidth="1"/>
    <col min="12716" max="12716" width="1.7109375" style="4" customWidth="1"/>
    <col min="12717" max="12717" width="4.85546875" style="4" bestFit="1" customWidth="1"/>
    <col min="12718" max="12719" width="4.42578125" style="4" customWidth="1"/>
    <col min="12720" max="12720" width="8.85546875" style="4" customWidth="1"/>
    <col min="12721" max="12721" width="12" style="4" customWidth="1"/>
    <col min="12722" max="12724" width="6" style="4" customWidth="1"/>
    <col min="12725" max="12725" width="1.7109375" style="4" customWidth="1"/>
    <col min="12726" max="12726" width="6.140625" style="4" customWidth="1"/>
    <col min="12727" max="12728" width="5.140625" style="4" customWidth="1"/>
    <col min="12729" max="12729" width="1.7109375" style="4" customWidth="1"/>
    <col min="12730" max="12732" width="5" style="4" customWidth="1"/>
    <col min="12733" max="12733" width="1.7109375" style="4" customWidth="1"/>
    <col min="12734" max="12736" width="5" style="4" customWidth="1"/>
    <col min="12737" max="12737" width="1.7109375" style="4" customWidth="1"/>
    <col min="12738" max="12740" width="5" style="4" customWidth="1"/>
    <col min="12741" max="12741" width="1.7109375" style="4" customWidth="1"/>
    <col min="12742" max="12744" width="5.140625" style="4" customWidth="1"/>
    <col min="12745" max="12745" width="1.7109375" style="4" customWidth="1"/>
    <col min="12746" max="12747" width="5" style="4" customWidth="1"/>
    <col min="12748" max="12748" width="5.28515625" style="4" customWidth="1"/>
    <col min="12749" max="12947" width="11.42578125" style="4"/>
    <col min="12948" max="12948" width="16.140625" style="4" customWidth="1"/>
    <col min="12949" max="12949" width="6" style="4" customWidth="1"/>
    <col min="12950" max="12950" width="6" style="4" bestFit="1" customWidth="1"/>
    <col min="12951" max="12951" width="5.7109375" style="4" bestFit="1" customWidth="1"/>
    <col min="12952" max="12952" width="1.7109375" style="4" customWidth="1"/>
    <col min="12953" max="12953" width="6" style="4" bestFit="1" customWidth="1"/>
    <col min="12954" max="12955" width="5" style="4" customWidth="1"/>
    <col min="12956" max="12956" width="1.7109375" style="4" customWidth="1"/>
    <col min="12957" max="12959" width="5" style="4" customWidth="1"/>
    <col min="12960" max="12960" width="1.7109375" style="4" customWidth="1"/>
    <col min="12961" max="12963" width="5.140625" style="4" bestFit="1" customWidth="1"/>
    <col min="12964" max="12964" width="1.7109375" style="4" customWidth="1"/>
    <col min="12965" max="12967" width="5.140625" style="4" bestFit="1" customWidth="1"/>
    <col min="12968" max="12968" width="1.7109375" style="4" customWidth="1"/>
    <col min="12969" max="12971" width="5.140625" style="4" bestFit="1" customWidth="1"/>
    <col min="12972" max="12972" width="1.7109375" style="4" customWidth="1"/>
    <col min="12973" max="12973" width="4.85546875" style="4" bestFit="1" customWidth="1"/>
    <col min="12974" max="12975" width="4.42578125" style="4" customWidth="1"/>
    <col min="12976" max="12976" width="8.85546875" style="4" customWidth="1"/>
    <col min="12977" max="12977" width="12" style="4" customWidth="1"/>
    <col min="12978" max="12980" width="6" style="4" customWidth="1"/>
    <col min="12981" max="12981" width="1.7109375" style="4" customWidth="1"/>
    <col min="12982" max="12982" width="6.140625" style="4" customWidth="1"/>
    <col min="12983" max="12984" width="5.140625" style="4" customWidth="1"/>
    <col min="12985" max="12985" width="1.7109375" style="4" customWidth="1"/>
    <col min="12986" max="12988" width="5" style="4" customWidth="1"/>
    <col min="12989" max="12989" width="1.7109375" style="4" customWidth="1"/>
    <col min="12990" max="12992" width="5" style="4" customWidth="1"/>
    <col min="12993" max="12993" width="1.7109375" style="4" customWidth="1"/>
    <col min="12994" max="12996" width="5" style="4" customWidth="1"/>
    <col min="12997" max="12997" width="1.7109375" style="4" customWidth="1"/>
    <col min="12998" max="13000" width="5.140625" style="4" customWidth="1"/>
    <col min="13001" max="13001" width="1.7109375" style="4" customWidth="1"/>
    <col min="13002" max="13003" width="5" style="4" customWidth="1"/>
    <col min="13004" max="13004" width="5.28515625" style="4" customWidth="1"/>
    <col min="13005" max="13203" width="11.42578125" style="4"/>
    <col min="13204" max="13204" width="16.140625" style="4" customWidth="1"/>
    <col min="13205" max="13205" width="6" style="4" customWidth="1"/>
    <col min="13206" max="13206" width="6" style="4" bestFit="1" customWidth="1"/>
    <col min="13207" max="13207" width="5.7109375" style="4" bestFit="1" customWidth="1"/>
    <col min="13208" max="13208" width="1.7109375" style="4" customWidth="1"/>
    <col min="13209" max="13209" width="6" style="4" bestFit="1" customWidth="1"/>
    <col min="13210" max="13211" width="5" style="4" customWidth="1"/>
    <col min="13212" max="13212" width="1.7109375" style="4" customWidth="1"/>
    <col min="13213" max="13215" width="5" style="4" customWidth="1"/>
    <col min="13216" max="13216" width="1.7109375" style="4" customWidth="1"/>
    <col min="13217" max="13219" width="5.140625" style="4" bestFit="1" customWidth="1"/>
    <col min="13220" max="13220" width="1.7109375" style="4" customWidth="1"/>
    <col min="13221" max="13223" width="5.140625" style="4" bestFit="1" customWidth="1"/>
    <col min="13224" max="13224" width="1.7109375" style="4" customWidth="1"/>
    <col min="13225" max="13227" width="5.140625" style="4" bestFit="1" customWidth="1"/>
    <col min="13228" max="13228" width="1.7109375" style="4" customWidth="1"/>
    <col min="13229" max="13229" width="4.85546875" style="4" bestFit="1" customWidth="1"/>
    <col min="13230" max="13231" width="4.42578125" style="4" customWidth="1"/>
    <col min="13232" max="13232" width="8.85546875" style="4" customWidth="1"/>
    <col min="13233" max="13233" width="12" style="4" customWidth="1"/>
    <col min="13234" max="13236" width="6" style="4" customWidth="1"/>
    <col min="13237" max="13237" width="1.7109375" style="4" customWidth="1"/>
    <col min="13238" max="13238" width="6.140625" style="4" customWidth="1"/>
    <col min="13239" max="13240" width="5.140625" style="4" customWidth="1"/>
    <col min="13241" max="13241" width="1.7109375" style="4" customWidth="1"/>
    <col min="13242" max="13244" width="5" style="4" customWidth="1"/>
    <col min="13245" max="13245" width="1.7109375" style="4" customWidth="1"/>
    <col min="13246" max="13248" width="5" style="4" customWidth="1"/>
    <col min="13249" max="13249" width="1.7109375" style="4" customWidth="1"/>
    <col min="13250" max="13252" width="5" style="4" customWidth="1"/>
    <col min="13253" max="13253" width="1.7109375" style="4" customWidth="1"/>
    <col min="13254" max="13256" width="5.140625" style="4" customWidth="1"/>
    <col min="13257" max="13257" width="1.7109375" style="4" customWidth="1"/>
    <col min="13258" max="13259" width="5" style="4" customWidth="1"/>
    <col min="13260" max="13260" width="5.28515625" style="4" customWidth="1"/>
    <col min="13261" max="13459" width="11.42578125" style="4"/>
    <col min="13460" max="13460" width="16.140625" style="4" customWidth="1"/>
    <col min="13461" max="13461" width="6" style="4" customWidth="1"/>
    <col min="13462" max="13462" width="6" style="4" bestFit="1" customWidth="1"/>
    <col min="13463" max="13463" width="5.7109375" style="4" bestFit="1" customWidth="1"/>
    <col min="13464" max="13464" width="1.7109375" style="4" customWidth="1"/>
    <col min="13465" max="13465" width="6" style="4" bestFit="1" customWidth="1"/>
    <col min="13466" max="13467" width="5" style="4" customWidth="1"/>
    <col min="13468" max="13468" width="1.7109375" style="4" customWidth="1"/>
    <col min="13469" max="13471" width="5" style="4" customWidth="1"/>
    <col min="13472" max="13472" width="1.7109375" style="4" customWidth="1"/>
    <col min="13473" max="13475" width="5.140625" style="4" bestFit="1" customWidth="1"/>
    <col min="13476" max="13476" width="1.7109375" style="4" customWidth="1"/>
    <col min="13477" max="13479" width="5.140625" style="4" bestFit="1" customWidth="1"/>
    <col min="13480" max="13480" width="1.7109375" style="4" customWidth="1"/>
    <col min="13481" max="13483" width="5.140625" style="4" bestFit="1" customWidth="1"/>
    <col min="13484" max="13484" width="1.7109375" style="4" customWidth="1"/>
    <col min="13485" max="13485" width="4.85546875" style="4" bestFit="1" customWidth="1"/>
    <col min="13486" max="13487" width="4.42578125" style="4" customWidth="1"/>
    <col min="13488" max="13488" width="8.85546875" style="4" customWidth="1"/>
    <col min="13489" max="13489" width="12" style="4" customWidth="1"/>
    <col min="13490" max="13492" width="6" style="4" customWidth="1"/>
    <col min="13493" max="13493" width="1.7109375" style="4" customWidth="1"/>
    <col min="13494" max="13494" width="6.140625" style="4" customWidth="1"/>
    <col min="13495" max="13496" width="5.140625" style="4" customWidth="1"/>
    <col min="13497" max="13497" width="1.7109375" style="4" customWidth="1"/>
    <col min="13498" max="13500" width="5" style="4" customWidth="1"/>
    <col min="13501" max="13501" width="1.7109375" style="4" customWidth="1"/>
    <col min="13502" max="13504" width="5" style="4" customWidth="1"/>
    <col min="13505" max="13505" width="1.7109375" style="4" customWidth="1"/>
    <col min="13506" max="13508" width="5" style="4" customWidth="1"/>
    <col min="13509" max="13509" width="1.7109375" style="4" customWidth="1"/>
    <col min="13510" max="13512" width="5.140625" style="4" customWidth="1"/>
    <col min="13513" max="13513" width="1.7109375" style="4" customWidth="1"/>
    <col min="13514" max="13515" width="5" style="4" customWidth="1"/>
    <col min="13516" max="13516" width="5.28515625" style="4" customWidth="1"/>
    <col min="13517" max="13715" width="11.42578125" style="4"/>
    <col min="13716" max="13716" width="16.140625" style="4" customWidth="1"/>
    <col min="13717" max="13717" width="6" style="4" customWidth="1"/>
    <col min="13718" max="13718" width="6" style="4" bestFit="1" customWidth="1"/>
    <col min="13719" max="13719" width="5.7109375" style="4" bestFit="1" customWidth="1"/>
    <col min="13720" max="13720" width="1.7109375" style="4" customWidth="1"/>
    <col min="13721" max="13721" width="6" style="4" bestFit="1" customWidth="1"/>
    <col min="13722" max="13723" width="5" style="4" customWidth="1"/>
    <col min="13724" max="13724" width="1.7109375" style="4" customWidth="1"/>
    <col min="13725" max="13727" width="5" style="4" customWidth="1"/>
    <col min="13728" max="13728" width="1.7109375" style="4" customWidth="1"/>
    <col min="13729" max="13731" width="5.140625" style="4" bestFit="1" customWidth="1"/>
    <col min="13732" max="13732" width="1.7109375" style="4" customWidth="1"/>
    <col min="13733" max="13735" width="5.140625" style="4" bestFit="1" customWidth="1"/>
    <col min="13736" max="13736" width="1.7109375" style="4" customWidth="1"/>
    <col min="13737" max="13739" width="5.140625" style="4" bestFit="1" customWidth="1"/>
    <col min="13740" max="13740" width="1.7109375" style="4" customWidth="1"/>
    <col min="13741" max="13741" width="4.85546875" style="4" bestFit="1" customWidth="1"/>
    <col min="13742" max="13743" width="4.42578125" style="4" customWidth="1"/>
    <col min="13744" max="13744" width="8.85546875" style="4" customWidth="1"/>
    <col min="13745" max="13745" width="12" style="4" customWidth="1"/>
    <col min="13746" max="13748" width="6" style="4" customWidth="1"/>
    <col min="13749" max="13749" width="1.7109375" style="4" customWidth="1"/>
    <col min="13750" max="13750" width="6.140625" style="4" customWidth="1"/>
    <col min="13751" max="13752" width="5.140625" style="4" customWidth="1"/>
    <col min="13753" max="13753" width="1.7109375" style="4" customWidth="1"/>
    <col min="13754" max="13756" width="5" style="4" customWidth="1"/>
    <col min="13757" max="13757" width="1.7109375" style="4" customWidth="1"/>
    <col min="13758" max="13760" width="5" style="4" customWidth="1"/>
    <col min="13761" max="13761" width="1.7109375" style="4" customWidth="1"/>
    <col min="13762" max="13764" width="5" style="4" customWidth="1"/>
    <col min="13765" max="13765" width="1.7109375" style="4" customWidth="1"/>
    <col min="13766" max="13768" width="5.140625" style="4" customWidth="1"/>
    <col min="13769" max="13769" width="1.7109375" style="4" customWidth="1"/>
    <col min="13770" max="13771" width="5" style="4" customWidth="1"/>
    <col min="13772" max="13772" width="5.28515625" style="4" customWidth="1"/>
    <col min="13773" max="13971" width="11.42578125" style="4"/>
    <col min="13972" max="13972" width="16.140625" style="4" customWidth="1"/>
    <col min="13973" max="13973" width="6" style="4" customWidth="1"/>
    <col min="13974" max="13974" width="6" style="4" bestFit="1" customWidth="1"/>
    <col min="13975" max="13975" width="5.7109375" style="4" bestFit="1" customWidth="1"/>
    <col min="13976" max="13976" width="1.7109375" style="4" customWidth="1"/>
    <col min="13977" max="13977" width="6" style="4" bestFit="1" customWidth="1"/>
    <col min="13978" max="13979" width="5" style="4" customWidth="1"/>
    <col min="13980" max="13980" width="1.7109375" style="4" customWidth="1"/>
    <col min="13981" max="13983" width="5" style="4" customWidth="1"/>
    <col min="13984" max="13984" width="1.7109375" style="4" customWidth="1"/>
    <col min="13985" max="13987" width="5.140625" style="4" bestFit="1" customWidth="1"/>
    <col min="13988" max="13988" width="1.7109375" style="4" customWidth="1"/>
    <col min="13989" max="13991" width="5.140625" style="4" bestFit="1" customWidth="1"/>
    <col min="13992" max="13992" width="1.7109375" style="4" customWidth="1"/>
    <col min="13993" max="13995" width="5.140625" style="4" bestFit="1" customWidth="1"/>
    <col min="13996" max="13996" width="1.7109375" style="4" customWidth="1"/>
    <col min="13997" max="13997" width="4.85546875" style="4" bestFit="1" customWidth="1"/>
    <col min="13998" max="13999" width="4.42578125" style="4" customWidth="1"/>
    <col min="14000" max="14000" width="8.85546875" style="4" customWidth="1"/>
    <col min="14001" max="14001" width="12" style="4" customWidth="1"/>
    <col min="14002" max="14004" width="6" style="4" customWidth="1"/>
    <col min="14005" max="14005" width="1.7109375" style="4" customWidth="1"/>
    <col min="14006" max="14006" width="6.140625" style="4" customWidth="1"/>
    <col min="14007" max="14008" width="5.140625" style="4" customWidth="1"/>
    <col min="14009" max="14009" width="1.7109375" style="4" customWidth="1"/>
    <col min="14010" max="14012" width="5" style="4" customWidth="1"/>
    <col min="14013" max="14013" width="1.7109375" style="4" customWidth="1"/>
    <col min="14014" max="14016" width="5" style="4" customWidth="1"/>
    <col min="14017" max="14017" width="1.7109375" style="4" customWidth="1"/>
    <col min="14018" max="14020" width="5" style="4" customWidth="1"/>
    <col min="14021" max="14021" width="1.7109375" style="4" customWidth="1"/>
    <col min="14022" max="14024" width="5.140625" style="4" customWidth="1"/>
    <col min="14025" max="14025" width="1.7109375" style="4" customWidth="1"/>
    <col min="14026" max="14027" width="5" style="4" customWidth="1"/>
    <col min="14028" max="14028" width="5.28515625" style="4" customWidth="1"/>
    <col min="14029" max="14227" width="11.42578125" style="4"/>
    <col min="14228" max="14228" width="16.140625" style="4" customWidth="1"/>
    <col min="14229" max="14229" width="6" style="4" customWidth="1"/>
    <col min="14230" max="14230" width="6" style="4" bestFit="1" customWidth="1"/>
    <col min="14231" max="14231" width="5.7109375" style="4" bestFit="1" customWidth="1"/>
    <col min="14232" max="14232" width="1.7109375" style="4" customWidth="1"/>
    <col min="14233" max="14233" width="6" style="4" bestFit="1" customWidth="1"/>
    <col min="14234" max="14235" width="5" style="4" customWidth="1"/>
    <col min="14236" max="14236" width="1.7109375" style="4" customWidth="1"/>
    <col min="14237" max="14239" width="5" style="4" customWidth="1"/>
    <col min="14240" max="14240" width="1.7109375" style="4" customWidth="1"/>
    <col min="14241" max="14243" width="5.140625" style="4" bestFit="1" customWidth="1"/>
    <col min="14244" max="14244" width="1.7109375" style="4" customWidth="1"/>
    <col min="14245" max="14247" width="5.140625" style="4" bestFit="1" customWidth="1"/>
    <col min="14248" max="14248" width="1.7109375" style="4" customWidth="1"/>
    <col min="14249" max="14251" width="5.140625" style="4" bestFit="1" customWidth="1"/>
    <col min="14252" max="14252" width="1.7109375" style="4" customWidth="1"/>
    <col min="14253" max="14253" width="4.85546875" style="4" bestFit="1" customWidth="1"/>
    <col min="14254" max="14255" width="4.42578125" style="4" customWidth="1"/>
    <col min="14256" max="14256" width="8.85546875" style="4" customWidth="1"/>
    <col min="14257" max="14257" width="12" style="4" customWidth="1"/>
    <col min="14258" max="14260" width="6" style="4" customWidth="1"/>
    <col min="14261" max="14261" width="1.7109375" style="4" customWidth="1"/>
    <col min="14262" max="14262" width="6.140625" style="4" customWidth="1"/>
    <col min="14263" max="14264" width="5.140625" style="4" customWidth="1"/>
    <col min="14265" max="14265" width="1.7109375" style="4" customWidth="1"/>
    <col min="14266" max="14268" width="5" style="4" customWidth="1"/>
    <col min="14269" max="14269" width="1.7109375" style="4" customWidth="1"/>
    <col min="14270" max="14272" width="5" style="4" customWidth="1"/>
    <col min="14273" max="14273" width="1.7109375" style="4" customWidth="1"/>
    <col min="14274" max="14276" width="5" style="4" customWidth="1"/>
    <col min="14277" max="14277" width="1.7109375" style="4" customWidth="1"/>
    <col min="14278" max="14280" width="5.140625" style="4" customWidth="1"/>
    <col min="14281" max="14281" width="1.7109375" style="4" customWidth="1"/>
    <col min="14282" max="14283" width="5" style="4" customWidth="1"/>
    <col min="14284" max="14284" width="5.28515625" style="4" customWidth="1"/>
    <col min="14285" max="14483" width="11.42578125" style="4"/>
    <col min="14484" max="14484" width="16.140625" style="4" customWidth="1"/>
    <col min="14485" max="14485" width="6" style="4" customWidth="1"/>
    <col min="14486" max="14486" width="6" style="4" bestFit="1" customWidth="1"/>
    <col min="14487" max="14487" width="5.7109375" style="4" bestFit="1" customWidth="1"/>
    <col min="14488" max="14488" width="1.7109375" style="4" customWidth="1"/>
    <col min="14489" max="14489" width="6" style="4" bestFit="1" customWidth="1"/>
    <col min="14490" max="14491" width="5" style="4" customWidth="1"/>
    <col min="14492" max="14492" width="1.7109375" style="4" customWidth="1"/>
    <col min="14493" max="14495" width="5" style="4" customWidth="1"/>
    <col min="14496" max="14496" width="1.7109375" style="4" customWidth="1"/>
    <col min="14497" max="14499" width="5.140625" style="4" bestFit="1" customWidth="1"/>
    <col min="14500" max="14500" width="1.7109375" style="4" customWidth="1"/>
    <col min="14501" max="14503" width="5.140625" style="4" bestFit="1" customWidth="1"/>
    <col min="14504" max="14504" width="1.7109375" style="4" customWidth="1"/>
    <col min="14505" max="14507" width="5.140625" style="4" bestFit="1" customWidth="1"/>
    <col min="14508" max="14508" width="1.7109375" style="4" customWidth="1"/>
    <col min="14509" max="14509" width="4.85546875" style="4" bestFit="1" customWidth="1"/>
    <col min="14510" max="14511" width="4.42578125" style="4" customWidth="1"/>
    <col min="14512" max="14512" width="8.85546875" style="4" customWidth="1"/>
    <col min="14513" max="14513" width="12" style="4" customWidth="1"/>
    <col min="14514" max="14516" width="6" style="4" customWidth="1"/>
    <col min="14517" max="14517" width="1.7109375" style="4" customWidth="1"/>
    <col min="14518" max="14518" width="6.140625" style="4" customWidth="1"/>
    <col min="14519" max="14520" width="5.140625" style="4" customWidth="1"/>
    <col min="14521" max="14521" width="1.7109375" style="4" customWidth="1"/>
    <col min="14522" max="14524" width="5" style="4" customWidth="1"/>
    <col min="14525" max="14525" width="1.7109375" style="4" customWidth="1"/>
    <col min="14526" max="14528" width="5" style="4" customWidth="1"/>
    <col min="14529" max="14529" width="1.7109375" style="4" customWidth="1"/>
    <col min="14530" max="14532" width="5" style="4" customWidth="1"/>
    <col min="14533" max="14533" width="1.7109375" style="4" customWidth="1"/>
    <col min="14534" max="14536" width="5.140625" style="4" customWidth="1"/>
    <col min="14537" max="14537" width="1.7109375" style="4" customWidth="1"/>
    <col min="14538" max="14539" width="5" style="4" customWidth="1"/>
    <col min="14540" max="14540" width="5.28515625" style="4" customWidth="1"/>
    <col min="14541" max="14739" width="11.42578125" style="4"/>
    <col min="14740" max="14740" width="16.140625" style="4" customWidth="1"/>
    <col min="14741" max="14741" width="6" style="4" customWidth="1"/>
    <col min="14742" max="14742" width="6" style="4" bestFit="1" customWidth="1"/>
    <col min="14743" max="14743" width="5.7109375" style="4" bestFit="1" customWidth="1"/>
    <col min="14744" max="14744" width="1.7109375" style="4" customWidth="1"/>
    <col min="14745" max="14745" width="6" style="4" bestFit="1" customWidth="1"/>
    <col min="14746" max="14747" width="5" style="4" customWidth="1"/>
    <col min="14748" max="14748" width="1.7109375" style="4" customWidth="1"/>
    <col min="14749" max="14751" width="5" style="4" customWidth="1"/>
    <col min="14752" max="14752" width="1.7109375" style="4" customWidth="1"/>
    <col min="14753" max="14755" width="5.140625" style="4" bestFit="1" customWidth="1"/>
    <col min="14756" max="14756" width="1.7109375" style="4" customWidth="1"/>
    <col min="14757" max="14759" width="5.140625" style="4" bestFit="1" customWidth="1"/>
    <col min="14760" max="14760" width="1.7109375" style="4" customWidth="1"/>
    <col min="14761" max="14763" width="5.140625" style="4" bestFit="1" customWidth="1"/>
    <col min="14764" max="14764" width="1.7109375" style="4" customWidth="1"/>
    <col min="14765" max="14765" width="4.85546875" style="4" bestFit="1" customWidth="1"/>
    <col min="14766" max="14767" width="4.42578125" style="4" customWidth="1"/>
    <col min="14768" max="14768" width="8.85546875" style="4" customWidth="1"/>
    <col min="14769" max="14769" width="12" style="4" customWidth="1"/>
    <col min="14770" max="14772" width="6" style="4" customWidth="1"/>
    <col min="14773" max="14773" width="1.7109375" style="4" customWidth="1"/>
    <col min="14774" max="14774" width="6.140625" style="4" customWidth="1"/>
    <col min="14775" max="14776" width="5.140625" style="4" customWidth="1"/>
    <col min="14777" max="14777" width="1.7109375" style="4" customWidth="1"/>
    <col min="14778" max="14780" width="5" style="4" customWidth="1"/>
    <col min="14781" max="14781" width="1.7109375" style="4" customWidth="1"/>
    <col min="14782" max="14784" width="5" style="4" customWidth="1"/>
    <col min="14785" max="14785" width="1.7109375" style="4" customWidth="1"/>
    <col min="14786" max="14788" width="5" style="4" customWidth="1"/>
    <col min="14789" max="14789" width="1.7109375" style="4" customWidth="1"/>
    <col min="14790" max="14792" width="5.140625" style="4" customWidth="1"/>
    <col min="14793" max="14793" width="1.7109375" style="4" customWidth="1"/>
    <col min="14794" max="14795" width="5" style="4" customWidth="1"/>
    <col min="14796" max="14796" width="5.28515625" style="4" customWidth="1"/>
    <col min="14797" max="14995" width="11.42578125" style="4"/>
    <col min="14996" max="14996" width="16.140625" style="4" customWidth="1"/>
    <col min="14997" max="14997" width="6" style="4" customWidth="1"/>
    <col min="14998" max="14998" width="6" style="4" bestFit="1" customWidth="1"/>
    <col min="14999" max="14999" width="5.7109375" style="4" bestFit="1" customWidth="1"/>
    <col min="15000" max="15000" width="1.7109375" style="4" customWidth="1"/>
    <col min="15001" max="15001" width="6" style="4" bestFit="1" customWidth="1"/>
    <col min="15002" max="15003" width="5" style="4" customWidth="1"/>
    <col min="15004" max="15004" width="1.7109375" style="4" customWidth="1"/>
    <col min="15005" max="15007" width="5" style="4" customWidth="1"/>
    <col min="15008" max="15008" width="1.7109375" style="4" customWidth="1"/>
    <col min="15009" max="15011" width="5.140625" style="4" bestFit="1" customWidth="1"/>
    <col min="15012" max="15012" width="1.7109375" style="4" customWidth="1"/>
    <col min="15013" max="15015" width="5.140625" style="4" bestFit="1" customWidth="1"/>
    <col min="15016" max="15016" width="1.7109375" style="4" customWidth="1"/>
    <col min="15017" max="15019" width="5.140625" style="4" bestFit="1" customWidth="1"/>
    <col min="15020" max="15020" width="1.7109375" style="4" customWidth="1"/>
    <col min="15021" max="15021" width="4.85546875" style="4" bestFit="1" customWidth="1"/>
    <col min="15022" max="15023" width="4.42578125" style="4" customWidth="1"/>
    <col min="15024" max="15024" width="8.85546875" style="4" customWidth="1"/>
    <col min="15025" max="15025" width="12" style="4" customWidth="1"/>
    <col min="15026" max="15028" width="6" style="4" customWidth="1"/>
    <col min="15029" max="15029" width="1.7109375" style="4" customWidth="1"/>
    <col min="15030" max="15030" width="6.140625" style="4" customWidth="1"/>
    <col min="15031" max="15032" width="5.140625" style="4" customWidth="1"/>
    <col min="15033" max="15033" width="1.7109375" style="4" customWidth="1"/>
    <col min="15034" max="15036" width="5" style="4" customWidth="1"/>
    <col min="15037" max="15037" width="1.7109375" style="4" customWidth="1"/>
    <col min="15038" max="15040" width="5" style="4" customWidth="1"/>
    <col min="15041" max="15041" width="1.7109375" style="4" customWidth="1"/>
    <col min="15042" max="15044" width="5" style="4" customWidth="1"/>
    <col min="15045" max="15045" width="1.7109375" style="4" customWidth="1"/>
    <col min="15046" max="15048" width="5.140625" style="4" customWidth="1"/>
    <col min="15049" max="15049" width="1.7109375" style="4" customWidth="1"/>
    <col min="15050" max="15051" width="5" style="4" customWidth="1"/>
    <col min="15052" max="15052" width="5.28515625" style="4" customWidth="1"/>
    <col min="15053" max="15251" width="11.42578125" style="4"/>
    <col min="15252" max="15252" width="16.140625" style="4" customWidth="1"/>
    <col min="15253" max="15253" width="6" style="4" customWidth="1"/>
    <col min="15254" max="15254" width="6" style="4" bestFit="1" customWidth="1"/>
    <col min="15255" max="15255" width="5.7109375" style="4" bestFit="1" customWidth="1"/>
    <col min="15256" max="15256" width="1.7109375" style="4" customWidth="1"/>
    <col min="15257" max="15257" width="6" style="4" bestFit="1" customWidth="1"/>
    <col min="15258" max="15259" width="5" style="4" customWidth="1"/>
    <col min="15260" max="15260" width="1.7109375" style="4" customWidth="1"/>
    <col min="15261" max="15263" width="5" style="4" customWidth="1"/>
    <col min="15264" max="15264" width="1.7109375" style="4" customWidth="1"/>
    <col min="15265" max="15267" width="5.140625" style="4" bestFit="1" customWidth="1"/>
    <col min="15268" max="15268" width="1.7109375" style="4" customWidth="1"/>
    <col min="15269" max="15271" width="5.140625" style="4" bestFit="1" customWidth="1"/>
    <col min="15272" max="15272" width="1.7109375" style="4" customWidth="1"/>
    <col min="15273" max="15275" width="5.140625" style="4" bestFit="1" customWidth="1"/>
    <col min="15276" max="15276" width="1.7109375" style="4" customWidth="1"/>
    <col min="15277" max="15277" width="4.85546875" style="4" bestFit="1" customWidth="1"/>
    <col min="15278" max="15279" width="4.42578125" style="4" customWidth="1"/>
    <col min="15280" max="15280" width="8.85546875" style="4" customWidth="1"/>
    <col min="15281" max="15281" width="12" style="4" customWidth="1"/>
    <col min="15282" max="15284" width="6" style="4" customWidth="1"/>
    <col min="15285" max="15285" width="1.7109375" style="4" customWidth="1"/>
    <col min="15286" max="15286" width="6.140625" style="4" customWidth="1"/>
    <col min="15287" max="15288" width="5.140625" style="4" customWidth="1"/>
    <col min="15289" max="15289" width="1.7109375" style="4" customWidth="1"/>
    <col min="15290" max="15292" width="5" style="4" customWidth="1"/>
    <col min="15293" max="15293" width="1.7109375" style="4" customWidth="1"/>
    <col min="15294" max="15296" width="5" style="4" customWidth="1"/>
    <col min="15297" max="15297" width="1.7109375" style="4" customWidth="1"/>
    <col min="15298" max="15300" width="5" style="4" customWidth="1"/>
    <col min="15301" max="15301" width="1.7109375" style="4" customWidth="1"/>
    <col min="15302" max="15304" width="5.140625" style="4" customWidth="1"/>
    <col min="15305" max="15305" width="1.7109375" style="4" customWidth="1"/>
    <col min="15306" max="15307" width="5" style="4" customWidth="1"/>
    <col min="15308" max="15308" width="5.28515625" style="4" customWidth="1"/>
    <col min="15309" max="15507" width="11.42578125" style="4"/>
    <col min="15508" max="15508" width="16.140625" style="4" customWidth="1"/>
    <col min="15509" max="15509" width="6" style="4" customWidth="1"/>
    <col min="15510" max="15510" width="6" style="4" bestFit="1" customWidth="1"/>
    <col min="15511" max="15511" width="5.7109375" style="4" bestFit="1" customWidth="1"/>
    <col min="15512" max="15512" width="1.7109375" style="4" customWidth="1"/>
    <col min="15513" max="15513" width="6" style="4" bestFit="1" customWidth="1"/>
    <col min="15514" max="15515" width="5" style="4" customWidth="1"/>
    <col min="15516" max="15516" width="1.7109375" style="4" customWidth="1"/>
    <col min="15517" max="15519" width="5" style="4" customWidth="1"/>
    <col min="15520" max="15520" width="1.7109375" style="4" customWidth="1"/>
    <col min="15521" max="15523" width="5.140625" style="4" bestFit="1" customWidth="1"/>
    <col min="15524" max="15524" width="1.7109375" style="4" customWidth="1"/>
    <col min="15525" max="15527" width="5.140625" style="4" bestFit="1" customWidth="1"/>
    <col min="15528" max="15528" width="1.7109375" style="4" customWidth="1"/>
    <col min="15529" max="15531" width="5.140625" style="4" bestFit="1" customWidth="1"/>
    <col min="15532" max="15532" width="1.7109375" style="4" customWidth="1"/>
    <col min="15533" max="15533" width="4.85546875" style="4" bestFit="1" customWidth="1"/>
    <col min="15534" max="15535" width="4.42578125" style="4" customWidth="1"/>
    <col min="15536" max="15536" width="8.85546875" style="4" customWidth="1"/>
    <col min="15537" max="15537" width="12" style="4" customWidth="1"/>
    <col min="15538" max="15540" width="6" style="4" customWidth="1"/>
    <col min="15541" max="15541" width="1.7109375" style="4" customWidth="1"/>
    <col min="15542" max="15542" width="6.140625" style="4" customWidth="1"/>
    <col min="15543" max="15544" width="5.140625" style="4" customWidth="1"/>
    <col min="15545" max="15545" width="1.7109375" style="4" customWidth="1"/>
    <col min="15546" max="15548" width="5" style="4" customWidth="1"/>
    <col min="15549" max="15549" width="1.7109375" style="4" customWidth="1"/>
    <col min="15550" max="15552" width="5" style="4" customWidth="1"/>
    <col min="15553" max="15553" width="1.7109375" style="4" customWidth="1"/>
    <col min="15554" max="15556" width="5" style="4" customWidth="1"/>
    <col min="15557" max="15557" width="1.7109375" style="4" customWidth="1"/>
    <col min="15558" max="15560" width="5.140625" style="4" customWidth="1"/>
    <col min="15561" max="15561" width="1.7109375" style="4" customWidth="1"/>
    <col min="15562" max="15563" width="5" style="4" customWidth="1"/>
    <col min="15564" max="15564" width="5.28515625" style="4" customWidth="1"/>
    <col min="15565" max="15763" width="11.42578125" style="4"/>
    <col min="15764" max="15764" width="16.140625" style="4" customWidth="1"/>
    <col min="15765" max="15765" width="6" style="4" customWidth="1"/>
    <col min="15766" max="15766" width="6" style="4" bestFit="1" customWidth="1"/>
    <col min="15767" max="15767" width="5.7109375" style="4" bestFit="1" customWidth="1"/>
    <col min="15768" max="15768" width="1.7109375" style="4" customWidth="1"/>
    <col min="15769" max="15769" width="6" style="4" bestFit="1" customWidth="1"/>
    <col min="15770" max="15771" width="5" style="4" customWidth="1"/>
    <col min="15772" max="15772" width="1.7109375" style="4" customWidth="1"/>
    <col min="15773" max="15775" width="5" style="4" customWidth="1"/>
    <col min="15776" max="15776" width="1.7109375" style="4" customWidth="1"/>
    <col min="15777" max="15779" width="5.140625" style="4" bestFit="1" customWidth="1"/>
    <col min="15780" max="15780" width="1.7109375" style="4" customWidth="1"/>
    <col min="15781" max="15783" width="5.140625" style="4" bestFit="1" customWidth="1"/>
    <col min="15784" max="15784" width="1.7109375" style="4" customWidth="1"/>
    <col min="15785" max="15787" width="5.140625" style="4" bestFit="1" customWidth="1"/>
    <col min="15788" max="15788" width="1.7109375" style="4" customWidth="1"/>
    <col min="15789" max="15789" width="4.85546875" style="4" bestFit="1" customWidth="1"/>
    <col min="15790" max="15791" width="4.42578125" style="4" customWidth="1"/>
    <col min="15792" max="15792" width="8.85546875" style="4" customWidth="1"/>
    <col min="15793" max="15793" width="12" style="4" customWidth="1"/>
    <col min="15794" max="15796" width="6" style="4" customWidth="1"/>
    <col min="15797" max="15797" width="1.7109375" style="4" customWidth="1"/>
    <col min="15798" max="15798" width="6.140625" style="4" customWidth="1"/>
    <col min="15799" max="15800" width="5.140625" style="4" customWidth="1"/>
    <col min="15801" max="15801" width="1.7109375" style="4" customWidth="1"/>
    <col min="15802" max="15804" width="5" style="4" customWidth="1"/>
    <col min="15805" max="15805" width="1.7109375" style="4" customWidth="1"/>
    <col min="15806" max="15808" width="5" style="4" customWidth="1"/>
    <col min="15809" max="15809" width="1.7109375" style="4" customWidth="1"/>
    <col min="15810" max="15812" width="5" style="4" customWidth="1"/>
    <col min="15813" max="15813" width="1.7109375" style="4" customWidth="1"/>
    <col min="15814" max="15816" width="5.140625" style="4" customWidth="1"/>
    <col min="15817" max="15817" width="1.7109375" style="4" customWidth="1"/>
    <col min="15818" max="15819" width="5" style="4" customWidth="1"/>
    <col min="15820" max="15820" width="5.28515625" style="4" customWidth="1"/>
    <col min="15821" max="16019" width="11.42578125" style="4"/>
    <col min="16020" max="16020" width="16.140625" style="4" customWidth="1"/>
    <col min="16021" max="16021" width="6" style="4" customWidth="1"/>
    <col min="16022" max="16022" width="6" style="4" bestFit="1" customWidth="1"/>
    <col min="16023" max="16023" width="5.7109375" style="4" bestFit="1" customWidth="1"/>
    <col min="16024" max="16024" width="1.7109375" style="4" customWidth="1"/>
    <col min="16025" max="16025" width="6" style="4" bestFit="1" customWidth="1"/>
    <col min="16026" max="16027" width="5" style="4" customWidth="1"/>
    <col min="16028" max="16028" width="1.7109375" style="4" customWidth="1"/>
    <col min="16029" max="16031" width="5" style="4" customWidth="1"/>
    <col min="16032" max="16032" width="1.7109375" style="4" customWidth="1"/>
    <col min="16033" max="16035" width="5.140625" style="4" bestFit="1" customWidth="1"/>
    <col min="16036" max="16036" width="1.7109375" style="4" customWidth="1"/>
    <col min="16037" max="16039" width="5.140625" style="4" bestFit="1" customWidth="1"/>
    <col min="16040" max="16040" width="1.7109375" style="4" customWidth="1"/>
    <col min="16041" max="16043" width="5.140625" style="4" bestFit="1" customWidth="1"/>
    <col min="16044" max="16044" width="1.7109375" style="4" customWidth="1"/>
    <col min="16045" max="16045" width="4.85546875" style="4" bestFit="1" customWidth="1"/>
    <col min="16046" max="16047" width="4.42578125" style="4" customWidth="1"/>
    <col min="16048" max="16048" width="8.85546875" style="4" customWidth="1"/>
    <col min="16049" max="16049" width="12" style="4" customWidth="1"/>
    <col min="16050" max="16052" width="6" style="4" customWidth="1"/>
    <col min="16053" max="16053" width="1.7109375" style="4" customWidth="1"/>
    <col min="16054" max="16054" width="6.140625" style="4" customWidth="1"/>
    <col min="16055" max="16056" width="5.140625" style="4" customWidth="1"/>
    <col min="16057" max="16057" width="1.7109375" style="4" customWidth="1"/>
    <col min="16058" max="16060" width="5" style="4" customWidth="1"/>
    <col min="16061" max="16061" width="1.7109375" style="4" customWidth="1"/>
    <col min="16062" max="16064" width="5" style="4" customWidth="1"/>
    <col min="16065" max="16065" width="1.7109375" style="4" customWidth="1"/>
    <col min="16066" max="16068" width="5" style="4" customWidth="1"/>
    <col min="16069" max="16069" width="1.7109375" style="4" customWidth="1"/>
    <col min="16070" max="16072" width="5.140625" style="4" customWidth="1"/>
    <col min="16073" max="16073" width="1.7109375" style="4" customWidth="1"/>
    <col min="16074" max="16075" width="5" style="4" customWidth="1"/>
    <col min="16076" max="16076" width="5.28515625" style="4" customWidth="1"/>
    <col min="16077" max="16384" width="11.42578125" style="4"/>
  </cols>
  <sheetData>
    <row r="1" spans="1:29" ht="14.25" customHeight="1" thickBot="1" x14ac:dyDescent="0.3">
      <c r="A1" s="250" t="s">
        <v>102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89" t="s">
        <v>111</v>
      </c>
    </row>
    <row r="2" spans="1:29" ht="15" x14ac:dyDescent="0.25">
      <c r="A2" s="250" t="s">
        <v>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31"/>
    </row>
    <row r="3" spans="1:29" ht="1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31"/>
    </row>
    <row r="4" spans="1:29" ht="1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31"/>
    </row>
    <row r="5" spans="1:29" ht="15" x14ac:dyDescent="0.25">
      <c r="A5" s="250" t="s">
        <v>100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31"/>
    </row>
    <row r="6" spans="1:29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29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9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12</v>
      </c>
      <c r="G8" s="239"/>
      <c r="H8" s="239"/>
      <c r="I8" s="8"/>
      <c r="J8" s="239" t="s">
        <v>13</v>
      </c>
      <c r="K8" s="239"/>
      <c r="L8" s="239"/>
      <c r="M8" s="8"/>
      <c r="N8" s="239" t="s">
        <v>14</v>
      </c>
      <c r="O8" s="239"/>
      <c r="P8" s="239"/>
      <c r="Q8" s="8"/>
      <c r="R8" s="239" t="s">
        <v>16</v>
      </c>
      <c r="S8" s="239"/>
      <c r="T8" s="239"/>
      <c r="U8" s="8"/>
      <c r="V8" s="239" t="s">
        <v>17</v>
      </c>
      <c r="W8" s="239"/>
      <c r="X8" s="239"/>
      <c r="Y8" s="8"/>
      <c r="Z8" s="239" t="s">
        <v>18</v>
      </c>
      <c r="AA8" s="239"/>
      <c r="AB8" s="239"/>
    </row>
    <row r="9" spans="1:29" ht="15" customHeight="1" thickBot="1" x14ac:dyDescent="0.3">
      <c r="A9" s="237"/>
      <c r="B9" s="105" t="s">
        <v>31</v>
      </c>
      <c r="C9" s="105" t="s">
        <v>32</v>
      </c>
      <c r="D9" s="105" t="s">
        <v>33</v>
      </c>
      <c r="E9" s="105"/>
      <c r="F9" s="105" t="s">
        <v>31</v>
      </c>
      <c r="G9" s="105" t="s">
        <v>32</v>
      </c>
      <c r="H9" s="105" t="s">
        <v>33</v>
      </c>
      <c r="I9" s="105"/>
      <c r="J9" s="105" t="s">
        <v>31</v>
      </c>
      <c r="K9" s="105" t="s">
        <v>32</v>
      </c>
      <c r="L9" s="105" t="s">
        <v>33</v>
      </c>
      <c r="M9" s="105"/>
      <c r="N9" s="105" t="s">
        <v>31</v>
      </c>
      <c r="O9" s="105" t="s">
        <v>32</v>
      </c>
      <c r="P9" s="105" t="s">
        <v>33</v>
      </c>
      <c r="Q9" s="105"/>
      <c r="R9" s="105" t="s">
        <v>31</v>
      </c>
      <c r="S9" s="105" t="s">
        <v>32</v>
      </c>
      <c r="T9" s="105" t="s">
        <v>33</v>
      </c>
      <c r="U9" s="105"/>
      <c r="V9" s="105" t="s">
        <v>31</v>
      </c>
      <c r="W9" s="105" t="s">
        <v>32</v>
      </c>
      <c r="X9" s="105" t="s">
        <v>33</v>
      </c>
      <c r="Y9" s="105"/>
      <c r="Z9" s="105" t="s">
        <v>31</v>
      </c>
      <c r="AA9" s="105" t="s">
        <v>32</v>
      </c>
      <c r="AB9" s="105" t="s">
        <v>33</v>
      </c>
    </row>
    <row r="10" spans="1:29" ht="15" customHeight="1" x14ac:dyDescent="0.25">
      <c r="A10" s="23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"/>
    </row>
    <row r="11" spans="1:29" s="24" customFormat="1" ht="15" customHeight="1" x14ac:dyDescent="0.25">
      <c r="A11" s="29" t="s">
        <v>47</v>
      </c>
      <c r="B11" s="92">
        <f>SUM(B13:B39)</f>
        <v>3626</v>
      </c>
      <c r="C11" s="92">
        <f>SUM(C13:C39)</f>
        <v>2194</v>
      </c>
      <c r="D11" s="92">
        <f>SUM(D13:D39)</f>
        <v>1432</v>
      </c>
      <c r="E11" s="92"/>
      <c r="F11" s="92">
        <f>SUM(F13:F39)</f>
        <v>331</v>
      </c>
      <c r="G11" s="92">
        <f>SUM(G13:G39)</f>
        <v>196</v>
      </c>
      <c r="H11" s="92">
        <f>SUM(H13:H39)</f>
        <v>135</v>
      </c>
      <c r="I11" s="92"/>
      <c r="J11" s="92">
        <f>SUM(J13:J39)</f>
        <v>1947</v>
      </c>
      <c r="K11" s="92">
        <f>SUM(K13:K39)</f>
        <v>1153</v>
      </c>
      <c r="L11" s="92">
        <f>SUM(L13:L39)</f>
        <v>788</v>
      </c>
      <c r="M11" s="92"/>
      <c r="N11" s="92">
        <f>SUM(N13:N39)</f>
        <v>569</v>
      </c>
      <c r="O11" s="92">
        <f>SUM(O13:O39)</f>
        <v>354</v>
      </c>
      <c r="P11" s="92">
        <f>SUM(P13:P39)</f>
        <v>220</v>
      </c>
      <c r="Q11" s="92"/>
      <c r="R11" s="92">
        <f>SUM(R13:R39)</f>
        <v>433</v>
      </c>
      <c r="S11" s="92">
        <f>SUM(S13:S39)</f>
        <v>276</v>
      </c>
      <c r="T11" s="92">
        <f>SUM(T13:T39)</f>
        <v>155</v>
      </c>
      <c r="U11" s="92"/>
      <c r="V11" s="92">
        <f>SUM(V13:V39)</f>
        <v>259</v>
      </c>
      <c r="W11" s="92">
        <f>SUM(W13:W39)</f>
        <v>157</v>
      </c>
      <c r="X11" s="92">
        <f>SUM(X13:X39)</f>
        <v>104</v>
      </c>
      <c r="Y11" s="92"/>
      <c r="Z11" s="92">
        <f>SUM(Z13:Z39)</f>
        <v>87</v>
      </c>
      <c r="AA11" s="92">
        <f>SUM(AA13:AA39)</f>
        <v>58</v>
      </c>
      <c r="AB11" s="92">
        <f>SUM(AB13:AB39)</f>
        <v>30</v>
      </c>
      <c r="AC11" s="4"/>
    </row>
    <row r="12" spans="1:29" ht="15" customHeight="1" x14ac:dyDescent="0.25">
      <c r="A12" s="2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9" ht="15" customHeight="1" x14ac:dyDescent="0.25">
      <c r="A13" s="4" t="s">
        <v>48</v>
      </c>
      <c r="B13" s="26">
        <v>236</v>
      </c>
      <c r="C13" s="26">
        <v>133</v>
      </c>
      <c r="D13" s="26">
        <v>103</v>
      </c>
      <c r="E13" s="26"/>
      <c r="F13" s="26">
        <v>18</v>
      </c>
      <c r="G13" s="26">
        <v>10</v>
      </c>
      <c r="H13" s="128">
        <v>8</v>
      </c>
      <c r="I13" s="26"/>
      <c r="J13" s="26">
        <v>117</v>
      </c>
      <c r="K13" s="26">
        <v>62</v>
      </c>
      <c r="L13" s="128">
        <v>55</v>
      </c>
      <c r="M13" s="26"/>
      <c r="N13" s="26">
        <v>52</v>
      </c>
      <c r="O13" s="26">
        <v>28</v>
      </c>
      <c r="P13" s="128">
        <v>24</v>
      </c>
      <c r="Q13" s="26"/>
      <c r="R13" s="26">
        <v>21</v>
      </c>
      <c r="S13" s="26">
        <v>14</v>
      </c>
      <c r="T13" s="128">
        <v>7</v>
      </c>
      <c r="U13" s="26"/>
      <c r="V13" s="26">
        <v>21</v>
      </c>
      <c r="W13" s="26">
        <v>15</v>
      </c>
      <c r="X13" s="128">
        <v>6</v>
      </c>
      <c r="Y13" s="26"/>
      <c r="Z13" s="26">
        <v>7</v>
      </c>
      <c r="AA13" s="26">
        <v>4</v>
      </c>
      <c r="AB13" s="128">
        <v>3</v>
      </c>
    </row>
    <row r="14" spans="1:29" ht="15" customHeight="1" x14ac:dyDescent="0.25">
      <c r="A14" s="4" t="s">
        <v>49</v>
      </c>
      <c r="B14" s="26">
        <v>234</v>
      </c>
      <c r="C14" s="26">
        <v>133</v>
      </c>
      <c r="D14" s="26">
        <v>101</v>
      </c>
      <c r="E14" s="26"/>
      <c r="F14" s="26">
        <v>24</v>
      </c>
      <c r="G14" s="26">
        <v>11</v>
      </c>
      <c r="H14" s="128">
        <v>13</v>
      </c>
      <c r="I14" s="26"/>
      <c r="J14" s="26">
        <v>113</v>
      </c>
      <c r="K14" s="26">
        <v>60</v>
      </c>
      <c r="L14" s="128">
        <v>53</v>
      </c>
      <c r="M14" s="26"/>
      <c r="N14" s="26">
        <v>23</v>
      </c>
      <c r="O14" s="26">
        <v>13</v>
      </c>
      <c r="P14" s="128">
        <v>10</v>
      </c>
      <c r="Q14" s="26"/>
      <c r="R14" s="26">
        <v>40</v>
      </c>
      <c r="S14" s="26">
        <v>28</v>
      </c>
      <c r="T14" s="128">
        <v>12</v>
      </c>
      <c r="U14" s="26"/>
      <c r="V14" s="26">
        <v>24</v>
      </c>
      <c r="W14" s="26">
        <v>14</v>
      </c>
      <c r="X14" s="128">
        <v>10</v>
      </c>
      <c r="Y14" s="26"/>
      <c r="Z14" s="26">
        <v>10</v>
      </c>
      <c r="AA14" s="26">
        <v>7</v>
      </c>
      <c r="AB14" s="128">
        <v>3</v>
      </c>
    </row>
    <row r="15" spans="1:29" ht="15" customHeight="1" x14ac:dyDescent="0.25">
      <c r="A15" s="4" t="s">
        <v>50</v>
      </c>
      <c r="B15" s="26">
        <v>453</v>
      </c>
      <c r="C15" s="26">
        <v>294</v>
      </c>
      <c r="D15" s="26">
        <v>159</v>
      </c>
      <c r="E15" s="26"/>
      <c r="F15" s="26">
        <v>58</v>
      </c>
      <c r="G15" s="26">
        <v>40</v>
      </c>
      <c r="H15" s="128">
        <v>18</v>
      </c>
      <c r="I15" s="26"/>
      <c r="J15" s="26">
        <v>213</v>
      </c>
      <c r="K15" s="26">
        <v>131</v>
      </c>
      <c r="L15" s="128">
        <v>78</v>
      </c>
      <c r="M15" s="26"/>
      <c r="N15" s="26">
        <v>70</v>
      </c>
      <c r="O15" s="26">
        <v>49</v>
      </c>
      <c r="P15" s="128">
        <v>24</v>
      </c>
      <c r="Q15" s="26"/>
      <c r="R15" s="26">
        <v>66</v>
      </c>
      <c r="S15" s="26">
        <v>43</v>
      </c>
      <c r="T15" s="128">
        <v>22</v>
      </c>
      <c r="U15" s="26"/>
      <c r="V15" s="26">
        <v>33</v>
      </c>
      <c r="W15" s="26">
        <v>21</v>
      </c>
      <c r="X15" s="128">
        <v>14</v>
      </c>
      <c r="Y15" s="26"/>
      <c r="Z15" s="26">
        <v>13</v>
      </c>
      <c r="AA15" s="26">
        <v>10</v>
      </c>
      <c r="AB15" s="128">
        <v>3</v>
      </c>
    </row>
    <row r="16" spans="1:29" ht="15" customHeight="1" x14ac:dyDescent="0.25">
      <c r="A16" s="4" t="s">
        <v>51</v>
      </c>
      <c r="B16" s="26">
        <v>161</v>
      </c>
      <c r="C16" s="26">
        <v>100</v>
      </c>
      <c r="D16" s="26">
        <v>61</v>
      </c>
      <c r="E16" s="26"/>
      <c r="F16" s="26">
        <v>33</v>
      </c>
      <c r="G16" s="26">
        <v>18</v>
      </c>
      <c r="H16" s="128">
        <v>15</v>
      </c>
      <c r="I16" s="26"/>
      <c r="J16" s="26">
        <v>76</v>
      </c>
      <c r="K16" s="26">
        <v>47</v>
      </c>
      <c r="L16" s="128">
        <v>29</v>
      </c>
      <c r="M16" s="26"/>
      <c r="N16" s="26">
        <v>18</v>
      </c>
      <c r="O16" s="26">
        <v>12</v>
      </c>
      <c r="P16" s="128">
        <v>6</v>
      </c>
      <c r="Q16" s="26"/>
      <c r="R16" s="26">
        <v>25</v>
      </c>
      <c r="S16" s="26">
        <v>17</v>
      </c>
      <c r="T16" s="128">
        <v>8</v>
      </c>
      <c r="U16" s="26"/>
      <c r="V16" s="26">
        <v>8</v>
      </c>
      <c r="W16" s="26">
        <v>6</v>
      </c>
      <c r="X16" s="128">
        <v>2</v>
      </c>
      <c r="Y16" s="26"/>
      <c r="Z16" s="26">
        <v>1</v>
      </c>
      <c r="AA16" s="26">
        <v>0</v>
      </c>
      <c r="AB16" s="128">
        <v>1</v>
      </c>
    </row>
    <row r="17" spans="1:28" ht="15" customHeight="1" x14ac:dyDescent="0.25">
      <c r="A17" s="4" t="s">
        <v>52</v>
      </c>
      <c r="B17" s="26">
        <v>27</v>
      </c>
      <c r="C17" s="26">
        <v>15</v>
      </c>
      <c r="D17" s="26">
        <v>12</v>
      </c>
      <c r="E17" s="26"/>
      <c r="F17" s="26">
        <v>1</v>
      </c>
      <c r="G17" s="26">
        <v>0</v>
      </c>
      <c r="H17" s="128">
        <v>1</v>
      </c>
      <c r="I17" s="26"/>
      <c r="J17" s="26">
        <v>17</v>
      </c>
      <c r="K17" s="26">
        <v>10</v>
      </c>
      <c r="L17" s="128">
        <v>7</v>
      </c>
      <c r="M17" s="26"/>
      <c r="N17" s="26">
        <v>4</v>
      </c>
      <c r="O17" s="26">
        <v>3</v>
      </c>
      <c r="P17" s="128">
        <v>1</v>
      </c>
      <c r="Q17" s="26"/>
      <c r="R17" s="26">
        <v>2</v>
      </c>
      <c r="S17" s="26">
        <v>0</v>
      </c>
      <c r="T17" s="128">
        <v>2</v>
      </c>
      <c r="U17" s="26"/>
      <c r="V17" s="26">
        <v>3</v>
      </c>
      <c r="W17" s="26">
        <v>2</v>
      </c>
      <c r="X17" s="128">
        <v>1</v>
      </c>
      <c r="Y17" s="26"/>
      <c r="Z17" s="26">
        <v>0</v>
      </c>
      <c r="AA17" s="26">
        <v>0</v>
      </c>
      <c r="AB17" s="128">
        <v>0</v>
      </c>
    </row>
    <row r="18" spans="1:28" ht="15" customHeight="1" x14ac:dyDescent="0.25">
      <c r="A18" s="4" t="s">
        <v>53</v>
      </c>
      <c r="B18" s="26">
        <v>110</v>
      </c>
      <c r="C18" s="26">
        <v>72</v>
      </c>
      <c r="D18" s="26">
        <v>38</v>
      </c>
      <c r="E18" s="26"/>
      <c r="F18" s="26">
        <v>5</v>
      </c>
      <c r="G18" s="26">
        <v>4</v>
      </c>
      <c r="H18" s="128">
        <v>1</v>
      </c>
      <c r="I18" s="26"/>
      <c r="J18" s="26">
        <v>63</v>
      </c>
      <c r="K18" s="26">
        <v>37</v>
      </c>
      <c r="L18" s="128">
        <v>26</v>
      </c>
      <c r="M18" s="26"/>
      <c r="N18" s="26">
        <v>18</v>
      </c>
      <c r="O18" s="26">
        <v>11</v>
      </c>
      <c r="P18" s="128">
        <v>7</v>
      </c>
      <c r="Q18" s="26"/>
      <c r="R18" s="26">
        <v>15</v>
      </c>
      <c r="S18" s="26">
        <v>13</v>
      </c>
      <c r="T18" s="128">
        <v>2</v>
      </c>
      <c r="U18" s="26"/>
      <c r="V18" s="26">
        <v>9</v>
      </c>
      <c r="W18" s="26">
        <v>7</v>
      </c>
      <c r="X18" s="128">
        <v>2</v>
      </c>
      <c r="Y18" s="26"/>
      <c r="Z18" s="26">
        <v>0</v>
      </c>
      <c r="AA18" s="26">
        <v>0</v>
      </c>
      <c r="AB18" s="128">
        <v>0</v>
      </c>
    </row>
    <row r="19" spans="1:28" ht="15" customHeight="1" x14ac:dyDescent="0.25">
      <c r="A19" s="4" t="s">
        <v>54</v>
      </c>
      <c r="B19" s="26">
        <v>10</v>
      </c>
      <c r="C19" s="26">
        <v>9</v>
      </c>
      <c r="D19" s="26">
        <v>1</v>
      </c>
      <c r="E19" s="26"/>
      <c r="F19" s="26">
        <v>0</v>
      </c>
      <c r="G19" s="26">
        <v>0</v>
      </c>
      <c r="H19" s="128">
        <v>0</v>
      </c>
      <c r="I19" s="26"/>
      <c r="J19" s="26">
        <v>7</v>
      </c>
      <c r="K19" s="26">
        <v>6</v>
      </c>
      <c r="L19" s="128">
        <v>1</v>
      </c>
      <c r="M19" s="26"/>
      <c r="N19" s="26">
        <v>2</v>
      </c>
      <c r="O19" s="26">
        <v>2</v>
      </c>
      <c r="P19" s="128">
        <v>0</v>
      </c>
      <c r="Q19" s="26"/>
      <c r="R19" s="26">
        <v>1</v>
      </c>
      <c r="S19" s="26">
        <v>1</v>
      </c>
      <c r="T19" s="128">
        <v>0</v>
      </c>
      <c r="U19" s="26"/>
      <c r="V19" s="26">
        <v>0</v>
      </c>
      <c r="W19" s="26">
        <v>0</v>
      </c>
      <c r="X19" s="128">
        <v>0</v>
      </c>
      <c r="Y19" s="26"/>
      <c r="Z19" s="26">
        <v>0</v>
      </c>
      <c r="AA19" s="26">
        <v>0</v>
      </c>
      <c r="AB19" s="128">
        <v>0</v>
      </c>
    </row>
    <row r="20" spans="1:28" ht="15" customHeight="1" x14ac:dyDescent="0.25">
      <c r="A20" s="4" t="s">
        <v>55</v>
      </c>
      <c r="B20" s="26">
        <v>335</v>
      </c>
      <c r="C20" s="26">
        <v>203</v>
      </c>
      <c r="D20" s="26">
        <v>132</v>
      </c>
      <c r="E20" s="26"/>
      <c r="F20" s="26">
        <v>31</v>
      </c>
      <c r="G20" s="26">
        <v>21</v>
      </c>
      <c r="H20" s="128">
        <v>10</v>
      </c>
      <c r="I20" s="26"/>
      <c r="J20" s="26">
        <v>194</v>
      </c>
      <c r="K20" s="26">
        <v>118</v>
      </c>
      <c r="L20" s="128">
        <v>76</v>
      </c>
      <c r="M20" s="26"/>
      <c r="N20" s="26">
        <v>42</v>
      </c>
      <c r="O20" s="26">
        <v>28</v>
      </c>
      <c r="P20" s="128">
        <v>14</v>
      </c>
      <c r="Q20" s="26"/>
      <c r="R20" s="26">
        <v>41</v>
      </c>
      <c r="S20" s="26">
        <v>20</v>
      </c>
      <c r="T20" s="128">
        <v>21</v>
      </c>
      <c r="U20" s="26"/>
      <c r="V20" s="26">
        <v>20</v>
      </c>
      <c r="W20" s="26">
        <v>10</v>
      </c>
      <c r="X20" s="128">
        <v>10</v>
      </c>
      <c r="Y20" s="26"/>
      <c r="Z20" s="26">
        <v>7</v>
      </c>
      <c r="AA20" s="26">
        <v>6</v>
      </c>
      <c r="AB20" s="128">
        <v>1</v>
      </c>
    </row>
    <row r="21" spans="1:28" ht="15" customHeight="1" x14ac:dyDescent="0.25">
      <c r="A21" s="4" t="s">
        <v>56</v>
      </c>
      <c r="B21" s="26">
        <v>80</v>
      </c>
      <c r="C21" s="26">
        <v>47</v>
      </c>
      <c r="D21" s="26">
        <v>33</v>
      </c>
      <c r="E21" s="26"/>
      <c r="F21" s="26">
        <v>3</v>
      </c>
      <c r="G21" s="26">
        <v>3</v>
      </c>
      <c r="H21" s="128">
        <v>0</v>
      </c>
      <c r="I21" s="26"/>
      <c r="J21" s="26">
        <v>56</v>
      </c>
      <c r="K21" s="26">
        <v>32</v>
      </c>
      <c r="L21" s="128">
        <v>23</v>
      </c>
      <c r="M21" s="26"/>
      <c r="N21" s="26">
        <v>12</v>
      </c>
      <c r="O21" s="26">
        <v>8</v>
      </c>
      <c r="P21" s="128">
        <v>5</v>
      </c>
      <c r="Q21" s="26"/>
      <c r="R21" s="26">
        <v>7</v>
      </c>
      <c r="S21" s="26">
        <v>3</v>
      </c>
      <c r="T21" s="128">
        <v>3</v>
      </c>
      <c r="U21" s="26"/>
      <c r="V21" s="26">
        <v>2</v>
      </c>
      <c r="W21" s="26">
        <v>0</v>
      </c>
      <c r="X21" s="128">
        <v>2</v>
      </c>
      <c r="Y21" s="26"/>
      <c r="Z21" s="26">
        <v>0</v>
      </c>
      <c r="AA21" s="26">
        <v>1</v>
      </c>
      <c r="AB21" s="128">
        <v>0</v>
      </c>
    </row>
    <row r="22" spans="1:28" ht="15" customHeight="1" x14ac:dyDescent="0.25">
      <c r="A22" s="4" t="s">
        <v>57</v>
      </c>
      <c r="B22" s="26">
        <v>302</v>
      </c>
      <c r="C22" s="26">
        <v>182</v>
      </c>
      <c r="D22" s="26">
        <v>120</v>
      </c>
      <c r="E22" s="26"/>
      <c r="F22" s="26">
        <v>28</v>
      </c>
      <c r="G22" s="26">
        <v>20</v>
      </c>
      <c r="H22" s="128">
        <v>8</v>
      </c>
      <c r="I22" s="26"/>
      <c r="J22" s="26">
        <v>166</v>
      </c>
      <c r="K22" s="26">
        <v>96</v>
      </c>
      <c r="L22" s="128">
        <v>70</v>
      </c>
      <c r="M22" s="26"/>
      <c r="N22" s="26">
        <v>46</v>
      </c>
      <c r="O22" s="26">
        <v>31</v>
      </c>
      <c r="P22" s="128">
        <v>15</v>
      </c>
      <c r="Q22" s="26"/>
      <c r="R22" s="26">
        <v>25</v>
      </c>
      <c r="S22" s="26">
        <v>14</v>
      </c>
      <c r="T22" s="128">
        <v>11</v>
      </c>
      <c r="U22" s="26"/>
      <c r="V22" s="26">
        <v>29</v>
      </c>
      <c r="W22" s="26">
        <v>18</v>
      </c>
      <c r="X22" s="128">
        <v>11</v>
      </c>
      <c r="Y22" s="26"/>
      <c r="Z22" s="26">
        <v>8</v>
      </c>
      <c r="AA22" s="26">
        <v>3</v>
      </c>
      <c r="AB22" s="128">
        <v>5</v>
      </c>
    </row>
    <row r="23" spans="1:28" ht="15" customHeight="1" x14ac:dyDescent="0.25">
      <c r="A23" s="4" t="s">
        <v>58</v>
      </c>
      <c r="B23" s="26">
        <v>58</v>
      </c>
      <c r="C23" s="26">
        <v>37</v>
      </c>
      <c r="D23" s="26">
        <v>21</v>
      </c>
      <c r="E23" s="26"/>
      <c r="F23" s="26">
        <v>0</v>
      </c>
      <c r="G23" s="26">
        <v>0</v>
      </c>
      <c r="H23" s="128">
        <v>0</v>
      </c>
      <c r="I23" s="26"/>
      <c r="J23" s="26">
        <v>29</v>
      </c>
      <c r="K23" s="26">
        <v>18</v>
      </c>
      <c r="L23" s="128">
        <v>11</v>
      </c>
      <c r="M23" s="26"/>
      <c r="N23" s="26">
        <v>8</v>
      </c>
      <c r="O23" s="26">
        <v>5</v>
      </c>
      <c r="P23" s="128">
        <v>3</v>
      </c>
      <c r="Q23" s="26"/>
      <c r="R23" s="26">
        <v>11</v>
      </c>
      <c r="S23" s="26">
        <v>10</v>
      </c>
      <c r="T23" s="128">
        <v>1</v>
      </c>
      <c r="U23" s="26"/>
      <c r="V23" s="26">
        <v>3</v>
      </c>
      <c r="W23" s="26">
        <v>1</v>
      </c>
      <c r="X23" s="128">
        <v>2</v>
      </c>
      <c r="Y23" s="26"/>
      <c r="Z23" s="26">
        <v>7</v>
      </c>
      <c r="AA23" s="26">
        <v>3</v>
      </c>
      <c r="AB23" s="128">
        <v>4</v>
      </c>
    </row>
    <row r="24" spans="1:28" ht="15" customHeight="1" x14ac:dyDescent="0.25">
      <c r="A24" s="78" t="s">
        <v>59</v>
      </c>
      <c r="B24" s="26">
        <v>307</v>
      </c>
      <c r="C24" s="26">
        <v>173</v>
      </c>
      <c r="D24" s="26">
        <v>134</v>
      </c>
      <c r="E24" s="26"/>
      <c r="F24" s="26">
        <v>14</v>
      </c>
      <c r="G24" s="26">
        <v>8</v>
      </c>
      <c r="H24" s="128">
        <v>6</v>
      </c>
      <c r="I24" s="26"/>
      <c r="J24" s="26">
        <v>192</v>
      </c>
      <c r="K24" s="26">
        <v>103</v>
      </c>
      <c r="L24" s="128">
        <v>89</v>
      </c>
      <c r="M24" s="26"/>
      <c r="N24" s="26">
        <v>37</v>
      </c>
      <c r="O24" s="26">
        <v>20</v>
      </c>
      <c r="P24" s="128">
        <v>17</v>
      </c>
      <c r="Q24" s="26"/>
      <c r="R24" s="26">
        <v>29</v>
      </c>
      <c r="S24" s="26">
        <v>20</v>
      </c>
      <c r="T24" s="128">
        <v>9</v>
      </c>
      <c r="U24" s="26"/>
      <c r="V24" s="26">
        <v>28</v>
      </c>
      <c r="W24" s="26">
        <v>17</v>
      </c>
      <c r="X24" s="128">
        <v>11</v>
      </c>
      <c r="Y24" s="26"/>
      <c r="Z24" s="26">
        <v>7</v>
      </c>
      <c r="AA24" s="26">
        <v>5</v>
      </c>
      <c r="AB24" s="128">
        <v>2</v>
      </c>
    </row>
    <row r="25" spans="1:28" ht="15" customHeight="1" x14ac:dyDescent="0.25">
      <c r="A25" s="4" t="s">
        <v>60</v>
      </c>
      <c r="B25" s="26">
        <v>150</v>
      </c>
      <c r="C25" s="26">
        <v>100</v>
      </c>
      <c r="D25" s="26">
        <v>50</v>
      </c>
      <c r="E25" s="26"/>
      <c r="F25" s="26">
        <v>20</v>
      </c>
      <c r="G25" s="26">
        <v>12</v>
      </c>
      <c r="H25" s="128">
        <v>8</v>
      </c>
      <c r="I25" s="26"/>
      <c r="J25" s="26">
        <v>61</v>
      </c>
      <c r="K25" s="26">
        <v>42</v>
      </c>
      <c r="L25" s="128">
        <v>19</v>
      </c>
      <c r="M25" s="26"/>
      <c r="N25" s="26">
        <v>29</v>
      </c>
      <c r="O25" s="26">
        <v>20</v>
      </c>
      <c r="P25" s="128">
        <v>9</v>
      </c>
      <c r="Q25" s="26"/>
      <c r="R25" s="26">
        <v>20</v>
      </c>
      <c r="S25" s="26">
        <v>12</v>
      </c>
      <c r="T25" s="128">
        <v>8</v>
      </c>
      <c r="U25" s="26"/>
      <c r="V25" s="26">
        <v>16</v>
      </c>
      <c r="W25" s="26">
        <v>10</v>
      </c>
      <c r="X25" s="128">
        <v>6</v>
      </c>
      <c r="Y25" s="26"/>
      <c r="Z25" s="26">
        <v>4</v>
      </c>
      <c r="AA25" s="26">
        <v>4</v>
      </c>
      <c r="AB25" s="128">
        <v>0</v>
      </c>
    </row>
    <row r="26" spans="1:28" ht="15" customHeight="1" x14ac:dyDescent="0.25">
      <c r="A26" s="4" t="s">
        <v>61</v>
      </c>
      <c r="B26" s="26">
        <v>148</v>
      </c>
      <c r="C26" s="26">
        <v>81</v>
      </c>
      <c r="D26" s="26">
        <v>67</v>
      </c>
      <c r="E26" s="26"/>
      <c r="F26" s="26">
        <v>6</v>
      </c>
      <c r="G26" s="26">
        <v>1</v>
      </c>
      <c r="H26" s="128">
        <v>5</v>
      </c>
      <c r="I26" s="26"/>
      <c r="J26" s="26">
        <v>116</v>
      </c>
      <c r="K26" s="26">
        <v>65</v>
      </c>
      <c r="L26" s="128">
        <v>51</v>
      </c>
      <c r="M26" s="26"/>
      <c r="N26" s="26">
        <v>11</v>
      </c>
      <c r="O26" s="26">
        <v>6</v>
      </c>
      <c r="P26" s="128">
        <v>5</v>
      </c>
      <c r="Q26" s="26"/>
      <c r="R26" s="26">
        <v>12</v>
      </c>
      <c r="S26" s="26">
        <v>7</v>
      </c>
      <c r="T26" s="128">
        <v>5</v>
      </c>
      <c r="U26" s="26"/>
      <c r="V26" s="26">
        <v>2</v>
      </c>
      <c r="W26" s="26">
        <v>1</v>
      </c>
      <c r="X26" s="128">
        <v>1</v>
      </c>
      <c r="Y26" s="26"/>
      <c r="Z26" s="26">
        <v>1</v>
      </c>
      <c r="AA26" s="26">
        <v>1</v>
      </c>
      <c r="AB26" s="128">
        <v>0</v>
      </c>
    </row>
    <row r="27" spans="1:28" ht="15" customHeight="1" x14ac:dyDescent="0.25">
      <c r="A27" s="4" t="s">
        <v>62</v>
      </c>
      <c r="B27" s="26">
        <v>77</v>
      </c>
      <c r="C27" s="26">
        <v>49</v>
      </c>
      <c r="D27" s="26">
        <v>28</v>
      </c>
      <c r="E27" s="26"/>
      <c r="F27" s="26">
        <v>20</v>
      </c>
      <c r="G27" s="26">
        <v>12</v>
      </c>
      <c r="H27" s="128">
        <v>8</v>
      </c>
      <c r="I27" s="26"/>
      <c r="J27" s="26">
        <v>43</v>
      </c>
      <c r="K27" s="26">
        <v>29</v>
      </c>
      <c r="L27" s="128">
        <v>14</v>
      </c>
      <c r="M27" s="26"/>
      <c r="N27" s="26">
        <v>5</v>
      </c>
      <c r="O27" s="26">
        <v>3</v>
      </c>
      <c r="P27" s="128">
        <v>2</v>
      </c>
      <c r="Q27" s="26"/>
      <c r="R27" s="26">
        <v>9</v>
      </c>
      <c r="S27" s="26">
        <v>5</v>
      </c>
      <c r="T27" s="128">
        <v>4</v>
      </c>
      <c r="U27" s="26"/>
      <c r="V27" s="26">
        <v>0</v>
      </c>
      <c r="W27" s="26">
        <v>0</v>
      </c>
      <c r="X27" s="128">
        <v>0</v>
      </c>
      <c r="Y27" s="26"/>
      <c r="Z27" s="26">
        <v>0</v>
      </c>
      <c r="AA27" s="26">
        <v>0</v>
      </c>
      <c r="AB27" s="128">
        <v>0</v>
      </c>
    </row>
    <row r="28" spans="1:28" ht="15" customHeight="1" x14ac:dyDescent="0.25">
      <c r="A28" s="4" t="s">
        <v>63</v>
      </c>
      <c r="B28" s="26">
        <v>105</v>
      </c>
      <c r="C28" s="26">
        <v>65</v>
      </c>
      <c r="D28" s="26">
        <v>40</v>
      </c>
      <c r="E28" s="26"/>
      <c r="F28" s="26">
        <v>6</v>
      </c>
      <c r="G28" s="26">
        <v>1</v>
      </c>
      <c r="H28" s="128">
        <v>5</v>
      </c>
      <c r="I28" s="26"/>
      <c r="J28" s="26">
        <v>65</v>
      </c>
      <c r="K28" s="26">
        <v>39</v>
      </c>
      <c r="L28" s="128">
        <v>26</v>
      </c>
      <c r="M28" s="26"/>
      <c r="N28" s="26">
        <v>13</v>
      </c>
      <c r="O28" s="26">
        <v>11</v>
      </c>
      <c r="P28" s="128">
        <v>2</v>
      </c>
      <c r="Q28" s="26"/>
      <c r="R28" s="26">
        <v>12</v>
      </c>
      <c r="S28" s="26">
        <v>7</v>
      </c>
      <c r="T28" s="128">
        <v>5</v>
      </c>
      <c r="U28" s="26"/>
      <c r="V28" s="26">
        <v>6</v>
      </c>
      <c r="W28" s="26">
        <v>5</v>
      </c>
      <c r="X28" s="128">
        <v>1</v>
      </c>
      <c r="Y28" s="26"/>
      <c r="Z28" s="26">
        <v>3</v>
      </c>
      <c r="AA28" s="26">
        <v>2</v>
      </c>
      <c r="AB28" s="128">
        <v>1</v>
      </c>
    </row>
    <row r="29" spans="1:28" ht="15" customHeight="1" x14ac:dyDescent="0.25">
      <c r="A29" s="4" t="s">
        <v>64</v>
      </c>
      <c r="B29" s="26">
        <v>10</v>
      </c>
      <c r="C29" s="26">
        <v>8</v>
      </c>
      <c r="D29" s="26">
        <v>2</v>
      </c>
      <c r="E29" s="26"/>
      <c r="F29" s="26">
        <v>1</v>
      </c>
      <c r="G29" s="26">
        <v>0</v>
      </c>
      <c r="H29" s="128">
        <v>1</v>
      </c>
      <c r="I29" s="26"/>
      <c r="J29" s="26">
        <v>6</v>
      </c>
      <c r="K29" s="26">
        <v>6</v>
      </c>
      <c r="L29" s="128">
        <v>0</v>
      </c>
      <c r="M29" s="26"/>
      <c r="N29" s="26">
        <v>1</v>
      </c>
      <c r="O29" s="26">
        <v>0</v>
      </c>
      <c r="P29" s="128">
        <v>1</v>
      </c>
      <c r="Q29" s="26"/>
      <c r="R29" s="26">
        <v>1</v>
      </c>
      <c r="S29" s="26">
        <v>1</v>
      </c>
      <c r="T29" s="128">
        <v>0</v>
      </c>
      <c r="U29" s="26"/>
      <c r="V29" s="26">
        <v>1</v>
      </c>
      <c r="W29" s="26">
        <v>1</v>
      </c>
      <c r="X29" s="128">
        <v>0</v>
      </c>
      <c r="Y29" s="26"/>
      <c r="Z29" s="26">
        <v>0</v>
      </c>
      <c r="AA29" s="26">
        <v>0</v>
      </c>
      <c r="AB29" s="128">
        <v>0</v>
      </c>
    </row>
    <row r="30" spans="1:28" ht="15" customHeight="1" x14ac:dyDescent="0.25">
      <c r="A30" s="4" t="s">
        <v>65</v>
      </c>
      <c r="B30" s="26">
        <v>41</v>
      </c>
      <c r="C30" s="26">
        <v>28</v>
      </c>
      <c r="D30" s="26">
        <v>13</v>
      </c>
      <c r="E30" s="26"/>
      <c r="F30" s="26">
        <v>6</v>
      </c>
      <c r="G30" s="26">
        <v>1</v>
      </c>
      <c r="H30" s="128">
        <v>5</v>
      </c>
      <c r="I30" s="26"/>
      <c r="J30" s="26">
        <v>18</v>
      </c>
      <c r="K30" s="26">
        <v>14</v>
      </c>
      <c r="L30" s="128">
        <v>4</v>
      </c>
      <c r="M30" s="26"/>
      <c r="N30" s="26">
        <v>7</v>
      </c>
      <c r="O30" s="26">
        <v>5</v>
      </c>
      <c r="P30" s="128">
        <v>2</v>
      </c>
      <c r="Q30" s="26"/>
      <c r="R30" s="26">
        <v>8</v>
      </c>
      <c r="S30" s="26">
        <v>6</v>
      </c>
      <c r="T30" s="128">
        <v>2</v>
      </c>
      <c r="U30" s="26"/>
      <c r="V30" s="26">
        <v>1</v>
      </c>
      <c r="W30" s="26">
        <v>1</v>
      </c>
      <c r="X30" s="128">
        <v>0</v>
      </c>
      <c r="Y30" s="26"/>
      <c r="Z30" s="26">
        <v>1</v>
      </c>
      <c r="AA30" s="26">
        <v>1</v>
      </c>
      <c r="AB30" s="128">
        <v>0</v>
      </c>
    </row>
    <row r="31" spans="1:28" ht="15" customHeight="1" x14ac:dyDescent="0.25">
      <c r="A31" s="4" t="s">
        <v>66</v>
      </c>
      <c r="B31" s="26">
        <v>31</v>
      </c>
      <c r="C31" s="26">
        <v>17</v>
      </c>
      <c r="D31" s="26">
        <v>14</v>
      </c>
      <c r="E31" s="26"/>
      <c r="F31" s="26">
        <v>0</v>
      </c>
      <c r="G31" s="26">
        <v>0</v>
      </c>
      <c r="H31" s="128">
        <v>0</v>
      </c>
      <c r="I31" s="26"/>
      <c r="J31" s="26">
        <v>18</v>
      </c>
      <c r="K31" s="26">
        <v>10</v>
      </c>
      <c r="L31" s="128">
        <v>8</v>
      </c>
      <c r="M31" s="26"/>
      <c r="N31" s="26">
        <v>8</v>
      </c>
      <c r="O31" s="26">
        <v>4</v>
      </c>
      <c r="P31" s="128">
        <v>4</v>
      </c>
      <c r="Q31" s="26"/>
      <c r="R31" s="26">
        <v>1</v>
      </c>
      <c r="S31" s="26">
        <v>1</v>
      </c>
      <c r="T31" s="128">
        <v>0</v>
      </c>
      <c r="U31" s="26"/>
      <c r="V31" s="26">
        <v>4</v>
      </c>
      <c r="W31" s="26">
        <v>2</v>
      </c>
      <c r="X31" s="128">
        <v>2</v>
      </c>
      <c r="Y31" s="26"/>
      <c r="Z31" s="26">
        <v>0</v>
      </c>
      <c r="AA31" s="26">
        <v>0</v>
      </c>
      <c r="AB31" s="128">
        <v>0</v>
      </c>
    </row>
    <row r="32" spans="1:28" ht="15" customHeight="1" x14ac:dyDescent="0.25">
      <c r="A32" s="4" t="s">
        <v>67</v>
      </c>
      <c r="B32" s="26">
        <v>60</v>
      </c>
      <c r="C32" s="26">
        <v>35</v>
      </c>
      <c r="D32" s="26">
        <v>25</v>
      </c>
      <c r="E32" s="26"/>
      <c r="F32" s="26">
        <v>1</v>
      </c>
      <c r="G32" s="26">
        <v>1</v>
      </c>
      <c r="H32" s="128">
        <v>0</v>
      </c>
      <c r="I32" s="26"/>
      <c r="J32" s="26">
        <v>44</v>
      </c>
      <c r="K32" s="26">
        <v>27</v>
      </c>
      <c r="L32" s="128">
        <v>17</v>
      </c>
      <c r="M32" s="26"/>
      <c r="N32" s="26">
        <v>9</v>
      </c>
      <c r="O32" s="26">
        <v>5</v>
      </c>
      <c r="P32" s="128">
        <v>4</v>
      </c>
      <c r="Q32" s="26"/>
      <c r="R32" s="26">
        <v>6</v>
      </c>
      <c r="S32" s="26">
        <v>2</v>
      </c>
      <c r="T32" s="128">
        <v>4</v>
      </c>
      <c r="U32" s="26"/>
      <c r="V32" s="26">
        <v>0</v>
      </c>
      <c r="W32" s="26">
        <v>0</v>
      </c>
      <c r="X32" s="128">
        <v>0</v>
      </c>
      <c r="Y32" s="26"/>
      <c r="Z32" s="26">
        <v>0</v>
      </c>
      <c r="AA32" s="26">
        <v>0</v>
      </c>
      <c r="AB32" s="128">
        <v>0</v>
      </c>
    </row>
    <row r="33" spans="1:29" ht="15" customHeight="1" x14ac:dyDescent="0.25">
      <c r="A33" s="4" t="s">
        <v>68</v>
      </c>
      <c r="B33" s="26">
        <v>149</v>
      </c>
      <c r="C33" s="26">
        <v>96</v>
      </c>
      <c r="D33" s="26">
        <v>53</v>
      </c>
      <c r="E33" s="26"/>
      <c r="F33" s="26">
        <v>5</v>
      </c>
      <c r="G33" s="26">
        <v>4</v>
      </c>
      <c r="H33" s="128">
        <v>1</v>
      </c>
      <c r="I33" s="26"/>
      <c r="J33" s="26">
        <v>82</v>
      </c>
      <c r="K33" s="26">
        <v>51</v>
      </c>
      <c r="L33" s="128">
        <v>31</v>
      </c>
      <c r="M33" s="26"/>
      <c r="N33" s="26">
        <v>38</v>
      </c>
      <c r="O33" s="26">
        <v>26</v>
      </c>
      <c r="P33" s="128">
        <v>12</v>
      </c>
      <c r="Q33" s="26"/>
      <c r="R33" s="26">
        <v>17</v>
      </c>
      <c r="S33" s="26">
        <v>12</v>
      </c>
      <c r="T33" s="128">
        <v>5</v>
      </c>
      <c r="U33" s="26"/>
      <c r="V33" s="26">
        <v>5</v>
      </c>
      <c r="W33" s="26">
        <v>2</v>
      </c>
      <c r="X33" s="128">
        <v>3</v>
      </c>
      <c r="Y33" s="26"/>
      <c r="Z33" s="26">
        <v>2</v>
      </c>
      <c r="AA33" s="26">
        <v>1</v>
      </c>
      <c r="AB33" s="128">
        <v>1</v>
      </c>
    </row>
    <row r="34" spans="1:29" ht="15" customHeight="1" x14ac:dyDescent="0.25">
      <c r="A34" s="4" t="s">
        <v>69</v>
      </c>
      <c r="B34" s="26">
        <v>56</v>
      </c>
      <c r="C34" s="26">
        <v>41</v>
      </c>
      <c r="D34" s="26">
        <v>15</v>
      </c>
      <c r="E34" s="26"/>
      <c r="F34" s="26">
        <v>4</v>
      </c>
      <c r="G34" s="26">
        <v>4</v>
      </c>
      <c r="H34" s="128">
        <v>0</v>
      </c>
      <c r="I34" s="26"/>
      <c r="J34" s="26">
        <v>39</v>
      </c>
      <c r="K34" s="26">
        <v>29</v>
      </c>
      <c r="L34" s="128">
        <v>10</v>
      </c>
      <c r="M34" s="26"/>
      <c r="N34" s="26">
        <v>8</v>
      </c>
      <c r="O34" s="26">
        <v>4</v>
      </c>
      <c r="P34" s="128">
        <v>4</v>
      </c>
      <c r="Q34" s="26"/>
      <c r="R34" s="26">
        <v>3</v>
      </c>
      <c r="S34" s="26">
        <v>3</v>
      </c>
      <c r="T34" s="128">
        <v>0</v>
      </c>
      <c r="U34" s="26"/>
      <c r="V34" s="26">
        <v>2</v>
      </c>
      <c r="W34" s="26">
        <v>1</v>
      </c>
      <c r="X34" s="128">
        <v>1</v>
      </c>
      <c r="Y34" s="26"/>
      <c r="Z34" s="26">
        <v>0</v>
      </c>
      <c r="AA34" s="26">
        <v>0</v>
      </c>
      <c r="AB34" s="128">
        <v>0</v>
      </c>
    </row>
    <row r="35" spans="1:29" ht="15" customHeight="1" x14ac:dyDescent="0.25">
      <c r="A35" s="4" t="s">
        <v>70</v>
      </c>
      <c r="B35" s="26">
        <v>112</v>
      </c>
      <c r="C35" s="26">
        <v>59</v>
      </c>
      <c r="D35" s="26">
        <v>53</v>
      </c>
      <c r="E35" s="26"/>
      <c r="F35" s="26">
        <v>20</v>
      </c>
      <c r="G35" s="26">
        <v>12</v>
      </c>
      <c r="H35" s="128">
        <v>8</v>
      </c>
      <c r="I35" s="26"/>
      <c r="J35" s="26">
        <v>50</v>
      </c>
      <c r="K35" s="26">
        <v>27</v>
      </c>
      <c r="L35" s="128">
        <v>23</v>
      </c>
      <c r="M35" s="26"/>
      <c r="N35" s="26">
        <v>16</v>
      </c>
      <c r="O35" s="26">
        <v>7</v>
      </c>
      <c r="P35" s="128">
        <v>9</v>
      </c>
      <c r="Q35" s="26"/>
      <c r="R35" s="26">
        <v>17</v>
      </c>
      <c r="S35" s="26">
        <v>8</v>
      </c>
      <c r="T35" s="128">
        <v>9</v>
      </c>
      <c r="U35" s="26"/>
      <c r="V35" s="26">
        <v>7</v>
      </c>
      <c r="W35" s="26">
        <v>3</v>
      </c>
      <c r="X35" s="128">
        <v>4</v>
      </c>
      <c r="Y35" s="26"/>
      <c r="Z35" s="26">
        <v>2</v>
      </c>
      <c r="AA35" s="26">
        <v>2</v>
      </c>
      <c r="AB35" s="128">
        <v>0</v>
      </c>
    </row>
    <row r="36" spans="1:29" ht="15" customHeight="1" x14ac:dyDescent="0.25">
      <c r="A36" s="4" t="s">
        <v>71</v>
      </c>
      <c r="B36" s="26">
        <v>19</v>
      </c>
      <c r="C36" s="26">
        <v>11</v>
      </c>
      <c r="D36" s="26">
        <v>8</v>
      </c>
      <c r="E36" s="26"/>
      <c r="F36" s="26">
        <v>1</v>
      </c>
      <c r="G36" s="26">
        <v>1</v>
      </c>
      <c r="H36" s="128">
        <v>0</v>
      </c>
      <c r="I36" s="26"/>
      <c r="J36" s="26">
        <v>7</v>
      </c>
      <c r="K36" s="26">
        <v>5</v>
      </c>
      <c r="L36" s="128">
        <v>2</v>
      </c>
      <c r="M36" s="26"/>
      <c r="N36" s="26">
        <v>7</v>
      </c>
      <c r="O36" s="26">
        <v>3</v>
      </c>
      <c r="P36" s="128">
        <v>4</v>
      </c>
      <c r="Q36" s="26"/>
      <c r="R36" s="26">
        <v>2</v>
      </c>
      <c r="S36" s="26">
        <v>1</v>
      </c>
      <c r="T36" s="128">
        <v>1</v>
      </c>
      <c r="U36" s="26"/>
      <c r="V36" s="26">
        <v>2</v>
      </c>
      <c r="W36" s="26">
        <v>1</v>
      </c>
      <c r="X36" s="128">
        <v>1</v>
      </c>
      <c r="Y36" s="26"/>
      <c r="Z36" s="26">
        <v>0</v>
      </c>
      <c r="AA36" s="26">
        <v>0</v>
      </c>
      <c r="AB36" s="128">
        <v>0</v>
      </c>
    </row>
    <row r="37" spans="1:29" ht="15" customHeight="1" x14ac:dyDescent="0.25">
      <c r="A37" s="4" t="s">
        <v>72</v>
      </c>
      <c r="B37" s="26">
        <v>137</v>
      </c>
      <c r="C37" s="26">
        <v>84</v>
      </c>
      <c r="D37" s="26">
        <v>53</v>
      </c>
      <c r="E37" s="26"/>
      <c r="F37" s="26">
        <v>12</v>
      </c>
      <c r="G37" s="26">
        <v>4</v>
      </c>
      <c r="H37" s="128">
        <v>8</v>
      </c>
      <c r="I37" s="26"/>
      <c r="J37" s="26">
        <v>57</v>
      </c>
      <c r="K37" s="26">
        <v>36</v>
      </c>
      <c r="L37" s="128">
        <v>20</v>
      </c>
      <c r="M37" s="26"/>
      <c r="N37" s="26">
        <v>31</v>
      </c>
      <c r="O37" s="26">
        <v>17</v>
      </c>
      <c r="P37" s="128">
        <v>15</v>
      </c>
      <c r="Q37" s="26"/>
      <c r="R37" s="26">
        <v>23</v>
      </c>
      <c r="S37" s="26">
        <v>17</v>
      </c>
      <c r="T37" s="128">
        <v>6</v>
      </c>
      <c r="U37" s="26"/>
      <c r="V37" s="26">
        <v>8</v>
      </c>
      <c r="W37" s="26">
        <v>5</v>
      </c>
      <c r="X37" s="128">
        <v>3</v>
      </c>
      <c r="Y37" s="26"/>
      <c r="Z37" s="26">
        <v>6</v>
      </c>
      <c r="AA37" s="26">
        <v>5</v>
      </c>
      <c r="AB37" s="128">
        <v>1</v>
      </c>
    </row>
    <row r="38" spans="1:29" ht="15" customHeight="1" x14ac:dyDescent="0.25">
      <c r="A38" s="4" t="s">
        <v>73</v>
      </c>
      <c r="B38" s="26">
        <v>102</v>
      </c>
      <c r="C38" s="26">
        <v>60</v>
      </c>
      <c r="D38" s="26">
        <v>42</v>
      </c>
      <c r="E38" s="26"/>
      <c r="F38" s="26">
        <v>2</v>
      </c>
      <c r="G38" s="26">
        <v>1</v>
      </c>
      <c r="H38" s="128">
        <v>1</v>
      </c>
      <c r="I38" s="26"/>
      <c r="J38" s="26">
        <v>60</v>
      </c>
      <c r="K38" s="26">
        <v>32</v>
      </c>
      <c r="L38" s="128">
        <v>28</v>
      </c>
      <c r="M38" s="26"/>
      <c r="N38" s="26">
        <v>24</v>
      </c>
      <c r="O38" s="26">
        <v>16</v>
      </c>
      <c r="P38" s="128">
        <v>8</v>
      </c>
      <c r="Q38" s="26"/>
      <c r="R38" s="26">
        <v>11</v>
      </c>
      <c r="S38" s="26">
        <v>6</v>
      </c>
      <c r="T38" s="128">
        <v>5</v>
      </c>
      <c r="U38" s="26"/>
      <c r="V38" s="26">
        <v>5</v>
      </c>
      <c r="W38" s="26">
        <v>5</v>
      </c>
      <c r="X38" s="128">
        <v>0</v>
      </c>
      <c r="Y38" s="26"/>
      <c r="Z38" s="26">
        <v>0</v>
      </c>
      <c r="AA38" s="26">
        <v>0</v>
      </c>
      <c r="AB38" s="128">
        <v>0</v>
      </c>
    </row>
    <row r="39" spans="1:29" ht="15" customHeight="1" thickBot="1" x14ac:dyDescent="0.3">
      <c r="A39" s="42" t="s">
        <v>74</v>
      </c>
      <c r="B39" s="27">
        <v>116</v>
      </c>
      <c r="C39" s="27">
        <v>62</v>
      </c>
      <c r="D39" s="27">
        <v>54</v>
      </c>
      <c r="E39" s="27"/>
      <c r="F39" s="27">
        <v>12</v>
      </c>
      <c r="G39" s="27">
        <v>7</v>
      </c>
      <c r="H39" s="129">
        <v>5</v>
      </c>
      <c r="I39" s="27"/>
      <c r="J39" s="27">
        <v>38</v>
      </c>
      <c r="K39" s="27">
        <v>21</v>
      </c>
      <c r="L39" s="129">
        <v>17</v>
      </c>
      <c r="M39" s="27"/>
      <c r="N39" s="27">
        <v>30</v>
      </c>
      <c r="O39" s="27">
        <v>17</v>
      </c>
      <c r="P39" s="129">
        <v>13</v>
      </c>
      <c r="Q39" s="27"/>
      <c r="R39" s="27">
        <v>8</v>
      </c>
      <c r="S39" s="27">
        <v>5</v>
      </c>
      <c r="T39" s="129">
        <v>3</v>
      </c>
      <c r="U39" s="27"/>
      <c r="V39" s="27">
        <v>20</v>
      </c>
      <c r="W39" s="27">
        <v>9</v>
      </c>
      <c r="X39" s="129">
        <v>11</v>
      </c>
      <c r="Y39" s="27"/>
      <c r="Z39" s="27">
        <v>8</v>
      </c>
      <c r="AA39" s="27">
        <v>3</v>
      </c>
      <c r="AB39" s="129">
        <v>5</v>
      </c>
    </row>
    <row r="40" spans="1:29" x14ac:dyDescent="0.25">
      <c r="A40" s="242" t="s">
        <v>98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</row>
    <row r="41" spans="1:29" x14ac:dyDescent="0.25">
      <c r="A41" s="247" t="s">
        <v>79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2" spans="1:29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</row>
    <row r="43" spans="1:29" ht="16.5" customHeight="1" thickBot="1" x14ac:dyDescent="0.3">
      <c r="A43" s="22"/>
    </row>
    <row r="44" spans="1:29" ht="19.5" thickBot="1" x14ac:dyDescent="0.3">
      <c r="A44" s="258" t="s">
        <v>95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189" t="s">
        <v>111</v>
      </c>
    </row>
    <row r="45" spans="1:29" ht="14.25" x14ac:dyDescent="0.25">
      <c r="A45" s="258" t="s">
        <v>75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29" ht="14.25" x14ac:dyDescent="0.25">
      <c r="A46" s="258" t="s">
        <v>91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29" ht="14.25" x14ac:dyDescent="0.25">
      <c r="A47" s="258" t="s">
        <v>93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</row>
    <row r="48" spans="1:29" ht="14.25" x14ac:dyDescent="0.25">
      <c r="A48" s="258" t="s">
        <v>100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</row>
    <row r="49" spans="1:29" ht="14.25" x14ac:dyDescent="0.25">
      <c r="A49" s="258" t="s">
        <v>117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</row>
    <row r="50" spans="1:29" ht="13.5" thickBo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9" ht="15" customHeight="1" thickBot="1" x14ac:dyDescent="0.3">
      <c r="A51" s="237" t="s">
        <v>103</v>
      </c>
      <c r="B51" s="239" t="s">
        <v>10</v>
      </c>
      <c r="C51" s="239"/>
      <c r="D51" s="239"/>
      <c r="E51" s="8"/>
      <c r="F51" s="239" t="s">
        <v>12</v>
      </c>
      <c r="G51" s="239"/>
      <c r="H51" s="239"/>
      <c r="I51" s="8"/>
      <c r="J51" s="239" t="s">
        <v>13</v>
      </c>
      <c r="K51" s="239"/>
      <c r="L51" s="239"/>
      <c r="M51" s="8"/>
      <c r="N51" s="239" t="s">
        <v>14</v>
      </c>
      <c r="O51" s="239"/>
      <c r="P51" s="239"/>
      <c r="Q51" s="8"/>
      <c r="R51" s="239" t="s">
        <v>16</v>
      </c>
      <c r="S51" s="239"/>
      <c r="T51" s="239"/>
      <c r="U51" s="8"/>
      <c r="V51" s="239" t="s">
        <v>17</v>
      </c>
      <c r="W51" s="239"/>
      <c r="X51" s="239"/>
      <c r="Y51" s="8"/>
      <c r="Z51" s="239" t="s">
        <v>18</v>
      </c>
      <c r="AA51" s="239"/>
      <c r="AB51" s="239"/>
    </row>
    <row r="52" spans="1:29" ht="15" customHeight="1" thickBot="1" x14ac:dyDescent="0.3">
      <c r="A52" s="237"/>
      <c r="B52" s="11" t="s">
        <v>31</v>
      </c>
      <c r="C52" s="11" t="s">
        <v>32</v>
      </c>
      <c r="D52" s="11" t="s">
        <v>33</v>
      </c>
      <c r="E52" s="11"/>
      <c r="F52" s="11" t="s">
        <v>31</v>
      </c>
      <c r="G52" s="11" t="s">
        <v>32</v>
      </c>
      <c r="H52" s="11" t="s">
        <v>33</v>
      </c>
      <c r="I52" s="11"/>
      <c r="J52" s="11" t="s">
        <v>31</v>
      </c>
      <c r="K52" s="11" t="s">
        <v>32</v>
      </c>
      <c r="L52" s="11" t="s">
        <v>33</v>
      </c>
      <c r="M52" s="11"/>
      <c r="N52" s="11" t="s">
        <v>31</v>
      </c>
      <c r="O52" s="11" t="s">
        <v>32</v>
      </c>
      <c r="P52" s="11" t="s">
        <v>33</v>
      </c>
      <c r="Q52" s="11"/>
      <c r="R52" s="11" t="s">
        <v>31</v>
      </c>
      <c r="S52" s="11" t="s">
        <v>32</v>
      </c>
      <c r="T52" s="11" t="s">
        <v>33</v>
      </c>
      <c r="U52" s="11"/>
      <c r="V52" s="11" t="s">
        <v>31</v>
      </c>
      <c r="W52" s="11" t="s">
        <v>32</v>
      </c>
      <c r="X52" s="11" t="s">
        <v>33</v>
      </c>
      <c r="Y52" s="11"/>
      <c r="Z52" s="11" t="s">
        <v>31</v>
      </c>
      <c r="AA52" s="11" t="s">
        <v>32</v>
      </c>
      <c r="AB52" s="11" t="s">
        <v>33</v>
      </c>
    </row>
    <row r="53" spans="1:29" ht="15" customHeight="1" x14ac:dyDescent="0.25">
      <c r="A53" s="23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9" s="24" customFormat="1" ht="15" customHeight="1" x14ac:dyDescent="0.25">
      <c r="A54" s="29" t="s">
        <v>47</v>
      </c>
      <c r="B54" s="63">
        <v>0.77571121123048414</v>
      </c>
      <c r="C54" s="63">
        <v>0.9121485380262836</v>
      </c>
      <c r="D54" s="63">
        <v>0.6310844339851307</v>
      </c>
      <c r="E54" s="93"/>
      <c r="F54" s="63">
        <v>0.40097396697718934</v>
      </c>
      <c r="G54" s="63">
        <v>0.46279898939812519</v>
      </c>
      <c r="H54" s="63">
        <v>0.33583760386088862</v>
      </c>
      <c r="I54" s="93"/>
      <c r="J54" s="63">
        <v>2.3330217844561076</v>
      </c>
      <c r="K54" s="63">
        <v>2.6851420586865395</v>
      </c>
      <c r="L54" s="63">
        <v>1.9450066643629365</v>
      </c>
      <c r="M54" s="93"/>
      <c r="N54" s="63">
        <v>0.75421178903277963</v>
      </c>
      <c r="O54" s="63">
        <v>0.90588054659910944</v>
      </c>
      <c r="P54" s="63">
        <v>0.60497731335074934</v>
      </c>
      <c r="Q54" s="93"/>
      <c r="R54" s="63">
        <v>0.56565075964414946</v>
      </c>
      <c r="S54" s="63">
        <v>0.69956657288419133</v>
      </c>
      <c r="T54" s="63">
        <v>0.41783480698727621</v>
      </c>
      <c r="U54" s="93"/>
      <c r="V54" s="63">
        <v>0.33876579381065741</v>
      </c>
      <c r="W54" s="63">
        <v>0.39995923982269321</v>
      </c>
      <c r="X54" s="63">
        <v>0.27956989247311825</v>
      </c>
      <c r="Y54" s="93"/>
      <c r="Z54" s="63">
        <v>0.11918951132300357</v>
      </c>
      <c r="AA54" s="63">
        <v>0.15485662412559406</v>
      </c>
      <c r="AB54" s="63">
        <v>8.4414305410956986E-2</v>
      </c>
      <c r="AC54" s="4"/>
    </row>
    <row r="55" spans="1:29" ht="15" customHeight="1" x14ac:dyDescent="0.25">
      <c r="A55" s="23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1:29" ht="15" customHeight="1" x14ac:dyDescent="0.25">
      <c r="A56" s="4" t="s">
        <v>48</v>
      </c>
      <c r="B56" s="53">
        <v>0.80154875522195423</v>
      </c>
      <c r="C56" s="53">
        <v>0.87840961627369407</v>
      </c>
      <c r="D56" s="53">
        <v>0.72017899594462309</v>
      </c>
      <c r="E56" s="50"/>
      <c r="F56" s="53">
        <v>0.34292246142122307</v>
      </c>
      <c r="G56" s="53">
        <v>0.3741114852225963</v>
      </c>
      <c r="H56" s="53">
        <v>0.3105590062111801</v>
      </c>
      <c r="I56" s="50"/>
      <c r="J56" s="53">
        <v>2.2945675622671113</v>
      </c>
      <c r="K56" s="53">
        <v>2.3892100192678227</v>
      </c>
      <c r="L56" s="53">
        <v>2.1964856230031948</v>
      </c>
      <c r="M56" s="50"/>
      <c r="N56" s="53">
        <v>1.0846891948268669</v>
      </c>
      <c r="O56" s="53">
        <v>1.1191047162270185</v>
      </c>
      <c r="P56" s="53">
        <v>1.0471204188481675</v>
      </c>
      <c r="Q56" s="50"/>
      <c r="R56" s="53">
        <v>0.43496271748135873</v>
      </c>
      <c r="S56" s="53">
        <v>0.56406124093473009</v>
      </c>
      <c r="T56" s="53">
        <v>0.29838022165387895</v>
      </c>
      <c r="U56" s="50"/>
      <c r="V56" s="53">
        <v>0.43121149897330602</v>
      </c>
      <c r="W56" s="53">
        <v>0.59241706161137442</v>
      </c>
      <c r="X56" s="53">
        <v>0.25662959794696322</v>
      </c>
      <c r="Y56" s="50"/>
      <c r="Z56" s="53">
        <v>0.15207473386921572</v>
      </c>
      <c r="AA56" s="53">
        <v>0.1697792869269949</v>
      </c>
      <c r="AB56" s="53">
        <v>0.13351134846461948</v>
      </c>
    </row>
    <row r="57" spans="1:29" ht="15" customHeight="1" x14ac:dyDescent="0.25">
      <c r="A57" s="4" t="s">
        <v>49</v>
      </c>
      <c r="B57" s="53">
        <v>0.82490217506257268</v>
      </c>
      <c r="C57" s="53">
        <v>0.92194648551226954</v>
      </c>
      <c r="D57" s="53">
        <v>0.72448174449465608</v>
      </c>
      <c r="E57" s="50"/>
      <c r="F57" s="53">
        <v>0.48134777376654636</v>
      </c>
      <c r="G57" s="53">
        <v>0.43877143996808932</v>
      </c>
      <c r="H57" s="53">
        <v>0.5244050020169424</v>
      </c>
      <c r="I57" s="50"/>
      <c r="J57" s="53">
        <v>2.316523165231652</v>
      </c>
      <c r="K57" s="53">
        <v>2.4479804161566707</v>
      </c>
      <c r="L57" s="53">
        <v>2.1837659662134321</v>
      </c>
      <c r="M57" s="50"/>
      <c r="N57" s="53">
        <v>0.50361287497262974</v>
      </c>
      <c r="O57" s="53">
        <v>0.55061414654807284</v>
      </c>
      <c r="P57" s="53">
        <v>0.45330915684496825</v>
      </c>
      <c r="Q57" s="50"/>
      <c r="R57" s="53">
        <v>0.86299892125134836</v>
      </c>
      <c r="S57" s="53">
        <v>1.196070055531824</v>
      </c>
      <c r="T57" s="53">
        <v>0.52310374891020051</v>
      </c>
      <c r="U57" s="50"/>
      <c r="V57" s="53">
        <v>0.50793650793650791</v>
      </c>
      <c r="W57" s="53">
        <v>0.5714285714285714</v>
      </c>
      <c r="X57" s="53">
        <v>0.43956043956043955</v>
      </c>
      <c r="Y57" s="50"/>
      <c r="Z57" s="53">
        <v>0.21853146853146854</v>
      </c>
      <c r="AA57" s="53">
        <v>0.30224525043177897</v>
      </c>
      <c r="AB57" s="53">
        <v>0.13274336283185839</v>
      </c>
    </row>
    <row r="58" spans="1:29" ht="15" customHeight="1" x14ac:dyDescent="0.25">
      <c r="A58" s="4" t="s">
        <v>50</v>
      </c>
      <c r="B58" s="53">
        <v>1.7714687939934304</v>
      </c>
      <c r="C58" s="53">
        <v>2.2313296903460835</v>
      </c>
      <c r="D58" s="53">
        <v>1.2826718296224588</v>
      </c>
      <c r="E58" s="50"/>
      <c r="F58" s="53">
        <v>1.2473118279569892</v>
      </c>
      <c r="G58" s="53">
        <v>1.6353229762878168</v>
      </c>
      <c r="H58" s="53">
        <v>0.8166969147005444</v>
      </c>
      <c r="I58" s="50"/>
      <c r="J58" s="53">
        <v>4.6064013840830444</v>
      </c>
      <c r="K58" s="53">
        <v>5.3909465020576137</v>
      </c>
      <c r="L58" s="53">
        <v>3.5551504102096629</v>
      </c>
      <c r="M58" s="50"/>
      <c r="N58" s="53">
        <v>1.6936849745947251</v>
      </c>
      <c r="O58" s="53">
        <v>2.3145961265942372</v>
      </c>
      <c r="P58" s="53">
        <v>1.1904761904761905</v>
      </c>
      <c r="Q58" s="50"/>
      <c r="R58" s="53">
        <v>1.5850144092219021</v>
      </c>
      <c r="S58" s="53">
        <v>2.0102851799906496</v>
      </c>
      <c r="T58" s="53">
        <v>1.0864197530864197</v>
      </c>
      <c r="U58" s="50"/>
      <c r="V58" s="53">
        <v>0.79961230918342618</v>
      </c>
      <c r="W58" s="53">
        <v>1.0101010101010102</v>
      </c>
      <c r="X58" s="53">
        <v>0.68359375</v>
      </c>
      <c r="Y58" s="50"/>
      <c r="Z58" s="53">
        <v>0.33557046979865773</v>
      </c>
      <c r="AA58" s="53">
        <v>0.5089058524173028</v>
      </c>
      <c r="AB58" s="53">
        <v>0.15715034049240439</v>
      </c>
    </row>
    <row r="59" spans="1:29" ht="15" customHeight="1" x14ac:dyDescent="0.25">
      <c r="A59" s="4" t="s">
        <v>51</v>
      </c>
      <c r="B59" s="53">
        <v>0.58517791589430446</v>
      </c>
      <c r="C59" s="53">
        <v>0.70957212800681191</v>
      </c>
      <c r="D59" s="53">
        <v>0.45454545454545453</v>
      </c>
      <c r="E59" s="50"/>
      <c r="F59" s="53">
        <v>0.66398390342052316</v>
      </c>
      <c r="G59" s="53">
        <v>0.70615927814829338</v>
      </c>
      <c r="H59" s="53">
        <v>0.6195786864931847</v>
      </c>
      <c r="I59" s="50"/>
      <c r="J59" s="53">
        <v>1.5503875968992249</v>
      </c>
      <c r="K59" s="53">
        <v>1.8867924528301887</v>
      </c>
      <c r="L59" s="53">
        <v>1.2028204064703443</v>
      </c>
      <c r="M59" s="50"/>
      <c r="N59" s="53">
        <v>0.40394973070017948</v>
      </c>
      <c r="O59" s="53">
        <v>0.53404539385847793</v>
      </c>
      <c r="P59" s="53">
        <v>0.27161611588954282</v>
      </c>
      <c r="Q59" s="50"/>
      <c r="R59" s="53">
        <v>0.55890900961323497</v>
      </c>
      <c r="S59" s="53">
        <v>0.74922873512560606</v>
      </c>
      <c r="T59" s="53">
        <v>0.36297640653357532</v>
      </c>
      <c r="U59" s="50"/>
      <c r="V59" s="53">
        <v>0.1823985408116735</v>
      </c>
      <c r="W59" s="53">
        <v>0.25762129669386002</v>
      </c>
      <c r="X59" s="53">
        <v>9.7228974234321822E-2</v>
      </c>
      <c r="Y59" s="50"/>
      <c r="Z59" s="53">
        <v>2.3116042533518261E-2</v>
      </c>
      <c r="AA59" s="53">
        <v>0</v>
      </c>
      <c r="AB59" s="53">
        <v>4.7214353163361665E-2</v>
      </c>
    </row>
    <row r="60" spans="1:29" ht="15" customHeight="1" x14ac:dyDescent="0.25">
      <c r="A60" s="4" t="s">
        <v>52</v>
      </c>
      <c r="B60" s="53">
        <v>0.42755344418052255</v>
      </c>
      <c r="C60" s="53">
        <v>0.45317220543806652</v>
      </c>
      <c r="D60" s="53">
        <v>0.39933444259567391</v>
      </c>
      <c r="E60" s="50"/>
      <c r="F60" s="53">
        <v>9.2165898617511524E-2</v>
      </c>
      <c r="G60" s="53">
        <v>0</v>
      </c>
      <c r="H60" s="53">
        <v>0.19047619047619047</v>
      </c>
      <c r="I60" s="50"/>
      <c r="J60" s="53">
        <v>1.5084294587400178</v>
      </c>
      <c r="K60" s="53">
        <v>1.7605633802816902</v>
      </c>
      <c r="L60" s="53">
        <v>1.2522361359570662</v>
      </c>
      <c r="M60" s="50"/>
      <c r="N60" s="53">
        <v>0.39920159680638717</v>
      </c>
      <c r="O60" s="53">
        <v>0.56818181818181823</v>
      </c>
      <c r="P60" s="53">
        <v>0.21097046413502107</v>
      </c>
      <c r="Q60" s="50"/>
      <c r="R60" s="53">
        <v>0.20100502512562815</v>
      </c>
      <c r="S60" s="53">
        <v>0</v>
      </c>
      <c r="T60" s="53">
        <v>0.43668122270742354</v>
      </c>
      <c r="U60" s="50"/>
      <c r="V60" s="53">
        <v>0.27347310847766637</v>
      </c>
      <c r="W60" s="53">
        <v>0.34602076124567477</v>
      </c>
      <c r="X60" s="53">
        <v>0.19267822736030829</v>
      </c>
      <c r="Y60" s="50"/>
      <c r="Z60" s="53">
        <v>0</v>
      </c>
      <c r="AA60" s="53">
        <v>0</v>
      </c>
      <c r="AB60" s="53">
        <v>0</v>
      </c>
    </row>
    <row r="61" spans="1:29" ht="15" customHeight="1" x14ac:dyDescent="0.25">
      <c r="A61" s="4" t="s">
        <v>53</v>
      </c>
      <c r="B61" s="53">
        <v>0.71707953063885266</v>
      </c>
      <c r="C61" s="53">
        <v>0.91638029782359687</v>
      </c>
      <c r="D61" s="53">
        <v>0.50781772016570892</v>
      </c>
      <c r="E61" s="50"/>
      <c r="F61" s="53">
        <v>0.18733608092918697</v>
      </c>
      <c r="G61" s="53">
        <v>0.28530670470756064</v>
      </c>
      <c r="H61" s="53">
        <v>7.8926598263614839E-2</v>
      </c>
      <c r="I61" s="50"/>
      <c r="J61" s="53">
        <v>2.3195876288659796</v>
      </c>
      <c r="K61" s="53">
        <v>2.6928675400291122</v>
      </c>
      <c r="L61" s="53">
        <v>1.9374068554396422</v>
      </c>
      <c r="M61" s="50"/>
      <c r="N61" s="53">
        <v>0.73349633251833746</v>
      </c>
      <c r="O61" s="53">
        <v>0.897226753670473</v>
      </c>
      <c r="P61" s="53">
        <v>0.57003257328990231</v>
      </c>
      <c r="Q61" s="50"/>
      <c r="R61" s="53">
        <v>0.58869701726844592</v>
      </c>
      <c r="S61" s="53">
        <v>0.97670924117205116</v>
      </c>
      <c r="T61" s="53">
        <v>0.16433853738701726</v>
      </c>
      <c r="U61" s="50"/>
      <c r="V61" s="53">
        <v>0.37021801727684078</v>
      </c>
      <c r="W61" s="53">
        <v>0.57377049180327866</v>
      </c>
      <c r="X61" s="53">
        <v>0.16515276630883566</v>
      </c>
      <c r="Y61" s="50"/>
      <c r="Z61" s="53">
        <v>0</v>
      </c>
      <c r="AA61" s="53">
        <v>0</v>
      </c>
      <c r="AB61" s="53">
        <v>0</v>
      </c>
    </row>
    <row r="62" spans="1:29" ht="15" customHeight="1" x14ac:dyDescent="0.25">
      <c r="A62" s="4" t="s">
        <v>54</v>
      </c>
      <c r="B62" s="53">
        <v>0.27159152634437805</v>
      </c>
      <c r="C62" s="53">
        <v>0.47720042417815484</v>
      </c>
      <c r="D62" s="53">
        <v>5.5679287305122491E-2</v>
      </c>
      <c r="E62" s="50"/>
      <c r="F62" s="53">
        <v>0</v>
      </c>
      <c r="G62" s="53">
        <v>0</v>
      </c>
      <c r="H62" s="53">
        <v>0</v>
      </c>
      <c r="I62" s="50"/>
      <c r="J62" s="53">
        <v>1.1093502377179081</v>
      </c>
      <c r="K62" s="53">
        <v>1.9672131147540985</v>
      </c>
      <c r="L62" s="53">
        <v>0.30674846625766872</v>
      </c>
      <c r="M62" s="50"/>
      <c r="N62" s="53">
        <v>0.34722222222222221</v>
      </c>
      <c r="O62" s="53">
        <v>0.66445182724252494</v>
      </c>
      <c r="P62" s="53">
        <v>0</v>
      </c>
      <c r="Q62" s="50"/>
      <c r="R62" s="53">
        <v>0.15797788309636651</v>
      </c>
      <c r="S62" s="53">
        <v>0.303951367781155</v>
      </c>
      <c r="T62" s="53">
        <v>0</v>
      </c>
      <c r="U62" s="50"/>
      <c r="V62" s="53">
        <v>0</v>
      </c>
      <c r="W62" s="53">
        <v>0</v>
      </c>
      <c r="X62" s="53">
        <v>0</v>
      </c>
      <c r="Y62" s="50"/>
      <c r="Z62" s="53">
        <v>0</v>
      </c>
      <c r="AA62" s="53">
        <v>0</v>
      </c>
      <c r="AB62" s="53">
        <v>0</v>
      </c>
    </row>
    <row r="63" spans="1:29" ht="15" customHeight="1" x14ac:dyDescent="0.25">
      <c r="A63" s="4" t="s">
        <v>55</v>
      </c>
      <c r="B63" s="53">
        <v>0.79534662867996198</v>
      </c>
      <c r="C63" s="53">
        <v>0.93492377838161467</v>
      </c>
      <c r="D63" s="53">
        <v>0.64683686970157306</v>
      </c>
      <c r="E63" s="50"/>
      <c r="F63" s="53">
        <v>0.41666666666666669</v>
      </c>
      <c r="G63" s="53">
        <v>0.5427759110881365</v>
      </c>
      <c r="H63" s="53">
        <v>0.2800336040324839</v>
      </c>
      <c r="I63" s="50"/>
      <c r="J63" s="53">
        <v>2.6408930029948272</v>
      </c>
      <c r="K63" s="53">
        <v>3.1208674953715949</v>
      </c>
      <c r="L63" s="53">
        <v>2.1318373071528751</v>
      </c>
      <c r="M63" s="50"/>
      <c r="N63" s="53">
        <v>0.61448427212874912</v>
      </c>
      <c r="O63" s="53">
        <v>0.79118395026843735</v>
      </c>
      <c r="P63" s="53">
        <v>0.42475728155339804</v>
      </c>
      <c r="Q63" s="50"/>
      <c r="R63" s="53">
        <v>0.58992805755395683</v>
      </c>
      <c r="S63" s="53">
        <v>0.55850321139346548</v>
      </c>
      <c r="T63" s="53">
        <v>0.62333036509349959</v>
      </c>
      <c r="U63" s="50"/>
      <c r="V63" s="53">
        <v>0.28583678719451194</v>
      </c>
      <c r="W63" s="53">
        <v>0.27925160569673274</v>
      </c>
      <c r="X63" s="53">
        <v>0.29274004683840754</v>
      </c>
      <c r="Y63" s="50"/>
      <c r="Z63" s="53">
        <v>0.10683760683760685</v>
      </c>
      <c r="AA63" s="53">
        <v>0.17846519928613919</v>
      </c>
      <c r="AB63" s="53">
        <v>3.1347962382445145E-2</v>
      </c>
    </row>
    <row r="64" spans="1:29" ht="15" customHeight="1" x14ac:dyDescent="0.25">
      <c r="A64" s="4" t="s">
        <v>56</v>
      </c>
      <c r="B64" s="53">
        <v>0.42202996412745303</v>
      </c>
      <c r="C64" s="53">
        <v>0.4835888465891553</v>
      </c>
      <c r="D64" s="53">
        <v>0.35725885027606369</v>
      </c>
      <c r="E64" s="50"/>
      <c r="F64" s="53">
        <v>9.1575091575091569E-2</v>
      </c>
      <c r="G64" s="53">
        <v>0.1834862385321101</v>
      </c>
      <c r="H64" s="53">
        <v>0</v>
      </c>
      <c r="I64" s="50"/>
      <c r="J64" s="53">
        <v>1.6661707825052066</v>
      </c>
      <c r="K64" s="53">
        <v>1.8583042973286876</v>
      </c>
      <c r="L64" s="53">
        <v>1.4032946918852958</v>
      </c>
      <c r="M64" s="50"/>
      <c r="N64" s="53">
        <v>0.39499670836076367</v>
      </c>
      <c r="O64" s="53">
        <v>0.50825921219822112</v>
      </c>
      <c r="P64" s="53">
        <v>0.34153005464480873</v>
      </c>
      <c r="Q64" s="50"/>
      <c r="R64" s="53">
        <v>0.2232142857142857</v>
      </c>
      <c r="S64" s="53">
        <v>0.18450184501845018</v>
      </c>
      <c r="T64" s="53">
        <v>0.19867549668874171</v>
      </c>
      <c r="U64" s="50"/>
      <c r="V64" s="53">
        <v>6.2519537355423566E-2</v>
      </c>
      <c r="W64" s="53">
        <v>0</v>
      </c>
      <c r="X64" s="53">
        <v>0.12812299807815503</v>
      </c>
      <c r="Y64" s="50"/>
      <c r="Z64" s="53">
        <v>0</v>
      </c>
      <c r="AA64" s="53">
        <v>6.5616797900262466E-2</v>
      </c>
      <c r="AB64" s="53">
        <v>0</v>
      </c>
    </row>
    <row r="65" spans="1:28" ht="15" customHeight="1" x14ac:dyDescent="0.25">
      <c r="A65" s="4" t="s">
        <v>57</v>
      </c>
      <c r="B65" s="53">
        <v>1.0826312959311704</v>
      </c>
      <c r="C65" s="53">
        <v>1.2558653049958597</v>
      </c>
      <c r="D65" s="53">
        <v>0.89532194284861599</v>
      </c>
      <c r="E65" s="50"/>
      <c r="F65" s="53">
        <v>0.55677072976734931</v>
      </c>
      <c r="G65" s="53">
        <v>0.76687116564417179</v>
      </c>
      <c r="H65" s="53">
        <v>0.33044196612969851</v>
      </c>
      <c r="I65" s="50"/>
      <c r="J65" s="53">
        <v>3.1493075317776515</v>
      </c>
      <c r="K65" s="53">
        <v>3.5113386978785659</v>
      </c>
      <c r="L65" s="53">
        <v>2.7591643673630273</v>
      </c>
      <c r="M65" s="50"/>
      <c r="N65" s="53">
        <v>1.0043668122270744</v>
      </c>
      <c r="O65" s="53">
        <v>1.274671052631579</v>
      </c>
      <c r="P65" s="53">
        <v>0.6983240223463687</v>
      </c>
      <c r="Q65" s="50"/>
      <c r="R65" s="53">
        <v>0.56066382596994835</v>
      </c>
      <c r="S65" s="53">
        <v>0.60189165950128976</v>
      </c>
      <c r="T65" s="53">
        <v>0.51570557899671821</v>
      </c>
      <c r="U65" s="50"/>
      <c r="V65" s="53">
        <v>0.67238581034083</v>
      </c>
      <c r="W65" s="53">
        <v>0.81044574515983792</v>
      </c>
      <c r="X65" s="53">
        <v>0.52581261950286806</v>
      </c>
      <c r="Y65" s="50"/>
      <c r="Z65" s="53">
        <v>0.18854584020740042</v>
      </c>
      <c r="AA65" s="53">
        <v>0.13818516812528789</v>
      </c>
      <c r="AB65" s="53">
        <v>0.2413127413127413</v>
      </c>
    </row>
    <row r="66" spans="1:28" ht="15" customHeight="1" x14ac:dyDescent="0.25">
      <c r="A66" s="4" t="s">
        <v>58</v>
      </c>
      <c r="B66" s="53">
        <v>0.64145100641451003</v>
      </c>
      <c r="C66" s="53">
        <v>0.78706658157838749</v>
      </c>
      <c r="D66" s="53">
        <v>0.48375950241879756</v>
      </c>
      <c r="E66" s="50"/>
      <c r="F66" s="53">
        <v>0</v>
      </c>
      <c r="G66" s="53">
        <v>0</v>
      </c>
      <c r="H66" s="53">
        <v>0</v>
      </c>
      <c r="I66" s="50"/>
      <c r="J66" s="53">
        <v>1.8181818181818181</v>
      </c>
      <c r="K66" s="53">
        <v>2.2332506203473943</v>
      </c>
      <c r="L66" s="53">
        <v>1.394169835234474</v>
      </c>
      <c r="M66" s="50"/>
      <c r="N66" s="53">
        <v>0.55555555555555558</v>
      </c>
      <c r="O66" s="53">
        <v>0.66844919786096257</v>
      </c>
      <c r="P66" s="53">
        <v>0.43352601156069359</v>
      </c>
      <c r="Q66" s="50"/>
      <c r="R66" s="53">
        <v>0.68111455108359142</v>
      </c>
      <c r="S66" s="53">
        <v>1.1574074074074074</v>
      </c>
      <c r="T66" s="53">
        <v>0.13315579227696406</v>
      </c>
      <c r="U66" s="50"/>
      <c r="V66" s="53">
        <v>0.19880715705765406</v>
      </c>
      <c r="W66" s="53">
        <v>0.13175230566534915</v>
      </c>
      <c r="X66" s="53">
        <v>0.26666666666666666</v>
      </c>
      <c r="Y66" s="50"/>
      <c r="Z66" s="53">
        <v>0.51698670605612995</v>
      </c>
      <c r="AA66" s="53">
        <v>0.42372881355932202</v>
      </c>
      <c r="AB66" s="53">
        <v>0.61919504643962853</v>
      </c>
    </row>
    <row r="67" spans="1:28" ht="15" customHeight="1" x14ac:dyDescent="0.25">
      <c r="A67" s="78" t="s">
        <v>59</v>
      </c>
      <c r="B67" s="53">
        <v>0.80979135343304043</v>
      </c>
      <c r="C67" s="53">
        <v>0.88256300377512498</v>
      </c>
      <c r="D67" s="53">
        <v>0.73188049593096294</v>
      </c>
      <c r="E67" s="50"/>
      <c r="F67" s="53">
        <v>0.20245842371655823</v>
      </c>
      <c r="G67" s="53">
        <v>0.22497187851518563</v>
      </c>
      <c r="H67" s="53">
        <v>0.17862459065197975</v>
      </c>
      <c r="I67" s="50"/>
      <c r="J67" s="53">
        <v>2.9795158286778398</v>
      </c>
      <c r="K67" s="53">
        <v>3.0205278592375366</v>
      </c>
      <c r="L67" s="53">
        <v>2.9334212261041532</v>
      </c>
      <c r="M67" s="50"/>
      <c r="N67" s="53">
        <v>0.60985660128564356</v>
      </c>
      <c r="O67" s="53">
        <v>0.62774639045825487</v>
      </c>
      <c r="P67" s="53">
        <v>0.59007289135716767</v>
      </c>
      <c r="Q67" s="50"/>
      <c r="R67" s="53">
        <v>0.4718516108037748</v>
      </c>
      <c r="S67" s="53">
        <v>0.62814070351758799</v>
      </c>
      <c r="T67" s="53">
        <v>0.3038487508440243</v>
      </c>
      <c r="U67" s="50"/>
      <c r="V67" s="53">
        <v>0.45263498221791143</v>
      </c>
      <c r="W67" s="53">
        <v>0.54750402576489532</v>
      </c>
      <c r="X67" s="53">
        <v>0.35702693930542034</v>
      </c>
      <c r="Y67" s="50"/>
      <c r="Z67" s="53">
        <v>0.11376564277588168</v>
      </c>
      <c r="AA67" s="53">
        <v>0.15817779183802594</v>
      </c>
      <c r="AB67" s="53">
        <v>6.6844919786096246E-2</v>
      </c>
    </row>
    <row r="68" spans="1:28" ht="15" customHeight="1" x14ac:dyDescent="0.25">
      <c r="A68" s="4" t="s">
        <v>60</v>
      </c>
      <c r="B68" s="53">
        <v>1.5127067365873337</v>
      </c>
      <c r="C68" s="53">
        <v>2.0068231988761789</v>
      </c>
      <c r="D68" s="53">
        <v>1.0135819987837016</v>
      </c>
      <c r="E68" s="50"/>
      <c r="F68" s="53">
        <v>1.1580775911986103</v>
      </c>
      <c r="G68" s="53">
        <v>1.3605442176870748</v>
      </c>
      <c r="H68" s="53">
        <v>0.94674556213017758</v>
      </c>
      <c r="I68" s="50"/>
      <c r="J68" s="53">
        <v>3.5903472630959388</v>
      </c>
      <c r="K68" s="53">
        <v>4.8611111111111116</v>
      </c>
      <c r="L68" s="53">
        <v>2.2754491017964074</v>
      </c>
      <c r="M68" s="50"/>
      <c r="N68" s="53">
        <v>1.7543859649122806</v>
      </c>
      <c r="O68" s="53">
        <v>2.3474178403755865</v>
      </c>
      <c r="P68" s="53">
        <v>1.1235955056179776</v>
      </c>
      <c r="Q68" s="50"/>
      <c r="R68" s="53">
        <v>1.2376237623762376</v>
      </c>
      <c r="S68" s="53">
        <v>1.4981273408239701</v>
      </c>
      <c r="T68" s="53">
        <v>0.98159509202453998</v>
      </c>
      <c r="U68" s="50"/>
      <c r="V68" s="53">
        <v>0.98159509202453998</v>
      </c>
      <c r="W68" s="53">
        <v>1.2224938875305624</v>
      </c>
      <c r="X68" s="53">
        <v>0.73891625615763545</v>
      </c>
      <c r="Y68" s="50"/>
      <c r="Z68" s="53">
        <v>0.25141420490257699</v>
      </c>
      <c r="AA68" s="53">
        <v>0.52219321148825071</v>
      </c>
      <c r="AB68" s="53">
        <v>0</v>
      </c>
    </row>
    <row r="69" spans="1:28" ht="15" customHeight="1" x14ac:dyDescent="0.25">
      <c r="A69" s="4" t="s">
        <v>61</v>
      </c>
      <c r="B69" s="53">
        <v>0.42735042735042739</v>
      </c>
      <c r="C69" s="53">
        <v>0.46367851622874806</v>
      </c>
      <c r="D69" s="53">
        <v>0.39037464312765835</v>
      </c>
      <c r="E69" s="50"/>
      <c r="F69" s="53">
        <v>9.7040271712760792E-2</v>
      </c>
      <c r="G69" s="53">
        <v>3.2351989647363313E-2</v>
      </c>
      <c r="H69" s="53">
        <v>0.16170763260025875</v>
      </c>
      <c r="I69" s="50"/>
      <c r="J69" s="53">
        <v>1.9368842878610786</v>
      </c>
      <c r="K69" s="53">
        <v>2.1124471888202794</v>
      </c>
      <c r="L69" s="53">
        <v>1.7513736263736264</v>
      </c>
      <c r="M69" s="50"/>
      <c r="N69" s="53">
        <v>0.19996364297400473</v>
      </c>
      <c r="O69" s="53">
        <v>0.2176278563656148</v>
      </c>
      <c r="P69" s="53">
        <v>0.18221574344023322</v>
      </c>
      <c r="Q69" s="50"/>
      <c r="R69" s="53">
        <v>0.20502306509482315</v>
      </c>
      <c r="S69" s="53">
        <v>0.23882633913340159</v>
      </c>
      <c r="T69" s="53">
        <v>0.17111567419575632</v>
      </c>
      <c r="U69" s="50"/>
      <c r="V69" s="53">
        <v>3.54295837023915E-2</v>
      </c>
      <c r="W69" s="53">
        <v>3.5186488388458829E-2</v>
      </c>
      <c r="X69" s="53">
        <v>3.5676061362825542E-2</v>
      </c>
      <c r="Y69" s="50"/>
      <c r="Z69" s="53">
        <v>1.8311664530305805E-2</v>
      </c>
      <c r="AA69" s="53">
        <v>3.6088054853843372E-2</v>
      </c>
      <c r="AB69" s="53">
        <v>0</v>
      </c>
    </row>
    <row r="70" spans="1:28" ht="15" customHeight="1" x14ac:dyDescent="0.25">
      <c r="A70" s="4" t="s">
        <v>62</v>
      </c>
      <c r="B70" s="53">
        <v>0.8951406649616368</v>
      </c>
      <c r="C70" s="53">
        <v>1.1058451816745656</v>
      </c>
      <c r="D70" s="53">
        <v>0.67130184608007681</v>
      </c>
      <c r="E70" s="50"/>
      <c r="F70" s="53">
        <v>1.3468013468013467</v>
      </c>
      <c r="G70" s="53">
        <v>1.5364916773367476</v>
      </c>
      <c r="H70" s="53">
        <v>1.1363636363636365</v>
      </c>
      <c r="I70" s="50"/>
      <c r="J70" s="53">
        <v>2.652683528685996</v>
      </c>
      <c r="K70" s="53">
        <v>3.5758323057953145</v>
      </c>
      <c r="L70" s="53">
        <v>1.728395061728395</v>
      </c>
      <c r="M70" s="50"/>
      <c r="N70" s="53">
        <v>0.35663338088445079</v>
      </c>
      <c r="O70" s="53">
        <v>0.39577836411609502</v>
      </c>
      <c r="P70" s="53">
        <v>0.3105590062111801</v>
      </c>
      <c r="Q70" s="50"/>
      <c r="R70" s="53">
        <v>0.64056939501779364</v>
      </c>
      <c r="S70" s="53">
        <v>0.68493150684931503</v>
      </c>
      <c r="T70" s="53">
        <v>0.59259259259259256</v>
      </c>
      <c r="U70" s="50"/>
      <c r="V70" s="53">
        <v>0</v>
      </c>
      <c r="W70" s="53">
        <v>0</v>
      </c>
      <c r="X70" s="53">
        <v>0</v>
      </c>
      <c r="Y70" s="50"/>
      <c r="Z70" s="53">
        <v>0</v>
      </c>
      <c r="AA70" s="53">
        <v>0</v>
      </c>
      <c r="AB70" s="53">
        <v>0</v>
      </c>
    </row>
    <row r="71" spans="1:28" ht="15" customHeight="1" x14ac:dyDescent="0.25">
      <c r="A71" s="4" t="s">
        <v>63</v>
      </c>
      <c r="B71" s="53">
        <v>0.78043704474505715</v>
      </c>
      <c r="C71" s="53">
        <v>0.94435565886967898</v>
      </c>
      <c r="D71" s="53">
        <v>0.60873535230558518</v>
      </c>
      <c r="E71" s="50"/>
      <c r="F71" s="53">
        <v>0.26109660574412535</v>
      </c>
      <c r="G71" s="53">
        <v>8.5689802913453308E-2</v>
      </c>
      <c r="H71" s="53">
        <v>0.44208664898320071</v>
      </c>
      <c r="I71" s="50"/>
      <c r="J71" s="53">
        <v>2.6826248452331822</v>
      </c>
      <c r="K71" s="53">
        <v>3.0976965845909454</v>
      </c>
      <c r="L71" s="53">
        <v>2.2336769759450172</v>
      </c>
      <c r="M71" s="50"/>
      <c r="N71" s="53">
        <v>0.60129509713228491</v>
      </c>
      <c r="O71" s="53">
        <v>0.97087378640776689</v>
      </c>
      <c r="P71" s="53">
        <v>0.1943634596695821</v>
      </c>
      <c r="Q71" s="50"/>
      <c r="R71" s="53">
        <v>0.54520672421626537</v>
      </c>
      <c r="S71" s="53">
        <v>0.60869565217391308</v>
      </c>
      <c r="T71" s="53">
        <v>0.47573739295908657</v>
      </c>
      <c r="U71" s="50"/>
      <c r="V71" s="53">
        <v>0.2706359945872801</v>
      </c>
      <c r="W71" s="53">
        <v>0.44603033006244425</v>
      </c>
      <c r="X71" s="53">
        <v>9.1240875912408759E-2</v>
      </c>
      <c r="Y71" s="50"/>
      <c r="Z71" s="53">
        <v>0.13934045517882027</v>
      </c>
      <c r="AA71" s="53">
        <v>0.18993352326685661</v>
      </c>
      <c r="AB71" s="53">
        <v>9.0909090909090912E-2</v>
      </c>
    </row>
    <row r="72" spans="1:28" ht="15" customHeight="1" x14ac:dyDescent="0.25">
      <c r="A72" s="4" t="s">
        <v>64</v>
      </c>
      <c r="B72" s="53">
        <v>0.13304949441192124</v>
      </c>
      <c r="C72" s="53">
        <v>0.20560267283474687</v>
      </c>
      <c r="D72" s="53">
        <v>5.5172413793103448E-2</v>
      </c>
      <c r="E72" s="50"/>
      <c r="F72" s="53">
        <v>7.9681274900398405E-2</v>
      </c>
      <c r="G72" s="53">
        <v>0</v>
      </c>
      <c r="H72" s="53">
        <v>0.15625</v>
      </c>
      <c r="I72" s="50"/>
      <c r="J72" s="53">
        <v>0.43165467625899279</v>
      </c>
      <c r="K72" s="53">
        <v>0.81300813008130091</v>
      </c>
      <c r="L72" s="53">
        <v>0</v>
      </c>
      <c r="M72" s="50"/>
      <c r="N72" s="53">
        <v>8.3822296730930432E-2</v>
      </c>
      <c r="O72" s="53">
        <v>0</v>
      </c>
      <c r="P72" s="53">
        <v>0.16920473773265651</v>
      </c>
      <c r="Q72" s="50"/>
      <c r="R72" s="53">
        <v>8.0906148867313926E-2</v>
      </c>
      <c r="S72" s="53">
        <v>0.15128593040847202</v>
      </c>
      <c r="T72" s="53">
        <v>0</v>
      </c>
      <c r="U72" s="50"/>
      <c r="V72" s="53">
        <v>7.8308535630383716E-2</v>
      </c>
      <c r="W72" s="53">
        <v>0.1519756838905775</v>
      </c>
      <c r="X72" s="53">
        <v>0</v>
      </c>
      <c r="Y72" s="50"/>
      <c r="Z72" s="53">
        <v>0</v>
      </c>
      <c r="AA72" s="53">
        <v>0</v>
      </c>
      <c r="AB72" s="53">
        <v>0</v>
      </c>
    </row>
    <row r="73" spans="1:28" ht="15" customHeight="1" x14ac:dyDescent="0.25">
      <c r="A73" s="4" t="s">
        <v>65</v>
      </c>
      <c r="B73" s="53">
        <v>0.36463891853432945</v>
      </c>
      <c r="C73" s="53">
        <v>0.48126503953248534</v>
      </c>
      <c r="D73" s="53">
        <v>0.23958717287136011</v>
      </c>
      <c r="E73" s="50"/>
      <c r="F73" s="53">
        <v>0.32555615843733043</v>
      </c>
      <c r="G73" s="53">
        <v>0.10395010395010396</v>
      </c>
      <c r="H73" s="53">
        <v>0.56753688989784334</v>
      </c>
      <c r="I73" s="50"/>
      <c r="J73" s="53">
        <v>0.86956521739130432</v>
      </c>
      <c r="K73" s="53">
        <v>1.3448607108549471</v>
      </c>
      <c r="L73" s="53">
        <v>0.3887269193391642</v>
      </c>
      <c r="M73" s="50"/>
      <c r="N73" s="53">
        <v>0.39084310441094361</v>
      </c>
      <c r="O73" s="53">
        <v>0.53937432578209277</v>
      </c>
      <c r="P73" s="53">
        <v>0.23148148148148145</v>
      </c>
      <c r="Q73" s="50"/>
      <c r="R73" s="53">
        <v>0.43103448275862066</v>
      </c>
      <c r="S73" s="53">
        <v>0.60362173038229372</v>
      </c>
      <c r="T73" s="53">
        <v>0.23201856148491878</v>
      </c>
      <c r="U73" s="50"/>
      <c r="V73" s="53">
        <v>5.3475935828877004E-2</v>
      </c>
      <c r="W73" s="53">
        <v>0.10427528675703858</v>
      </c>
      <c r="X73" s="53">
        <v>0</v>
      </c>
      <c r="Y73" s="50"/>
      <c r="Z73" s="53">
        <v>5.5126791620727672E-2</v>
      </c>
      <c r="AA73" s="53">
        <v>0.10695187165775401</v>
      </c>
      <c r="AB73" s="53">
        <v>0</v>
      </c>
    </row>
    <row r="74" spans="1:28" ht="15" customHeight="1" x14ac:dyDescent="0.25">
      <c r="A74" s="4" t="s">
        <v>66</v>
      </c>
      <c r="B74" s="53">
        <v>0.43649676147564065</v>
      </c>
      <c r="C74" s="53">
        <v>0.46562585592988226</v>
      </c>
      <c r="D74" s="53">
        <v>0.40567951318458417</v>
      </c>
      <c r="E74" s="50"/>
      <c r="F74" s="53">
        <v>0</v>
      </c>
      <c r="G74" s="53">
        <v>0</v>
      </c>
      <c r="H74" s="53">
        <v>0</v>
      </c>
      <c r="I74" s="50"/>
      <c r="J74" s="53">
        <v>1.4128728414442702</v>
      </c>
      <c r="K74" s="53">
        <v>1.5673981191222568</v>
      </c>
      <c r="L74" s="53">
        <v>1.257861635220126</v>
      </c>
      <c r="M74" s="50"/>
      <c r="N74" s="53">
        <v>0.72072072072072069</v>
      </c>
      <c r="O74" s="53">
        <v>0.68143100511073251</v>
      </c>
      <c r="P74" s="53">
        <v>0.76481835564053535</v>
      </c>
      <c r="Q74" s="50"/>
      <c r="R74" s="53">
        <v>8.4745762711864403E-2</v>
      </c>
      <c r="S74" s="53">
        <v>0.16393442622950818</v>
      </c>
      <c r="T74" s="53">
        <v>0</v>
      </c>
      <c r="U74" s="50"/>
      <c r="V74" s="53">
        <v>0.34158838599487618</v>
      </c>
      <c r="W74" s="53">
        <v>0.33277870216306155</v>
      </c>
      <c r="X74" s="53">
        <v>0.35087719298245612</v>
      </c>
      <c r="Y74" s="50"/>
      <c r="Z74" s="53">
        <v>0</v>
      </c>
      <c r="AA74" s="53">
        <v>0</v>
      </c>
      <c r="AB74" s="53">
        <v>0</v>
      </c>
    </row>
    <row r="75" spans="1:28" ht="15" customHeight="1" x14ac:dyDescent="0.25">
      <c r="A75" s="4" t="s">
        <v>67</v>
      </c>
      <c r="B75" s="53">
        <v>0.39690414764834298</v>
      </c>
      <c r="C75" s="53">
        <v>0.45010288065843623</v>
      </c>
      <c r="D75" s="53">
        <v>0.34055305816646236</v>
      </c>
      <c r="E75" s="50"/>
      <c r="F75" s="53">
        <v>3.8986354775828458E-2</v>
      </c>
      <c r="G75" s="53">
        <v>7.4239049740163321E-2</v>
      </c>
      <c r="H75" s="53">
        <v>0</v>
      </c>
      <c r="I75" s="50"/>
      <c r="J75" s="53">
        <v>1.5988372093023258</v>
      </c>
      <c r="K75" s="53">
        <v>1.910828025477707</v>
      </c>
      <c r="L75" s="53">
        <v>1.2696041822255415</v>
      </c>
      <c r="M75" s="50"/>
      <c r="N75" s="53">
        <v>0.36870135190495695</v>
      </c>
      <c r="O75" s="53">
        <v>0.39651070578905628</v>
      </c>
      <c r="P75" s="53">
        <v>0.33898305084745761</v>
      </c>
      <c r="Q75" s="50"/>
      <c r="R75" s="53">
        <v>0.23980815347721821</v>
      </c>
      <c r="S75" s="53">
        <v>0.15910898965791567</v>
      </c>
      <c r="T75" s="53">
        <v>0.32128514056224899</v>
      </c>
      <c r="U75" s="50"/>
      <c r="V75" s="53">
        <v>0</v>
      </c>
      <c r="W75" s="53">
        <v>0</v>
      </c>
      <c r="X75" s="53">
        <v>0</v>
      </c>
      <c r="Y75" s="50"/>
      <c r="Z75" s="53">
        <v>0</v>
      </c>
      <c r="AA75" s="53">
        <v>0</v>
      </c>
      <c r="AB75" s="53">
        <v>0</v>
      </c>
    </row>
    <row r="76" spans="1:28" ht="15" customHeight="1" x14ac:dyDescent="0.25">
      <c r="A76" s="4" t="s">
        <v>68</v>
      </c>
      <c r="B76" s="53">
        <v>0.9998657898268688</v>
      </c>
      <c r="C76" s="53">
        <v>1.2382303624403457</v>
      </c>
      <c r="D76" s="53">
        <v>0.741362428311652</v>
      </c>
      <c r="E76" s="50"/>
      <c r="F76" s="53">
        <v>0.18789928598271327</v>
      </c>
      <c r="G76" s="53">
        <v>0.29304029304029305</v>
      </c>
      <c r="H76" s="53">
        <v>7.716049382716049E-2</v>
      </c>
      <c r="I76" s="50"/>
      <c r="J76" s="53">
        <v>2.9067706487061327</v>
      </c>
      <c r="K76" s="53">
        <v>3.4693877551020407</v>
      </c>
      <c r="L76" s="53">
        <v>2.2945965951147298</v>
      </c>
      <c r="M76" s="50"/>
      <c r="N76" s="53">
        <v>1.6232379325074753</v>
      </c>
      <c r="O76" s="53">
        <v>2.073365231259968</v>
      </c>
      <c r="P76" s="53">
        <v>1.1039558417663293</v>
      </c>
      <c r="Q76" s="50"/>
      <c r="R76" s="53">
        <v>0.71699704765921546</v>
      </c>
      <c r="S76" s="53">
        <v>0.98684210526315785</v>
      </c>
      <c r="T76" s="53">
        <v>0.4329004329004329</v>
      </c>
      <c r="U76" s="50"/>
      <c r="V76" s="53">
        <v>0.20234722784297854</v>
      </c>
      <c r="W76" s="53">
        <v>0.15797788309636651</v>
      </c>
      <c r="X76" s="53">
        <v>0.24896265560165973</v>
      </c>
      <c r="Y76" s="50"/>
      <c r="Z76" s="53">
        <v>8.9405453732677692E-2</v>
      </c>
      <c r="AA76" s="53">
        <v>8.4602368866328256E-2</v>
      </c>
      <c r="AB76" s="53">
        <v>9.4786729857819912E-2</v>
      </c>
    </row>
    <row r="77" spans="1:28" ht="15" customHeight="1" x14ac:dyDescent="0.25">
      <c r="A77" s="4" t="s">
        <v>69</v>
      </c>
      <c r="B77" s="53">
        <v>0.66453067521063258</v>
      </c>
      <c r="C77" s="53">
        <v>0.92760180995475117</v>
      </c>
      <c r="D77" s="53">
        <v>0.3743448964312453</v>
      </c>
      <c r="E77" s="50"/>
      <c r="F77" s="53">
        <v>0.28109627547434995</v>
      </c>
      <c r="G77" s="53">
        <v>0.54127198917456021</v>
      </c>
      <c r="H77" s="53">
        <v>0</v>
      </c>
      <c r="I77" s="50"/>
      <c r="J77" s="53">
        <v>2.4761904761904763</v>
      </c>
      <c r="K77" s="53">
        <v>3.4981905910735827</v>
      </c>
      <c r="L77" s="53">
        <v>1.3404825737265416</v>
      </c>
      <c r="M77" s="50"/>
      <c r="N77" s="53">
        <v>0.56457304163726185</v>
      </c>
      <c r="O77" s="53">
        <v>0.55020632737276476</v>
      </c>
      <c r="P77" s="53">
        <v>0.57971014492753625</v>
      </c>
      <c r="Q77" s="50"/>
      <c r="R77" s="53">
        <v>0.21321961620469082</v>
      </c>
      <c r="S77" s="53">
        <v>0.40927694406548432</v>
      </c>
      <c r="T77" s="53">
        <v>0</v>
      </c>
      <c r="U77" s="50"/>
      <c r="V77" s="53">
        <v>0.14970059880239522</v>
      </c>
      <c r="W77" s="53">
        <v>0.1392757660167131</v>
      </c>
      <c r="X77" s="53">
        <v>0.16181229773462785</v>
      </c>
      <c r="Y77" s="50"/>
      <c r="Z77" s="53">
        <v>0</v>
      </c>
      <c r="AA77" s="53">
        <v>0</v>
      </c>
      <c r="AB77" s="53">
        <v>0</v>
      </c>
    </row>
    <row r="78" spans="1:28" ht="15" customHeight="1" x14ac:dyDescent="0.25">
      <c r="A78" s="4" t="s">
        <v>70</v>
      </c>
      <c r="B78" s="53">
        <v>1.2423738214087632</v>
      </c>
      <c r="C78" s="53">
        <v>1.2593383137673426</v>
      </c>
      <c r="D78" s="53">
        <v>1.2240184757505772</v>
      </c>
      <c r="E78" s="50"/>
      <c r="F78" s="53">
        <v>1.2507817385866167</v>
      </c>
      <c r="G78" s="53">
        <v>1.440576230492197</v>
      </c>
      <c r="H78" s="53">
        <v>1.0443864229765014</v>
      </c>
      <c r="I78" s="50"/>
      <c r="J78" s="53">
        <v>2.8951939779965259</v>
      </c>
      <c r="K78" s="53">
        <v>2.9966703662597114</v>
      </c>
      <c r="L78" s="53">
        <v>2.7845036319612588</v>
      </c>
      <c r="M78" s="50"/>
      <c r="N78" s="53">
        <v>1.0803511141120865</v>
      </c>
      <c r="O78" s="53">
        <v>0.89628681177976954</v>
      </c>
      <c r="P78" s="53">
        <v>1.2857142857142856</v>
      </c>
      <c r="Q78" s="50"/>
      <c r="R78" s="53">
        <v>1.1838440111420612</v>
      </c>
      <c r="S78" s="53">
        <v>1.0796221322537112</v>
      </c>
      <c r="T78" s="53">
        <v>1.2949640287769784</v>
      </c>
      <c r="U78" s="50"/>
      <c r="V78" s="53">
        <v>0.49122807017543862</v>
      </c>
      <c r="W78" s="53">
        <v>0.41608876560332869</v>
      </c>
      <c r="X78" s="53">
        <v>0.56818181818181823</v>
      </c>
      <c r="Y78" s="50"/>
      <c r="Z78" s="53">
        <v>0.14847809948032664</v>
      </c>
      <c r="AA78" s="53">
        <v>0.2824858757062147</v>
      </c>
      <c r="AB78" s="53">
        <v>0</v>
      </c>
    </row>
    <row r="79" spans="1:28" ht="15" customHeight="1" x14ac:dyDescent="0.25">
      <c r="A79" s="4" t="s">
        <v>71</v>
      </c>
      <c r="B79" s="53">
        <v>0.61171925305859631</v>
      </c>
      <c r="C79" s="53">
        <v>0.67319461444308448</v>
      </c>
      <c r="D79" s="53">
        <v>0.54347826086956519</v>
      </c>
      <c r="E79" s="50"/>
      <c r="F79" s="53">
        <v>0.18587360594795538</v>
      </c>
      <c r="G79" s="53">
        <v>0.35335689045936397</v>
      </c>
      <c r="H79" s="53">
        <v>0</v>
      </c>
      <c r="I79" s="50"/>
      <c r="J79" s="53">
        <v>1.2844036697247707</v>
      </c>
      <c r="K79" s="53">
        <v>1.8382352941176472</v>
      </c>
      <c r="L79" s="53">
        <v>0.73260073260073255</v>
      </c>
      <c r="M79" s="50"/>
      <c r="N79" s="53">
        <v>1.5217391304347827</v>
      </c>
      <c r="O79" s="53">
        <v>1.2396694214876034</v>
      </c>
      <c r="P79" s="53">
        <v>1.834862385321101</v>
      </c>
      <c r="Q79" s="50"/>
      <c r="R79" s="53">
        <v>0.40322580645161288</v>
      </c>
      <c r="S79" s="53">
        <v>0.390625</v>
      </c>
      <c r="T79" s="53">
        <v>0.41666666666666669</v>
      </c>
      <c r="U79" s="50"/>
      <c r="V79" s="53">
        <v>0.36101083032490977</v>
      </c>
      <c r="W79" s="53">
        <v>0.33112582781456956</v>
      </c>
      <c r="X79" s="53">
        <v>0.3968253968253968</v>
      </c>
      <c r="Y79" s="50"/>
      <c r="Z79" s="53">
        <v>0</v>
      </c>
      <c r="AA79" s="53">
        <v>0</v>
      </c>
      <c r="AB79" s="53">
        <v>0</v>
      </c>
    </row>
    <row r="80" spans="1:28" ht="15" customHeight="1" x14ac:dyDescent="0.25">
      <c r="A80" s="4" t="s">
        <v>72</v>
      </c>
      <c r="B80" s="53">
        <v>0.50585237972159658</v>
      </c>
      <c r="C80" s="53">
        <v>0.59914407988587737</v>
      </c>
      <c r="D80" s="53">
        <v>0.40572609660874226</v>
      </c>
      <c r="E80" s="50"/>
      <c r="F80" s="53">
        <v>0.2497398543184183</v>
      </c>
      <c r="G80" s="53">
        <v>0.16433853738701726</v>
      </c>
      <c r="H80" s="53">
        <v>0.33741037536904261</v>
      </c>
      <c r="I80" s="50"/>
      <c r="J80" s="53">
        <v>1.1296076099881094</v>
      </c>
      <c r="K80" s="53">
        <v>1.3698630136986301</v>
      </c>
      <c r="L80" s="53">
        <v>0.82712985938792394</v>
      </c>
      <c r="M80" s="50"/>
      <c r="N80" s="53">
        <v>0.71775874044917809</v>
      </c>
      <c r="O80" s="53">
        <v>0.76130765785938204</v>
      </c>
      <c r="P80" s="53">
        <v>0.7190795781399808</v>
      </c>
      <c r="Q80" s="50"/>
      <c r="R80" s="53">
        <v>0.5233219567690558</v>
      </c>
      <c r="S80" s="53">
        <v>0.74659639877031181</v>
      </c>
      <c r="T80" s="53">
        <v>0.28328611898016998</v>
      </c>
      <c r="U80" s="50"/>
      <c r="V80" s="53">
        <v>0.18319212273872224</v>
      </c>
      <c r="W80" s="53">
        <v>0.21645021645021645</v>
      </c>
      <c r="X80" s="53">
        <v>0.14584346135148274</v>
      </c>
      <c r="Y80" s="50"/>
      <c r="Z80" s="53">
        <v>0.14454348349795229</v>
      </c>
      <c r="AA80" s="53">
        <v>0.23386342376052385</v>
      </c>
      <c r="AB80" s="53">
        <v>4.967709885742673E-2</v>
      </c>
    </row>
    <row r="81" spans="1:28" ht="15" customHeight="1" x14ac:dyDescent="0.25">
      <c r="A81" s="4" t="s">
        <v>73</v>
      </c>
      <c r="B81" s="53">
        <v>0.47545797790518812</v>
      </c>
      <c r="C81" s="53">
        <v>0.54259359739555069</v>
      </c>
      <c r="D81" s="53">
        <v>0.40404040404040403</v>
      </c>
      <c r="E81" s="50"/>
      <c r="F81" s="53">
        <v>5.443658138268917E-2</v>
      </c>
      <c r="G81" s="53">
        <v>5.3763440860215055E-2</v>
      </c>
      <c r="H81" s="53">
        <v>5.5126791620727672E-2</v>
      </c>
      <c r="I81" s="50"/>
      <c r="J81" s="53">
        <v>1.5495867768595042</v>
      </c>
      <c r="K81" s="53">
        <v>1.6080402010050252</v>
      </c>
      <c r="L81" s="53">
        <v>1.487778958554729</v>
      </c>
      <c r="M81" s="50"/>
      <c r="N81" s="53">
        <v>0.66574202496532597</v>
      </c>
      <c r="O81" s="53">
        <v>0.85015940488841657</v>
      </c>
      <c r="P81" s="53">
        <v>0.46430644225188622</v>
      </c>
      <c r="Q81" s="50"/>
      <c r="R81" s="53">
        <v>0.32239155920281359</v>
      </c>
      <c r="S81" s="53">
        <v>0.33707865168539325</v>
      </c>
      <c r="T81" s="53">
        <v>0.30637254901960786</v>
      </c>
      <c r="U81" s="50"/>
      <c r="V81" s="53">
        <v>0.14096419509444599</v>
      </c>
      <c r="W81" s="53">
        <v>0.27233115468409586</v>
      </c>
      <c r="X81" s="53">
        <v>0</v>
      </c>
      <c r="Y81" s="50"/>
      <c r="Z81" s="53">
        <v>0</v>
      </c>
      <c r="AA81" s="53">
        <v>0</v>
      </c>
      <c r="AB81" s="53">
        <v>0</v>
      </c>
    </row>
    <row r="82" spans="1:28" ht="15" customHeight="1" thickBot="1" x14ac:dyDescent="0.3">
      <c r="A82" s="42" t="s">
        <v>74</v>
      </c>
      <c r="B82" s="53">
        <v>3.1207963411353243</v>
      </c>
      <c r="C82" s="53">
        <v>3.1909418425115801</v>
      </c>
      <c r="D82" s="53">
        <v>3.0439684329199546</v>
      </c>
      <c r="E82" s="49"/>
      <c r="F82" s="53">
        <v>1.5915119363395225</v>
      </c>
      <c r="G82" s="53">
        <v>1.7456359102244388</v>
      </c>
      <c r="H82" s="53">
        <v>1.41643059490085</v>
      </c>
      <c r="I82" s="49"/>
      <c r="J82" s="53">
        <v>5.7926829268292686</v>
      </c>
      <c r="K82" s="53">
        <v>6.140350877192982</v>
      </c>
      <c r="L82" s="53">
        <v>5.4140127388535033</v>
      </c>
      <c r="M82" s="49"/>
      <c r="N82" s="53">
        <v>4.8</v>
      </c>
      <c r="O82" s="53">
        <v>5.29595015576324</v>
      </c>
      <c r="P82" s="53">
        <v>4.2763157894736841</v>
      </c>
      <c r="Q82" s="49"/>
      <c r="R82" s="53">
        <v>1.3311148086522462</v>
      </c>
      <c r="S82" s="53">
        <v>1.6286644951140066</v>
      </c>
      <c r="T82" s="53">
        <v>1.0204081632653061</v>
      </c>
      <c r="U82" s="49"/>
      <c r="V82" s="53">
        <v>3.5650623885918007</v>
      </c>
      <c r="W82" s="53">
        <v>3.0612244897959182</v>
      </c>
      <c r="X82" s="53">
        <v>4.119850187265917</v>
      </c>
      <c r="Y82" s="49"/>
      <c r="Z82" s="53">
        <v>1.5384615384615385</v>
      </c>
      <c r="AA82" s="53">
        <v>1.079136690647482</v>
      </c>
      <c r="AB82" s="53">
        <v>2.0661157024793391</v>
      </c>
    </row>
    <row r="83" spans="1:28" x14ac:dyDescent="0.25">
      <c r="A83" s="242" t="s">
        <v>98</v>
      </c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</row>
    <row r="84" spans="1:28" x14ac:dyDescent="0.25">
      <c r="A84" s="247" t="s">
        <v>79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</row>
  </sheetData>
  <mergeCells count="32">
    <mergeCell ref="A6:AB6"/>
    <mergeCell ref="A8:A9"/>
    <mergeCell ref="A1:AB1"/>
    <mergeCell ref="A2:AB2"/>
    <mergeCell ref="A3:AB3"/>
    <mergeCell ref="A4:AB4"/>
    <mergeCell ref="A5:AB5"/>
    <mergeCell ref="A40:AB40"/>
    <mergeCell ref="A41:AB41"/>
    <mergeCell ref="A48:AB48"/>
    <mergeCell ref="A49:AB49"/>
    <mergeCell ref="Z8:AB8"/>
    <mergeCell ref="V8:X8"/>
    <mergeCell ref="R8:T8"/>
    <mergeCell ref="N8:P8"/>
    <mergeCell ref="J8:L8"/>
    <mergeCell ref="F8:H8"/>
    <mergeCell ref="B8:D8"/>
    <mergeCell ref="A83:AB83"/>
    <mergeCell ref="A84:AB84"/>
    <mergeCell ref="A44:AB44"/>
    <mergeCell ref="A45:AB45"/>
    <mergeCell ref="A46:AB46"/>
    <mergeCell ref="A47:AB47"/>
    <mergeCell ref="N51:P51"/>
    <mergeCell ref="R51:T51"/>
    <mergeCell ref="V51:X51"/>
    <mergeCell ref="A51:A52"/>
    <mergeCell ref="Z51:AB51"/>
    <mergeCell ref="B51:D51"/>
    <mergeCell ref="F51:H51"/>
    <mergeCell ref="J51:L51"/>
  </mergeCells>
  <hyperlinks>
    <hyperlink ref="AC1" location="INDICE!A1" display="Indice"/>
    <hyperlink ref="AC44" location="INDICE!A1" display="Indice"/>
  </hyperlinks>
  <printOptions horizontalCentered="1"/>
  <pageMargins left="0.7" right="0.7" top="0.75" bottom="0.75" header="0.3" footer="0.3"/>
  <pageSetup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4"/>
  <sheetViews>
    <sheetView topLeftCell="C34" zoomScaleNormal="100" workbookViewId="0">
      <selection activeCell="AC34" sqref="AC1:AC1048576"/>
    </sheetView>
  </sheetViews>
  <sheetFormatPr baseColWidth="10" defaultRowHeight="12.75" x14ac:dyDescent="0.25"/>
  <cols>
    <col min="1" max="1" width="16.140625" style="4" customWidth="1"/>
    <col min="2" max="2" width="6.7109375" style="4" customWidth="1"/>
    <col min="3" max="4" width="5.7109375" style="4" customWidth="1"/>
    <col min="5" max="5" width="1.7109375" style="4" customWidth="1"/>
    <col min="6" max="8" width="5.28515625" style="4" customWidth="1"/>
    <col min="9" max="9" width="1.7109375" style="4" customWidth="1"/>
    <col min="10" max="12" width="5.7109375" style="4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29" width="11.42578125" style="4"/>
    <col min="30" max="59" width="0" style="4" hidden="1" customWidth="1"/>
    <col min="60" max="147" width="11.42578125" style="4"/>
    <col min="148" max="148" width="16.140625" style="4" customWidth="1"/>
    <col min="149" max="149" width="6" style="4" customWidth="1"/>
    <col min="150" max="150" width="6" style="4" bestFit="1" customWidth="1"/>
    <col min="151" max="151" width="5.7109375" style="4" bestFit="1" customWidth="1"/>
    <col min="152" max="152" width="1.7109375" style="4" customWidth="1"/>
    <col min="153" max="153" width="6" style="4" bestFit="1" customWidth="1"/>
    <col min="154" max="155" width="5" style="4" customWidth="1"/>
    <col min="156" max="156" width="1.7109375" style="4" customWidth="1"/>
    <col min="157" max="159" width="5" style="4" customWidth="1"/>
    <col min="160" max="160" width="1.7109375" style="4" customWidth="1"/>
    <col min="161" max="163" width="5.140625" style="4" bestFit="1" customWidth="1"/>
    <col min="164" max="164" width="1.7109375" style="4" customWidth="1"/>
    <col min="165" max="167" width="5.140625" style="4" bestFit="1" customWidth="1"/>
    <col min="168" max="168" width="1.7109375" style="4" customWidth="1"/>
    <col min="169" max="171" width="5.140625" style="4" bestFit="1" customWidth="1"/>
    <col min="172" max="172" width="1.7109375" style="4" customWidth="1"/>
    <col min="173" max="173" width="4.85546875" style="4" bestFit="1" customWidth="1"/>
    <col min="174" max="175" width="4.42578125" style="4" customWidth="1"/>
    <col min="176" max="176" width="8.85546875" style="4" customWidth="1"/>
    <col min="177" max="177" width="12" style="4" customWidth="1"/>
    <col min="178" max="180" width="6" style="4" customWidth="1"/>
    <col min="181" max="181" width="1.7109375" style="4" customWidth="1"/>
    <col min="182" max="182" width="6.140625" style="4" customWidth="1"/>
    <col min="183" max="184" width="5.140625" style="4" customWidth="1"/>
    <col min="185" max="185" width="1.7109375" style="4" customWidth="1"/>
    <col min="186" max="188" width="5" style="4" customWidth="1"/>
    <col min="189" max="189" width="1.7109375" style="4" customWidth="1"/>
    <col min="190" max="192" width="5" style="4" customWidth="1"/>
    <col min="193" max="193" width="1.7109375" style="4" customWidth="1"/>
    <col min="194" max="196" width="5" style="4" customWidth="1"/>
    <col min="197" max="197" width="1.7109375" style="4" customWidth="1"/>
    <col min="198" max="200" width="5.140625" style="4" customWidth="1"/>
    <col min="201" max="201" width="1.7109375" style="4" customWidth="1"/>
    <col min="202" max="203" width="5" style="4" customWidth="1"/>
    <col min="204" max="204" width="5.28515625" style="4" customWidth="1"/>
    <col min="205" max="403" width="11.42578125" style="4"/>
    <col min="404" max="404" width="16.140625" style="4" customWidth="1"/>
    <col min="405" max="405" width="6" style="4" customWidth="1"/>
    <col min="406" max="406" width="6" style="4" bestFit="1" customWidth="1"/>
    <col min="407" max="407" width="5.7109375" style="4" bestFit="1" customWidth="1"/>
    <col min="408" max="408" width="1.7109375" style="4" customWidth="1"/>
    <col min="409" max="409" width="6" style="4" bestFit="1" customWidth="1"/>
    <col min="410" max="411" width="5" style="4" customWidth="1"/>
    <col min="412" max="412" width="1.7109375" style="4" customWidth="1"/>
    <col min="413" max="415" width="5" style="4" customWidth="1"/>
    <col min="416" max="416" width="1.7109375" style="4" customWidth="1"/>
    <col min="417" max="419" width="5.140625" style="4" bestFit="1" customWidth="1"/>
    <col min="420" max="420" width="1.7109375" style="4" customWidth="1"/>
    <col min="421" max="423" width="5.140625" style="4" bestFit="1" customWidth="1"/>
    <col min="424" max="424" width="1.7109375" style="4" customWidth="1"/>
    <col min="425" max="427" width="5.140625" style="4" bestFit="1" customWidth="1"/>
    <col min="428" max="428" width="1.7109375" style="4" customWidth="1"/>
    <col min="429" max="429" width="4.85546875" style="4" bestFit="1" customWidth="1"/>
    <col min="430" max="431" width="4.42578125" style="4" customWidth="1"/>
    <col min="432" max="432" width="8.85546875" style="4" customWidth="1"/>
    <col min="433" max="433" width="12" style="4" customWidth="1"/>
    <col min="434" max="436" width="6" style="4" customWidth="1"/>
    <col min="437" max="437" width="1.7109375" style="4" customWidth="1"/>
    <col min="438" max="438" width="6.140625" style="4" customWidth="1"/>
    <col min="439" max="440" width="5.140625" style="4" customWidth="1"/>
    <col min="441" max="441" width="1.7109375" style="4" customWidth="1"/>
    <col min="442" max="444" width="5" style="4" customWidth="1"/>
    <col min="445" max="445" width="1.7109375" style="4" customWidth="1"/>
    <col min="446" max="448" width="5" style="4" customWidth="1"/>
    <col min="449" max="449" width="1.7109375" style="4" customWidth="1"/>
    <col min="450" max="452" width="5" style="4" customWidth="1"/>
    <col min="453" max="453" width="1.7109375" style="4" customWidth="1"/>
    <col min="454" max="456" width="5.140625" style="4" customWidth="1"/>
    <col min="457" max="457" width="1.7109375" style="4" customWidth="1"/>
    <col min="458" max="459" width="5" style="4" customWidth="1"/>
    <col min="460" max="460" width="5.28515625" style="4" customWidth="1"/>
    <col min="461" max="659" width="11.42578125" style="4"/>
    <col min="660" max="660" width="16.140625" style="4" customWidth="1"/>
    <col min="661" max="661" width="6" style="4" customWidth="1"/>
    <col min="662" max="662" width="6" style="4" bestFit="1" customWidth="1"/>
    <col min="663" max="663" width="5.7109375" style="4" bestFit="1" customWidth="1"/>
    <col min="664" max="664" width="1.7109375" style="4" customWidth="1"/>
    <col min="665" max="665" width="6" style="4" bestFit="1" customWidth="1"/>
    <col min="666" max="667" width="5" style="4" customWidth="1"/>
    <col min="668" max="668" width="1.7109375" style="4" customWidth="1"/>
    <col min="669" max="671" width="5" style="4" customWidth="1"/>
    <col min="672" max="672" width="1.7109375" style="4" customWidth="1"/>
    <col min="673" max="675" width="5.140625" style="4" bestFit="1" customWidth="1"/>
    <col min="676" max="676" width="1.7109375" style="4" customWidth="1"/>
    <col min="677" max="679" width="5.140625" style="4" bestFit="1" customWidth="1"/>
    <col min="680" max="680" width="1.7109375" style="4" customWidth="1"/>
    <col min="681" max="683" width="5.140625" style="4" bestFit="1" customWidth="1"/>
    <col min="684" max="684" width="1.7109375" style="4" customWidth="1"/>
    <col min="685" max="685" width="4.85546875" style="4" bestFit="1" customWidth="1"/>
    <col min="686" max="687" width="4.42578125" style="4" customWidth="1"/>
    <col min="688" max="688" width="8.85546875" style="4" customWidth="1"/>
    <col min="689" max="689" width="12" style="4" customWidth="1"/>
    <col min="690" max="692" width="6" style="4" customWidth="1"/>
    <col min="693" max="693" width="1.7109375" style="4" customWidth="1"/>
    <col min="694" max="694" width="6.140625" style="4" customWidth="1"/>
    <col min="695" max="696" width="5.140625" style="4" customWidth="1"/>
    <col min="697" max="697" width="1.7109375" style="4" customWidth="1"/>
    <col min="698" max="700" width="5" style="4" customWidth="1"/>
    <col min="701" max="701" width="1.7109375" style="4" customWidth="1"/>
    <col min="702" max="704" width="5" style="4" customWidth="1"/>
    <col min="705" max="705" width="1.7109375" style="4" customWidth="1"/>
    <col min="706" max="708" width="5" style="4" customWidth="1"/>
    <col min="709" max="709" width="1.7109375" style="4" customWidth="1"/>
    <col min="710" max="712" width="5.140625" style="4" customWidth="1"/>
    <col min="713" max="713" width="1.7109375" style="4" customWidth="1"/>
    <col min="714" max="715" width="5" style="4" customWidth="1"/>
    <col min="716" max="716" width="5.28515625" style="4" customWidth="1"/>
    <col min="717" max="915" width="11.42578125" style="4"/>
    <col min="916" max="916" width="16.140625" style="4" customWidth="1"/>
    <col min="917" max="917" width="6" style="4" customWidth="1"/>
    <col min="918" max="918" width="6" style="4" bestFit="1" customWidth="1"/>
    <col min="919" max="919" width="5.7109375" style="4" bestFit="1" customWidth="1"/>
    <col min="920" max="920" width="1.7109375" style="4" customWidth="1"/>
    <col min="921" max="921" width="6" style="4" bestFit="1" customWidth="1"/>
    <col min="922" max="923" width="5" style="4" customWidth="1"/>
    <col min="924" max="924" width="1.7109375" style="4" customWidth="1"/>
    <col min="925" max="927" width="5" style="4" customWidth="1"/>
    <col min="928" max="928" width="1.7109375" style="4" customWidth="1"/>
    <col min="929" max="931" width="5.140625" style="4" bestFit="1" customWidth="1"/>
    <col min="932" max="932" width="1.7109375" style="4" customWidth="1"/>
    <col min="933" max="935" width="5.140625" style="4" bestFit="1" customWidth="1"/>
    <col min="936" max="936" width="1.7109375" style="4" customWidth="1"/>
    <col min="937" max="939" width="5.140625" style="4" bestFit="1" customWidth="1"/>
    <col min="940" max="940" width="1.7109375" style="4" customWidth="1"/>
    <col min="941" max="941" width="4.85546875" style="4" bestFit="1" customWidth="1"/>
    <col min="942" max="943" width="4.42578125" style="4" customWidth="1"/>
    <col min="944" max="944" width="8.85546875" style="4" customWidth="1"/>
    <col min="945" max="945" width="12" style="4" customWidth="1"/>
    <col min="946" max="948" width="6" style="4" customWidth="1"/>
    <col min="949" max="949" width="1.7109375" style="4" customWidth="1"/>
    <col min="950" max="950" width="6.140625" style="4" customWidth="1"/>
    <col min="951" max="952" width="5.140625" style="4" customWidth="1"/>
    <col min="953" max="953" width="1.7109375" style="4" customWidth="1"/>
    <col min="954" max="956" width="5" style="4" customWidth="1"/>
    <col min="957" max="957" width="1.7109375" style="4" customWidth="1"/>
    <col min="958" max="960" width="5" style="4" customWidth="1"/>
    <col min="961" max="961" width="1.7109375" style="4" customWidth="1"/>
    <col min="962" max="964" width="5" style="4" customWidth="1"/>
    <col min="965" max="965" width="1.7109375" style="4" customWidth="1"/>
    <col min="966" max="968" width="5.140625" style="4" customWidth="1"/>
    <col min="969" max="969" width="1.7109375" style="4" customWidth="1"/>
    <col min="970" max="971" width="5" style="4" customWidth="1"/>
    <col min="972" max="972" width="5.28515625" style="4" customWidth="1"/>
    <col min="973" max="1171" width="11.42578125" style="4"/>
    <col min="1172" max="1172" width="16.140625" style="4" customWidth="1"/>
    <col min="1173" max="1173" width="6" style="4" customWidth="1"/>
    <col min="1174" max="1174" width="6" style="4" bestFit="1" customWidth="1"/>
    <col min="1175" max="1175" width="5.7109375" style="4" bestFit="1" customWidth="1"/>
    <col min="1176" max="1176" width="1.7109375" style="4" customWidth="1"/>
    <col min="1177" max="1177" width="6" style="4" bestFit="1" customWidth="1"/>
    <col min="1178" max="1179" width="5" style="4" customWidth="1"/>
    <col min="1180" max="1180" width="1.7109375" style="4" customWidth="1"/>
    <col min="1181" max="1183" width="5" style="4" customWidth="1"/>
    <col min="1184" max="1184" width="1.7109375" style="4" customWidth="1"/>
    <col min="1185" max="1187" width="5.140625" style="4" bestFit="1" customWidth="1"/>
    <col min="1188" max="1188" width="1.7109375" style="4" customWidth="1"/>
    <col min="1189" max="1191" width="5.140625" style="4" bestFit="1" customWidth="1"/>
    <col min="1192" max="1192" width="1.7109375" style="4" customWidth="1"/>
    <col min="1193" max="1195" width="5.140625" style="4" bestFit="1" customWidth="1"/>
    <col min="1196" max="1196" width="1.7109375" style="4" customWidth="1"/>
    <col min="1197" max="1197" width="4.85546875" style="4" bestFit="1" customWidth="1"/>
    <col min="1198" max="1199" width="4.42578125" style="4" customWidth="1"/>
    <col min="1200" max="1200" width="8.85546875" style="4" customWidth="1"/>
    <col min="1201" max="1201" width="12" style="4" customWidth="1"/>
    <col min="1202" max="1204" width="6" style="4" customWidth="1"/>
    <col min="1205" max="1205" width="1.7109375" style="4" customWidth="1"/>
    <col min="1206" max="1206" width="6.140625" style="4" customWidth="1"/>
    <col min="1207" max="1208" width="5.140625" style="4" customWidth="1"/>
    <col min="1209" max="1209" width="1.7109375" style="4" customWidth="1"/>
    <col min="1210" max="1212" width="5" style="4" customWidth="1"/>
    <col min="1213" max="1213" width="1.7109375" style="4" customWidth="1"/>
    <col min="1214" max="1216" width="5" style="4" customWidth="1"/>
    <col min="1217" max="1217" width="1.7109375" style="4" customWidth="1"/>
    <col min="1218" max="1220" width="5" style="4" customWidth="1"/>
    <col min="1221" max="1221" width="1.7109375" style="4" customWidth="1"/>
    <col min="1222" max="1224" width="5.140625" style="4" customWidth="1"/>
    <col min="1225" max="1225" width="1.7109375" style="4" customWidth="1"/>
    <col min="1226" max="1227" width="5" style="4" customWidth="1"/>
    <col min="1228" max="1228" width="5.28515625" style="4" customWidth="1"/>
    <col min="1229" max="1427" width="11.42578125" style="4"/>
    <col min="1428" max="1428" width="16.140625" style="4" customWidth="1"/>
    <col min="1429" max="1429" width="6" style="4" customWidth="1"/>
    <col min="1430" max="1430" width="6" style="4" bestFit="1" customWidth="1"/>
    <col min="1431" max="1431" width="5.7109375" style="4" bestFit="1" customWidth="1"/>
    <col min="1432" max="1432" width="1.7109375" style="4" customWidth="1"/>
    <col min="1433" max="1433" width="6" style="4" bestFit="1" customWidth="1"/>
    <col min="1434" max="1435" width="5" style="4" customWidth="1"/>
    <col min="1436" max="1436" width="1.7109375" style="4" customWidth="1"/>
    <col min="1437" max="1439" width="5" style="4" customWidth="1"/>
    <col min="1440" max="1440" width="1.7109375" style="4" customWidth="1"/>
    <col min="1441" max="1443" width="5.140625" style="4" bestFit="1" customWidth="1"/>
    <col min="1444" max="1444" width="1.7109375" style="4" customWidth="1"/>
    <col min="1445" max="1447" width="5.140625" style="4" bestFit="1" customWidth="1"/>
    <col min="1448" max="1448" width="1.7109375" style="4" customWidth="1"/>
    <col min="1449" max="1451" width="5.140625" style="4" bestFit="1" customWidth="1"/>
    <col min="1452" max="1452" width="1.7109375" style="4" customWidth="1"/>
    <col min="1453" max="1453" width="4.85546875" style="4" bestFit="1" customWidth="1"/>
    <col min="1454" max="1455" width="4.42578125" style="4" customWidth="1"/>
    <col min="1456" max="1456" width="8.85546875" style="4" customWidth="1"/>
    <col min="1457" max="1457" width="12" style="4" customWidth="1"/>
    <col min="1458" max="1460" width="6" style="4" customWidth="1"/>
    <col min="1461" max="1461" width="1.7109375" style="4" customWidth="1"/>
    <col min="1462" max="1462" width="6.140625" style="4" customWidth="1"/>
    <col min="1463" max="1464" width="5.140625" style="4" customWidth="1"/>
    <col min="1465" max="1465" width="1.7109375" style="4" customWidth="1"/>
    <col min="1466" max="1468" width="5" style="4" customWidth="1"/>
    <col min="1469" max="1469" width="1.7109375" style="4" customWidth="1"/>
    <col min="1470" max="1472" width="5" style="4" customWidth="1"/>
    <col min="1473" max="1473" width="1.7109375" style="4" customWidth="1"/>
    <col min="1474" max="1476" width="5" style="4" customWidth="1"/>
    <col min="1477" max="1477" width="1.7109375" style="4" customWidth="1"/>
    <col min="1478" max="1480" width="5.140625" style="4" customWidth="1"/>
    <col min="1481" max="1481" width="1.7109375" style="4" customWidth="1"/>
    <col min="1482" max="1483" width="5" style="4" customWidth="1"/>
    <col min="1484" max="1484" width="5.28515625" style="4" customWidth="1"/>
    <col min="1485" max="1683" width="11.42578125" style="4"/>
    <col min="1684" max="1684" width="16.140625" style="4" customWidth="1"/>
    <col min="1685" max="1685" width="6" style="4" customWidth="1"/>
    <col min="1686" max="1686" width="6" style="4" bestFit="1" customWidth="1"/>
    <col min="1687" max="1687" width="5.7109375" style="4" bestFit="1" customWidth="1"/>
    <col min="1688" max="1688" width="1.7109375" style="4" customWidth="1"/>
    <col min="1689" max="1689" width="6" style="4" bestFit="1" customWidth="1"/>
    <col min="1690" max="1691" width="5" style="4" customWidth="1"/>
    <col min="1692" max="1692" width="1.7109375" style="4" customWidth="1"/>
    <col min="1693" max="1695" width="5" style="4" customWidth="1"/>
    <col min="1696" max="1696" width="1.7109375" style="4" customWidth="1"/>
    <col min="1697" max="1699" width="5.140625" style="4" bestFit="1" customWidth="1"/>
    <col min="1700" max="1700" width="1.7109375" style="4" customWidth="1"/>
    <col min="1701" max="1703" width="5.140625" style="4" bestFit="1" customWidth="1"/>
    <col min="1704" max="1704" width="1.7109375" style="4" customWidth="1"/>
    <col min="1705" max="1707" width="5.140625" style="4" bestFit="1" customWidth="1"/>
    <col min="1708" max="1708" width="1.7109375" style="4" customWidth="1"/>
    <col min="1709" max="1709" width="4.85546875" style="4" bestFit="1" customWidth="1"/>
    <col min="1710" max="1711" width="4.42578125" style="4" customWidth="1"/>
    <col min="1712" max="1712" width="8.85546875" style="4" customWidth="1"/>
    <col min="1713" max="1713" width="12" style="4" customWidth="1"/>
    <col min="1714" max="1716" width="6" style="4" customWidth="1"/>
    <col min="1717" max="1717" width="1.7109375" style="4" customWidth="1"/>
    <col min="1718" max="1718" width="6.140625" style="4" customWidth="1"/>
    <col min="1719" max="1720" width="5.140625" style="4" customWidth="1"/>
    <col min="1721" max="1721" width="1.7109375" style="4" customWidth="1"/>
    <col min="1722" max="1724" width="5" style="4" customWidth="1"/>
    <col min="1725" max="1725" width="1.7109375" style="4" customWidth="1"/>
    <col min="1726" max="1728" width="5" style="4" customWidth="1"/>
    <col min="1729" max="1729" width="1.7109375" style="4" customWidth="1"/>
    <col min="1730" max="1732" width="5" style="4" customWidth="1"/>
    <col min="1733" max="1733" width="1.7109375" style="4" customWidth="1"/>
    <col min="1734" max="1736" width="5.140625" style="4" customWidth="1"/>
    <col min="1737" max="1737" width="1.7109375" style="4" customWidth="1"/>
    <col min="1738" max="1739" width="5" style="4" customWidth="1"/>
    <col min="1740" max="1740" width="5.28515625" style="4" customWidth="1"/>
    <col min="1741" max="1939" width="11.42578125" style="4"/>
    <col min="1940" max="1940" width="16.140625" style="4" customWidth="1"/>
    <col min="1941" max="1941" width="6" style="4" customWidth="1"/>
    <col min="1942" max="1942" width="6" style="4" bestFit="1" customWidth="1"/>
    <col min="1943" max="1943" width="5.7109375" style="4" bestFit="1" customWidth="1"/>
    <col min="1944" max="1944" width="1.7109375" style="4" customWidth="1"/>
    <col min="1945" max="1945" width="6" style="4" bestFit="1" customWidth="1"/>
    <col min="1946" max="1947" width="5" style="4" customWidth="1"/>
    <col min="1948" max="1948" width="1.7109375" style="4" customWidth="1"/>
    <col min="1949" max="1951" width="5" style="4" customWidth="1"/>
    <col min="1952" max="1952" width="1.7109375" style="4" customWidth="1"/>
    <col min="1953" max="1955" width="5.140625" style="4" bestFit="1" customWidth="1"/>
    <col min="1956" max="1956" width="1.7109375" style="4" customWidth="1"/>
    <col min="1957" max="1959" width="5.140625" style="4" bestFit="1" customWidth="1"/>
    <col min="1960" max="1960" width="1.7109375" style="4" customWidth="1"/>
    <col min="1961" max="1963" width="5.140625" style="4" bestFit="1" customWidth="1"/>
    <col min="1964" max="1964" width="1.7109375" style="4" customWidth="1"/>
    <col min="1965" max="1965" width="4.85546875" style="4" bestFit="1" customWidth="1"/>
    <col min="1966" max="1967" width="4.42578125" style="4" customWidth="1"/>
    <col min="1968" max="1968" width="8.85546875" style="4" customWidth="1"/>
    <col min="1969" max="1969" width="12" style="4" customWidth="1"/>
    <col min="1970" max="1972" width="6" style="4" customWidth="1"/>
    <col min="1973" max="1973" width="1.7109375" style="4" customWidth="1"/>
    <col min="1974" max="1974" width="6.140625" style="4" customWidth="1"/>
    <col min="1975" max="1976" width="5.140625" style="4" customWidth="1"/>
    <col min="1977" max="1977" width="1.7109375" style="4" customWidth="1"/>
    <col min="1978" max="1980" width="5" style="4" customWidth="1"/>
    <col min="1981" max="1981" width="1.7109375" style="4" customWidth="1"/>
    <col min="1982" max="1984" width="5" style="4" customWidth="1"/>
    <col min="1985" max="1985" width="1.7109375" style="4" customWidth="1"/>
    <col min="1986" max="1988" width="5" style="4" customWidth="1"/>
    <col min="1989" max="1989" width="1.7109375" style="4" customWidth="1"/>
    <col min="1990" max="1992" width="5.140625" style="4" customWidth="1"/>
    <col min="1993" max="1993" width="1.7109375" style="4" customWidth="1"/>
    <col min="1994" max="1995" width="5" style="4" customWidth="1"/>
    <col min="1996" max="1996" width="5.28515625" style="4" customWidth="1"/>
    <col min="1997" max="2195" width="11.42578125" style="4"/>
    <col min="2196" max="2196" width="16.140625" style="4" customWidth="1"/>
    <col min="2197" max="2197" width="6" style="4" customWidth="1"/>
    <col min="2198" max="2198" width="6" style="4" bestFit="1" customWidth="1"/>
    <col min="2199" max="2199" width="5.7109375" style="4" bestFit="1" customWidth="1"/>
    <col min="2200" max="2200" width="1.7109375" style="4" customWidth="1"/>
    <col min="2201" max="2201" width="6" style="4" bestFit="1" customWidth="1"/>
    <col min="2202" max="2203" width="5" style="4" customWidth="1"/>
    <col min="2204" max="2204" width="1.7109375" style="4" customWidth="1"/>
    <col min="2205" max="2207" width="5" style="4" customWidth="1"/>
    <col min="2208" max="2208" width="1.7109375" style="4" customWidth="1"/>
    <col min="2209" max="2211" width="5.140625" style="4" bestFit="1" customWidth="1"/>
    <col min="2212" max="2212" width="1.7109375" style="4" customWidth="1"/>
    <col min="2213" max="2215" width="5.140625" style="4" bestFit="1" customWidth="1"/>
    <col min="2216" max="2216" width="1.7109375" style="4" customWidth="1"/>
    <col min="2217" max="2219" width="5.140625" style="4" bestFit="1" customWidth="1"/>
    <col min="2220" max="2220" width="1.7109375" style="4" customWidth="1"/>
    <col min="2221" max="2221" width="4.85546875" style="4" bestFit="1" customWidth="1"/>
    <col min="2222" max="2223" width="4.42578125" style="4" customWidth="1"/>
    <col min="2224" max="2224" width="8.85546875" style="4" customWidth="1"/>
    <col min="2225" max="2225" width="12" style="4" customWidth="1"/>
    <col min="2226" max="2228" width="6" style="4" customWidth="1"/>
    <col min="2229" max="2229" width="1.7109375" style="4" customWidth="1"/>
    <col min="2230" max="2230" width="6.140625" style="4" customWidth="1"/>
    <col min="2231" max="2232" width="5.140625" style="4" customWidth="1"/>
    <col min="2233" max="2233" width="1.7109375" style="4" customWidth="1"/>
    <col min="2234" max="2236" width="5" style="4" customWidth="1"/>
    <col min="2237" max="2237" width="1.7109375" style="4" customWidth="1"/>
    <col min="2238" max="2240" width="5" style="4" customWidth="1"/>
    <col min="2241" max="2241" width="1.7109375" style="4" customWidth="1"/>
    <col min="2242" max="2244" width="5" style="4" customWidth="1"/>
    <col min="2245" max="2245" width="1.7109375" style="4" customWidth="1"/>
    <col min="2246" max="2248" width="5.140625" style="4" customWidth="1"/>
    <col min="2249" max="2249" width="1.7109375" style="4" customWidth="1"/>
    <col min="2250" max="2251" width="5" style="4" customWidth="1"/>
    <col min="2252" max="2252" width="5.28515625" style="4" customWidth="1"/>
    <col min="2253" max="2451" width="11.42578125" style="4"/>
    <col min="2452" max="2452" width="16.140625" style="4" customWidth="1"/>
    <col min="2453" max="2453" width="6" style="4" customWidth="1"/>
    <col min="2454" max="2454" width="6" style="4" bestFit="1" customWidth="1"/>
    <col min="2455" max="2455" width="5.7109375" style="4" bestFit="1" customWidth="1"/>
    <col min="2456" max="2456" width="1.7109375" style="4" customWidth="1"/>
    <col min="2457" max="2457" width="6" style="4" bestFit="1" customWidth="1"/>
    <col min="2458" max="2459" width="5" style="4" customWidth="1"/>
    <col min="2460" max="2460" width="1.7109375" style="4" customWidth="1"/>
    <col min="2461" max="2463" width="5" style="4" customWidth="1"/>
    <col min="2464" max="2464" width="1.7109375" style="4" customWidth="1"/>
    <col min="2465" max="2467" width="5.140625" style="4" bestFit="1" customWidth="1"/>
    <col min="2468" max="2468" width="1.7109375" style="4" customWidth="1"/>
    <col min="2469" max="2471" width="5.140625" style="4" bestFit="1" customWidth="1"/>
    <col min="2472" max="2472" width="1.7109375" style="4" customWidth="1"/>
    <col min="2473" max="2475" width="5.140625" style="4" bestFit="1" customWidth="1"/>
    <col min="2476" max="2476" width="1.7109375" style="4" customWidth="1"/>
    <col min="2477" max="2477" width="4.85546875" style="4" bestFit="1" customWidth="1"/>
    <col min="2478" max="2479" width="4.42578125" style="4" customWidth="1"/>
    <col min="2480" max="2480" width="8.85546875" style="4" customWidth="1"/>
    <col min="2481" max="2481" width="12" style="4" customWidth="1"/>
    <col min="2482" max="2484" width="6" style="4" customWidth="1"/>
    <col min="2485" max="2485" width="1.7109375" style="4" customWidth="1"/>
    <col min="2486" max="2486" width="6.140625" style="4" customWidth="1"/>
    <col min="2487" max="2488" width="5.140625" style="4" customWidth="1"/>
    <col min="2489" max="2489" width="1.7109375" style="4" customWidth="1"/>
    <col min="2490" max="2492" width="5" style="4" customWidth="1"/>
    <col min="2493" max="2493" width="1.7109375" style="4" customWidth="1"/>
    <col min="2494" max="2496" width="5" style="4" customWidth="1"/>
    <col min="2497" max="2497" width="1.7109375" style="4" customWidth="1"/>
    <col min="2498" max="2500" width="5" style="4" customWidth="1"/>
    <col min="2501" max="2501" width="1.7109375" style="4" customWidth="1"/>
    <col min="2502" max="2504" width="5.140625" style="4" customWidth="1"/>
    <col min="2505" max="2505" width="1.7109375" style="4" customWidth="1"/>
    <col min="2506" max="2507" width="5" style="4" customWidth="1"/>
    <col min="2508" max="2508" width="5.28515625" style="4" customWidth="1"/>
    <col min="2509" max="2707" width="11.42578125" style="4"/>
    <col min="2708" max="2708" width="16.140625" style="4" customWidth="1"/>
    <col min="2709" max="2709" width="6" style="4" customWidth="1"/>
    <col min="2710" max="2710" width="6" style="4" bestFit="1" customWidth="1"/>
    <col min="2711" max="2711" width="5.7109375" style="4" bestFit="1" customWidth="1"/>
    <col min="2712" max="2712" width="1.7109375" style="4" customWidth="1"/>
    <col min="2713" max="2713" width="6" style="4" bestFit="1" customWidth="1"/>
    <col min="2714" max="2715" width="5" style="4" customWidth="1"/>
    <col min="2716" max="2716" width="1.7109375" style="4" customWidth="1"/>
    <col min="2717" max="2719" width="5" style="4" customWidth="1"/>
    <col min="2720" max="2720" width="1.7109375" style="4" customWidth="1"/>
    <col min="2721" max="2723" width="5.140625" style="4" bestFit="1" customWidth="1"/>
    <col min="2724" max="2724" width="1.7109375" style="4" customWidth="1"/>
    <col min="2725" max="2727" width="5.140625" style="4" bestFit="1" customWidth="1"/>
    <col min="2728" max="2728" width="1.7109375" style="4" customWidth="1"/>
    <col min="2729" max="2731" width="5.140625" style="4" bestFit="1" customWidth="1"/>
    <col min="2732" max="2732" width="1.7109375" style="4" customWidth="1"/>
    <col min="2733" max="2733" width="4.85546875" style="4" bestFit="1" customWidth="1"/>
    <col min="2734" max="2735" width="4.42578125" style="4" customWidth="1"/>
    <col min="2736" max="2736" width="8.85546875" style="4" customWidth="1"/>
    <col min="2737" max="2737" width="12" style="4" customWidth="1"/>
    <col min="2738" max="2740" width="6" style="4" customWidth="1"/>
    <col min="2741" max="2741" width="1.7109375" style="4" customWidth="1"/>
    <col min="2742" max="2742" width="6.140625" style="4" customWidth="1"/>
    <col min="2743" max="2744" width="5.140625" style="4" customWidth="1"/>
    <col min="2745" max="2745" width="1.7109375" style="4" customWidth="1"/>
    <col min="2746" max="2748" width="5" style="4" customWidth="1"/>
    <col min="2749" max="2749" width="1.7109375" style="4" customWidth="1"/>
    <col min="2750" max="2752" width="5" style="4" customWidth="1"/>
    <col min="2753" max="2753" width="1.7109375" style="4" customWidth="1"/>
    <col min="2754" max="2756" width="5" style="4" customWidth="1"/>
    <col min="2757" max="2757" width="1.7109375" style="4" customWidth="1"/>
    <col min="2758" max="2760" width="5.140625" style="4" customWidth="1"/>
    <col min="2761" max="2761" width="1.7109375" style="4" customWidth="1"/>
    <col min="2762" max="2763" width="5" style="4" customWidth="1"/>
    <col min="2764" max="2764" width="5.28515625" style="4" customWidth="1"/>
    <col min="2765" max="2963" width="11.42578125" style="4"/>
    <col min="2964" max="2964" width="16.140625" style="4" customWidth="1"/>
    <col min="2965" max="2965" width="6" style="4" customWidth="1"/>
    <col min="2966" max="2966" width="6" style="4" bestFit="1" customWidth="1"/>
    <col min="2967" max="2967" width="5.7109375" style="4" bestFit="1" customWidth="1"/>
    <col min="2968" max="2968" width="1.7109375" style="4" customWidth="1"/>
    <col min="2969" max="2969" width="6" style="4" bestFit="1" customWidth="1"/>
    <col min="2970" max="2971" width="5" style="4" customWidth="1"/>
    <col min="2972" max="2972" width="1.7109375" style="4" customWidth="1"/>
    <col min="2973" max="2975" width="5" style="4" customWidth="1"/>
    <col min="2976" max="2976" width="1.7109375" style="4" customWidth="1"/>
    <col min="2977" max="2979" width="5.140625" style="4" bestFit="1" customWidth="1"/>
    <col min="2980" max="2980" width="1.7109375" style="4" customWidth="1"/>
    <col min="2981" max="2983" width="5.140625" style="4" bestFit="1" customWidth="1"/>
    <col min="2984" max="2984" width="1.7109375" style="4" customWidth="1"/>
    <col min="2985" max="2987" width="5.140625" style="4" bestFit="1" customWidth="1"/>
    <col min="2988" max="2988" width="1.7109375" style="4" customWidth="1"/>
    <col min="2989" max="2989" width="4.85546875" style="4" bestFit="1" customWidth="1"/>
    <col min="2990" max="2991" width="4.42578125" style="4" customWidth="1"/>
    <col min="2992" max="2992" width="8.85546875" style="4" customWidth="1"/>
    <col min="2993" max="2993" width="12" style="4" customWidth="1"/>
    <col min="2994" max="2996" width="6" style="4" customWidth="1"/>
    <col min="2997" max="2997" width="1.7109375" style="4" customWidth="1"/>
    <col min="2998" max="2998" width="6.140625" style="4" customWidth="1"/>
    <col min="2999" max="3000" width="5.140625" style="4" customWidth="1"/>
    <col min="3001" max="3001" width="1.7109375" style="4" customWidth="1"/>
    <col min="3002" max="3004" width="5" style="4" customWidth="1"/>
    <col min="3005" max="3005" width="1.7109375" style="4" customWidth="1"/>
    <col min="3006" max="3008" width="5" style="4" customWidth="1"/>
    <col min="3009" max="3009" width="1.7109375" style="4" customWidth="1"/>
    <col min="3010" max="3012" width="5" style="4" customWidth="1"/>
    <col min="3013" max="3013" width="1.7109375" style="4" customWidth="1"/>
    <col min="3014" max="3016" width="5.140625" style="4" customWidth="1"/>
    <col min="3017" max="3017" width="1.7109375" style="4" customWidth="1"/>
    <col min="3018" max="3019" width="5" style="4" customWidth="1"/>
    <col min="3020" max="3020" width="5.28515625" style="4" customWidth="1"/>
    <col min="3021" max="3219" width="11.42578125" style="4"/>
    <col min="3220" max="3220" width="16.140625" style="4" customWidth="1"/>
    <col min="3221" max="3221" width="6" style="4" customWidth="1"/>
    <col min="3222" max="3222" width="6" style="4" bestFit="1" customWidth="1"/>
    <col min="3223" max="3223" width="5.7109375" style="4" bestFit="1" customWidth="1"/>
    <col min="3224" max="3224" width="1.7109375" style="4" customWidth="1"/>
    <col min="3225" max="3225" width="6" style="4" bestFit="1" customWidth="1"/>
    <col min="3226" max="3227" width="5" style="4" customWidth="1"/>
    <col min="3228" max="3228" width="1.7109375" style="4" customWidth="1"/>
    <col min="3229" max="3231" width="5" style="4" customWidth="1"/>
    <col min="3232" max="3232" width="1.7109375" style="4" customWidth="1"/>
    <col min="3233" max="3235" width="5.140625" style="4" bestFit="1" customWidth="1"/>
    <col min="3236" max="3236" width="1.7109375" style="4" customWidth="1"/>
    <col min="3237" max="3239" width="5.140625" style="4" bestFit="1" customWidth="1"/>
    <col min="3240" max="3240" width="1.7109375" style="4" customWidth="1"/>
    <col min="3241" max="3243" width="5.140625" style="4" bestFit="1" customWidth="1"/>
    <col min="3244" max="3244" width="1.7109375" style="4" customWidth="1"/>
    <col min="3245" max="3245" width="4.85546875" style="4" bestFit="1" customWidth="1"/>
    <col min="3246" max="3247" width="4.42578125" style="4" customWidth="1"/>
    <col min="3248" max="3248" width="8.85546875" style="4" customWidth="1"/>
    <col min="3249" max="3249" width="12" style="4" customWidth="1"/>
    <col min="3250" max="3252" width="6" style="4" customWidth="1"/>
    <col min="3253" max="3253" width="1.7109375" style="4" customWidth="1"/>
    <col min="3254" max="3254" width="6.140625" style="4" customWidth="1"/>
    <col min="3255" max="3256" width="5.140625" style="4" customWidth="1"/>
    <col min="3257" max="3257" width="1.7109375" style="4" customWidth="1"/>
    <col min="3258" max="3260" width="5" style="4" customWidth="1"/>
    <col min="3261" max="3261" width="1.7109375" style="4" customWidth="1"/>
    <col min="3262" max="3264" width="5" style="4" customWidth="1"/>
    <col min="3265" max="3265" width="1.7109375" style="4" customWidth="1"/>
    <col min="3266" max="3268" width="5" style="4" customWidth="1"/>
    <col min="3269" max="3269" width="1.7109375" style="4" customWidth="1"/>
    <col min="3270" max="3272" width="5.140625" style="4" customWidth="1"/>
    <col min="3273" max="3273" width="1.7109375" style="4" customWidth="1"/>
    <col min="3274" max="3275" width="5" style="4" customWidth="1"/>
    <col min="3276" max="3276" width="5.28515625" style="4" customWidth="1"/>
    <col min="3277" max="3475" width="11.42578125" style="4"/>
    <col min="3476" max="3476" width="16.140625" style="4" customWidth="1"/>
    <col min="3477" max="3477" width="6" style="4" customWidth="1"/>
    <col min="3478" max="3478" width="6" style="4" bestFit="1" customWidth="1"/>
    <col min="3479" max="3479" width="5.7109375" style="4" bestFit="1" customWidth="1"/>
    <col min="3480" max="3480" width="1.7109375" style="4" customWidth="1"/>
    <col min="3481" max="3481" width="6" style="4" bestFit="1" customWidth="1"/>
    <col min="3482" max="3483" width="5" style="4" customWidth="1"/>
    <col min="3484" max="3484" width="1.7109375" style="4" customWidth="1"/>
    <col min="3485" max="3487" width="5" style="4" customWidth="1"/>
    <col min="3488" max="3488" width="1.7109375" style="4" customWidth="1"/>
    <col min="3489" max="3491" width="5.140625" style="4" bestFit="1" customWidth="1"/>
    <col min="3492" max="3492" width="1.7109375" style="4" customWidth="1"/>
    <col min="3493" max="3495" width="5.140625" style="4" bestFit="1" customWidth="1"/>
    <col min="3496" max="3496" width="1.7109375" style="4" customWidth="1"/>
    <col min="3497" max="3499" width="5.140625" style="4" bestFit="1" customWidth="1"/>
    <col min="3500" max="3500" width="1.7109375" style="4" customWidth="1"/>
    <col min="3501" max="3501" width="4.85546875" style="4" bestFit="1" customWidth="1"/>
    <col min="3502" max="3503" width="4.42578125" style="4" customWidth="1"/>
    <col min="3504" max="3504" width="8.85546875" style="4" customWidth="1"/>
    <col min="3505" max="3505" width="12" style="4" customWidth="1"/>
    <col min="3506" max="3508" width="6" style="4" customWidth="1"/>
    <col min="3509" max="3509" width="1.7109375" style="4" customWidth="1"/>
    <col min="3510" max="3510" width="6.140625" style="4" customWidth="1"/>
    <col min="3511" max="3512" width="5.140625" style="4" customWidth="1"/>
    <col min="3513" max="3513" width="1.7109375" style="4" customWidth="1"/>
    <col min="3514" max="3516" width="5" style="4" customWidth="1"/>
    <col min="3517" max="3517" width="1.7109375" style="4" customWidth="1"/>
    <col min="3518" max="3520" width="5" style="4" customWidth="1"/>
    <col min="3521" max="3521" width="1.7109375" style="4" customWidth="1"/>
    <col min="3522" max="3524" width="5" style="4" customWidth="1"/>
    <col min="3525" max="3525" width="1.7109375" style="4" customWidth="1"/>
    <col min="3526" max="3528" width="5.140625" style="4" customWidth="1"/>
    <col min="3529" max="3529" width="1.7109375" style="4" customWidth="1"/>
    <col min="3530" max="3531" width="5" style="4" customWidth="1"/>
    <col min="3532" max="3532" width="5.28515625" style="4" customWidth="1"/>
    <col min="3533" max="3731" width="11.42578125" style="4"/>
    <col min="3732" max="3732" width="16.140625" style="4" customWidth="1"/>
    <col min="3733" max="3733" width="6" style="4" customWidth="1"/>
    <col min="3734" max="3734" width="6" style="4" bestFit="1" customWidth="1"/>
    <col min="3735" max="3735" width="5.7109375" style="4" bestFit="1" customWidth="1"/>
    <col min="3736" max="3736" width="1.7109375" style="4" customWidth="1"/>
    <col min="3737" max="3737" width="6" style="4" bestFit="1" customWidth="1"/>
    <col min="3738" max="3739" width="5" style="4" customWidth="1"/>
    <col min="3740" max="3740" width="1.7109375" style="4" customWidth="1"/>
    <col min="3741" max="3743" width="5" style="4" customWidth="1"/>
    <col min="3744" max="3744" width="1.7109375" style="4" customWidth="1"/>
    <col min="3745" max="3747" width="5.140625" style="4" bestFit="1" customWidth="1"/>
    <col min="3748" max="3748" width="1.7109375" style="4" customWidth="1"/>
    <col min="3749" max="3751" width="5.140625" style="4" bestFit="1" customWidth="1"/>
    <col min="3752" max="3752" width="1.7109375" style="4" customWidth="1"/>
    <col min="3753" max="3755" width="5.140625" style="4" bestFit="1" customWidth="1"/>
    <col min="3756" max="3756" width="1.7109375" style="4" customWidth="1"/>
    <col min="3757" max="3757" width="4.85546875" style="4" bestFit="1" customWidth="1"/>
    <col min="3758" max="3759" width="4.42578125" style="4" customWidth="1"/>
    <col min="3760" max="3760" width="8.85546875" style="4" customWidth="1"/>
    <col min="3761" max="3761" width="12" style="4" customWidth="1"/>
    <col min="3762" max="3764" width="6" style="4" customWidth="1"/>
    <col min="3765" max="3765" width="1.7109375" style="4" customWidth="1"/>
    <col min="3766" max="3766" width="6.140625" style="4" customWidth="1"/>
    <col min="3767" max="3768" width="5.140625" style="4" customWidth="1"/>
    <col min="3769" max="3769" width="1.7109375" style="4" customWidth="1"/>
    <col min="3770" max="3772" width="5" style="4" customWidth="1"/>
    <col min="3773" max="3773" width="1.7109375" style="4" customWidth="1"/>
    <col min="3774" max="3776" width="5" style="4" customWidth="1"/>
    <col min="3777" max="3777" width="1.7109375" style="4" customWidth="1"/>
    <col min="3778" max="3780" width="5" style="4" customWidth="1"/>
    <col min="3781" max="3781" width="1.7109375" style="4" customWidth="1"/>
    <col min="3782" max="3784" width="5.140625" style="4" customWidth="1"/>
    <col min="3785" max="3785" width="1.7109375" style="4" customWidth="1"/>
    <col min="3786" max="3787" width="5" style="4" customWidth="1"/>
    <col min="3788" max="3788" width="5.28515625" style="4" customWidth="1"/>
    <col min="3789" max="3987" width="11.42578125" style="4"/>
    <col min="3988" max="3988" width="16.140625" style="4" customWidth="1"/>
    <col min="3989" max="3989" width="6" style="4" customWidth="1"/>
    <col min="3990" max="3990" width="6" style="4" bestFit="1" customWidth="1"/>
    <col min="3991" max="3991" width="5.7109375" style="4" bestFit="1" customWidth="1"/>
    <col min="3992" max="3992" width="1.7109375" style="4" customWidth="1"/>
    <col min="3993" max="3993" width="6" style="4" bestFit="1" customWidth="1"/>
    <col min="3994" max="3995" width="5" style="4" customWidth="1"/>
    <col min="3996" max="3996" width="1.7109375" style="4" customWidth="1"/>
    <col min="3997" max="3999" width="5" style="4" customWidth="1"/>
    <col min="4000" max="4000" width="1.7109375" style="4" customWidth="1"/>
    <col min="4001" max="4003" width="5.140625" style="4" bestFit="1" customWidth="1"/>
    <col min="4004" max="4004" width="1.7109375" style="4" customWidth="1"/>
    <col min="4005" max="4007" width="5.140625" style="4" bestFit="1" customWidth="1"/>
    <col min="4008" max="4008" width="1.7109375" style="4" customWidth="1"/>
    <col min="4009" max="4011" width="5.140625" style="4" bestFit="1" customWidth="1"/>
    <col min="4012" max="4012" width="1.7109375" style="4" customWidth="1"/>
    <col min="4013" max="4013" width="4.85546875" style="4" bestFit="1" customWidth="1"/>
    <col min="4014" max="4015" width="4.42578125" style="4" customWidth="1"/>
    <col min="4016" max="4016" width="8.85546875" style="4" customWidth="1"/>
    <col min="4017" max="4017" width="12" style="4" customWidth="1"/>
    <col min="4018" max="4020" width="6" style="4" customWidth="1"/>
    <col min="4021" max="4021" width="1.7109375" style="4" customWidth="1"/>
    <col min="4022" max="4022" width="6.140625" style="4" customWidth="1"/>
    <col min="4023" max="4024" width="5.140625" style="4" customWidth="1"/>
    <col min="4025" max="4025" width="1.7109375" style="4" customWidth="1"/>
    <col min="4026" max="4028" width="5" style="4" customWidth="1"/>
    <col min="4029" max="4029" width="1.7109375" style="4" customWidth="1"/>
    <col min="4030" max="4032" width="5" style="4" customWidth="1"/>
    <col min="4033" max="4033" width="1.7109375" style="4" customWidth="1"/>
    <col min="4034" max="4036" width="5" style="4" customWidth="1"/>
    <col min="4037" max="4037" width="1.7109375" style="4" customWidth="1"/>
    <col min="4038" max="4040" width="5.140625" style="4" customWidth="1"/>
    <col min="4041" max="4041" width="1.7109375" style="4" customWidth="1"/>
    <col min="4042" max="4043" width="5" style="4" customWidth="1"/>
    <col min="4044" max="4044" width="5.28515625" style="4" customWidth="1"/>
    <col min="4045" max="4243" width="11.42578125" style="4"/>
    <col min="4244" max="4244" width="16.140625" style="4" customWidth="1"/>
    <col min="4245" max="4245" width="6" style="4" customWidth="1"/>
    <col min="4246" max="4246" width="6" style="4" bestFit="1" customWidth="1"/>
    <col min="4247" max="4247" width="5.7109375" style="4" bestFit="1" customWidth="1"/>
    <col min="4248" max="4248" width="1.7109375" style="4" customWidth="1"/>
    <col min="4249" max="4249" width="6" style="4" bestFit="1" customWidth="1"/>
    <col min="4250" max="4251" width="5" style="4" customWidth="1"/>
    <col min="4252" max="4252" width="1.7109375" style="4" customWidth="1"/>
    <col min="4253" max="4255" width="5" style="4" customWidth="1"/>
    <col min="4256" max="4256" width="1.7109375" style="4" customWidth="1"/>
    <col min="4257" max="4259" width="5.140625" style="4" bestFit="1" customWidth="1"/>
    <col min="4260" max="4260" width="1.7109375" style="4" customWidth="1"/>
    <col min="4261" max="4263" width="5.140625" style="4" bestFit="1" customWidth="1"/>
    <col min="4264" max="4264" width="1.7109375" style="4" customWidth="1"/>
    <col min="4265" max="4267" width="5.140625" style="4" bestFit="1" customWidth="1"/>
    <col min="4268" max="4268" width="1.7109375" style="4" customWidth="1"/>
    <col min="4269" max="4269" width="4.85546875" style="4" bestFit="1" customWidth="1"/>
    <col min="4270" max="4271" width="4.42578125" style="4" customWidth="1"/>
    <col min="4272" max="4272" width="8.85546875" style="4" customWidth="1"/>
    <col min="4273" max="4273" width="12" style="4" customWidth="1"/>
    <col min="4274" max="4276" width="6" style="4" customWidth="1"/>
    <col min="4277" max="4277" width="1.7109375" style="4" customWidth="1"/>
    <col min="4278" max="4278" width="6.140625" style="4" customWidth="1"/>
    <col min="4279" max="4280" width="5.140625" style="4" customWidth="1"/>
    <col min="4281" max="4281" width="1.7109375" style="4" customWidth="1"/>
    <col min="4282" max="4284" width="5" style="4" customWidth="1"/>
    <col min="4285" max="4285" width="1.7109375" style="4" customWidth="1"/>
    <col min="4286" max="4288" width="5" style="4" customWidth="1"/>
    <col min="4289" max="4289" width="1.7109375" style="4" customWidth="1"/>
    <col min="4290" max="4292" width="5" style="4" customWidth="1"/>
    <col min="4293" max="4293" width="1.7109375" style="4" customWidth="1"/>
    <col min="4294" max="4296" width="5.140625" style="4" customWidth="1"/>
    <col min="4297" max="4297" width="1.7109375" style="4" customWidth="1"/>
    <col min="4298" max="4299" width="5" style="4" customWidth="1"/>
    <col min="4300" max="4300" width="5.28515625" style="4" customWidth="1"/>
    <col min="4301" max="4499" width="11.42578125" style="4"/>
    <col min="4500" max="4500" width="16.140625" style="4" customWidth="1"/>
    <col min="4501" max="4501" width="6" style="4" customWidth="1"/>
    <col min="4502" max="4502" width="6" style="4" bestFit="1" customWidth="1"/>
    <col min="4503" max="4503" width="5.7109375" style="4" bestFit="1" customWidth="1"/>
    <col min="4504" max="4504" width="1.7109375" style="4" customWidth="1"/>
    <col min="4505" max="4505" width="6" style="4" bestFit="1" customWidth="1"/>
    <col min="4506" max="4507" width="5" style="4" customWidth="1"/>
    <col min="4508" max="4508" width="1.7109375" style="4" customWidth="1"/>
    <col min="4509" max="4511" width="5" style="4" customWidth="1"/>
    <col min="4512" max="4512" width="1.7109375" style="4" customWidth="1"/>
    <col min="4513" max="4515" width="5.140625" style="4" bestFit="1" customWidth="1"/>
    <col min="4516" max="4516" width="1.7109375" style="4" customWidth="1"/>
    <col min="4517" max="4519" width="5.140625" style="4" bestFit="1" customWidth="1"/>
    <col min="4520" max="4520" width="1.7109375" style="4" customWidth="1"/>
    <col min="4521" max="4523" width="5.140625" style="4" bestFit="1" customWidth="1"/>
    <col min="4524" max="4524" width="1.7109375" style="4" customWidth="1"/>
    <col min="4525" max="4525" width="4.85546875" style="4" bestFit="1" customWidth="1"/>
    <col min="4526" max="4527" width="4.42578125" style="4" customWidth="1"/>
    <col min="4528" max="4528" width="8.85546875" style="4" customWidth="1"/>
    <col min="4529" max="4529" width="12" style="4" customWidth="1"/>
    <col min="4530" max="4532" width="6" style="4" customWidth="1"/>
    <col min="4533" max="4533" width="1.7109375" style="4" customWidth="1"/>
    <col min="4534" max="4534" width="6.140625" style="4" customWidth="1"/>
    <col min="4535" max="4536" width="5.140625" style="4" customWidth="1"/>
    <col min="4537" max="4537" width="1.7109375" style="4" customWidth="1"/>
    <col min="4538" max="4540" width="5" style="4" customWidth="1"/>
    <col min="4541" max="4541" width="1.7109375" style="4" customWidth="1"/>
    <col min="4542" max="4544" width="5" style="4" customWidth="1"/>
    <col min="4545" max="4545" width="1.7109375" style="4" customWidth="1"/>
    <col min="4546" max="4548" width="5" style="4" customWidth="1"/>
    <col min="4549" max="4549" width="1.7109375" style="4" customWidth="1"/>
    <col min="4550" max="4552" width="5.140625" style="4" customWidth="1"/>
    <col min="4553" max="4553" width="1.7109375" style="4" customWidth="1"/>
    <col min="4554" max="4555" width="5" style="4" customWidth="1"/>
    <col min="4556" max="4556" width="5.28515625" style="4" customWidth="1"/>
    <col min="4557" max="4755" width="11.42578125" style="4"/>
    <col min="4756" max="4756" width="16.140625" style="4" customWidth="1"/>
    <col min="4757" max="4757" width="6" style="4" customWidth="1"/>
    <col min="4758" max="4758" width="6" style="4" bestFit="1" customWidth="1"/>
    <col min="4759" max="4759" width="5.7109375" style="4" bestFit="1" customWidth="1"/>
    <col min="4760" max="4760" width="1.7109375" style="4" customWidth="1"/>
    <col min="4761" max="4761" width="6" style="4" bestFit="1" customWidth="1"/>
    <col min="4762" max="4763" width="5" style="4" customWidth="1"/>
    <col min="4764" max="4764" width="1.7109375" style="4" customWidth="1"/>
    <col min="4765" max="4767" width="5" style="4" customWidth="1"/>
    <col min="4768" max="4768" width="1.7109375" style="4" customWidth="1"/>
    <col min="4769" max="4771" width="5.140625" style="4" bestFit="1" customWidth="1"/>
    <col min="4772" max="4772" width="1.7109375" style="4" customWidth="1"/>
    <col min="4773" max="4775" width="5.140625" style="4" bestFit="1" customWidth="1"/>
    <col min="4776" max="4776" width="1.7109375" style="4" customWidth="1"/>
    <col min="4777" max="4779" width="5.140625" style="4" bestFit="1" customWidth="1"/>
    <col min="4780" max="4780" width="1.7109375" style="4" customWidth="1"/>
    <col min="4781" max="4781" width="4.85546875" style="4" bestFit="1" customWidth="1"/>
    <col min="4782" max="4783" width="4.42578125" style="4" customWidth="1"/>
    <col min="4784" max="4784" width="8.85546875" style="4" customWidth="1"/>
    <col min="4785" max="4785" width="12" style="4" customWidth="1"/>
    <col min="4786" max="4788" width="6" style="4" customWidth="1"/>
    <col min="4789" max="4789" width="1.7109375" style="4" customWidth="1"/>
    <col min="4790" max="4790" width="6.140625" style="4" customWidth="1"/>
    <col min="4791" max="4792" width="5.140625" style="4" customWidth="1"/>
    <col min="4793" max="4793" width="1.7109375" style="4" customWidth="1"/>
    <col min="4794" max="4796" width="5" style="4" customWidth="1"/>
    <col min="4797" max="4797" width="1.7109375" style="4" customWidth="1"/>
    <col min="4798" max="4800" width="5" style="4" customWidth="1"/>
    <col min="4801" max="4801" width="1.7109375" style="4" customWidth="1"/>
    <col min="4802" max="4804" width="5" style="4" customWidth="1"/>
    <col min="4805" max="4805" width="1.7109375" style="4" customWidth="1"/>
    <col min="4806" max="4808" width="5.140625" style="4" customWidth="1"/>
    <col min="4809" max="4809" width="1.7109375" style="4" customWidth="1"/>
    <col min="4810" max="4811" width="5" style="4" customWidth="1"/>
    <col min="4812" max="4812" width="5.28515625" style="4" customWidth="1"/>
    <col min="4813" max="5011" width="11.42578125" style="4"/>
    <col min="5012" max="5012" width="16.140625" style="4" customWidth="1"/>
    <col min="5013" max="5013" width="6" style="4" customWidth="1"/>
    <col min="5014" max="5014" width="6" style="4" bestFit="1" customWidth="1"/>
    <col min="5015" max="5015" width="5.7109375" style="4" bestFit="1" customWidth="1"/>
    <col min="5016" max="5016" width="1.7109375" style="4" customWidth="1"/>
    <col min="5017" max="5017" width="6" style="4" bestFit="1" customWidth="1"/>
    <col min="5018" max="5019" width="5" style="4" customWidth="1"/>
    <col min="5020" max="5020" width="1.7109375" style="4" customWidth="1"/>
    <col min="5021" max="5023" width="5" style="4" customWidth="1"/>
    <col min="5024" max="5024" width="1.7109375" style="4" customWidth="1"/>
    <col min="5025" max="5027" width="5.140625" style="4" bestFit="1" customWidth="1"/>
    <col min="5028" max="5028" width="1.7109375" style="4" customWidth="1"/>
    <col min="5029" max="5031" width="5.140625" style="4" bestFit="1" customWidth="1"/>
    <col min="5032" max="5032" width="1.7109375" style="4" customWidth="1"/>
    <col min="5033" max="5035" width="5.140625" style="4" bestFit="1" customWidth="1"/>
    <col min="5036" max="5036" width="1.7109375" style="4" customWidth="1"/>
    <col min="5037" max="5037" width="4.85546875" style="4" bestFit="1" customWidth="1"/>
    <col min="5038" max="5039" width="4.42578125" style="4" customWidth="1"/>
    <col min="5040" max="5040" width="8.85546875" style="4" customWidth="1"/>
    <col min="5041" max="5041" width="12" style="4" customWidth="1"/>
    <col min="5042" max="5044" width="6" style="4" customWidth="1"/>
    <col min="5045" max="5045" width="1.7109375" style="4" customWidth="1"/>
    <col min="5046" max="5046" width="6.140625" style="4" customWidth="1"/>
    <col min="5047" max="5048" width="5.140625" style="4" customWidth="1"/>
    <col min="5049" max="5049" width="1.7109375" style="4" customWidth="1"/>
    <col min="5050" max="5052" width="5" style="4" customWidth="1"/>
    <col min="5053" max="5053" width="1.7109375" style="4" customWidth="1"/>
    <col min="5054" max="5056" width="5" style="4" customWidth="1"/>
    <col min="5057" max="5057" width="1.7109375" style="4" customWidth="1"/>
    <col min="5058" max="5060" width="5" style="4" customWidth="1"/>
    <col min="5061" max="5061" width="1.7109375" style="4" customWidth="1"/>
    <col min="5062" max="5064" width="5.140625" style="4" customWidth="1"/>
    <col min="5065" max="5065" width="1.7109375" style="4" customWidth="1"/>
    <col min="5066" max="5067" width="5" style="4" customWidth="1"/>
    <col min="5068" max="5068" width="5.28515625" style="4" customWidth="1"/>
    <col min="5069" max="5267" width="11.42578125" style="4"/>
    <col min="5268" max="5268" width="16.140625" style="4" customWidth="1"/>
    <col min="5269" max="5269" width="6" style="4" customWidth="1"/>
    <col min="5270" max="5270" width="6" style="4" bestFit="1" customWidth="1"/>
    <col min="5271" max="5271" width="5.7109375" style="4" bestFit="1" customWidth="1"/>
    <col min="5272" max="5272" width="1.7109375" style="4" customWidth="1"/>
    <col min="5273" max="5273" width="6" style="4" bestFit="1" customWidth="1"/>
    <col min="5274" max="5275" width="5" style="4" customWidth="1"/>
    <col min="5276" max="5276" width="1.7109375" style="4" customWidth="1"/>
    <col min="5277" max="5279" width="5" style="4" customWidth="1"/>
    <col min="5280" max="5280" width="1.7109375" style="4" customWidth="1"/>
    <col min="5281" max="5283" width="5.140625" style="4" bestFit="1" customWidth="1"/>
    <col min="5284" max="5284" width="1.7109375" style="4" customWidth="1"/>
    <col min="5285" max="5287" width="5.140625" style="4" bestFit="1" customWidth="1"/>
    <col min="5288" max="5288" width="1.7109375" style="4" customWidth="1"/>
    <col min="5289" max="5291" width="5.140625" style="4" bestFit="1" customWidth="1"/>
    <col min="5292" max="5292" width="1.7109375" style="4" customWidth="1"/>
    <col min="5293" max="5293" width="4.85546875" style="4" bestFit="1" customWidth="1"/>
    <col min="5294" max="5295" width="4.42578125" style="4" customWidth="1"/>
    <col min="5296" max="5296" width="8.85546875" style="4" customWidth="1"/>
    <col min="5297" max="5297" width="12" style="4" customWidth="1"/>
    <col min="5298" max="5300" width="6" style="4" customWidth="1"/>
    <col min="5301" max="5301" width="1.7109375" style="4" customWidth="1"/>
    <col min="5302" max="5302" width="6.140625" style="4" customWidth="1"/>
    <col min="5303" max="5304" width="5.140625" style="4" customWidth="1"/>
    <col min="5305" max="5305" width="1.7109375" style="4" customWidth="1"/>
    <col min="5306" max="5308" width="5" style="4" customWidth="1"/>
    <col min="5309" max="5309" width="1.7109375" style="4" customWidth="1"/>
    <col min="5310" max="5312" width="5" style="4" customWidth="1"/>
    <col min="5313" max="5313" width="1.7109375" style="4" customWidth="1"/>
    <col min="5314" max="5316" width="5" style="4" customWidth="1"/>
    <col min="5317" max="5317" width="1.7109375" style="4" customWidth="1"/>
    <col min="5318" max="5320" width="5.140625" style="4" customWidth="1"/>
    <col min="5321" max="5321" width="1.7109375" style="4" customWidth="1"/>
    <col min="5322" max="5323" width="5" style="4" customWidth="1"/>
    <col min="5324" max="5324" width="5.28515625" style="4" customWidth="1"/>
    <col min="5325" max="5523" width="11.42578125" style="4"/>
    <col min="5524" max="5524" width="16.140625" style="4" customWidth="1"/>
    <col min="5525" max="5525" width="6" style="4" customWidth="1"/>
    <col min="5526" max="5526" width="6" style="4" bestFit="1" customWidth="1"/>
    <col min="5527" max="5527" width="5.7109375" style="4" bestFit="1" customWidth="1"/>
    <col min="5528" max="5528" width="1.7109375" style="4" customWidth="1"/>
    <col min="5529" max="5529" width="6" style="4" bestFit="1" customWidth="1"/>
    <col min="5530" max="5531" width="5" style="4" customWidth="1"/>
    <col min="5532" max="5532" width="1.7109375" style="4" customWidth="1"/>
    <col min="5533" max="5535" width="5" style="4" customWidth="1"/>
    <col min="5536" max="5536" width="1.7109375" style="4" customWidth="1"/>
    <col min="5537" max="5539" width="5.140625" style="4" bestFit="1" customWidth="1"/>
    <col min="5540" max="5540" width="1.7109375" style="4" customWidth="1"/>
    <col min="5541" max="5543" width="5.140625" style="4" bestFit="1" customWidth="1"/>
    <col min="5544" max="5544" width="1.7109375" style="4" customWidth="1"/>
    <col min="5545" max="5547" width="5.140625" style="4" bestFit="1" customWidth="1"/>
    <col min="5548" max="5548" width="1.7109375" style="4" customWidth="1"/>
    <col min="5549" max="5549" width="4.85546875" style="4" bestFit="1" customWidth="1"/>
    <col min="5550" max="5551" width="4.42578125" style="4" customWidth="1"/>
    <col min="5552" max="5552" width="8.85546875" style="4" customWidth="1"/>
    <col min="5553" max="5553" width="12" style="4" customWidth="1"/>
    <col min="5554" max="5556" width="6" style="4" customWidth="1"/>
    <col min="5557" max="5557" width="1.7109375" style="4" customWidth="1"/>
    <col min="5558" max="5558" width="6.140625" style="4" customWidth="1"/>
    <col min="5559" max="5560" width="5.140625" style="4" customWidth="1"/>
    <col min="5561" max="5561" width="1.7109375" style="4" customWidth="1"/>
    <col min="5562" max="5564" width="5" style="4" customWidth="1"/>
    <col min="5565" max="5565" width="1.7109375" style="4" customWidth="1"/>
    <col min="5566" max="5568" width="5" style="4" customWidth="1"/>
    <col min="5569" max="5569" width="1.7109375" style="4" customWidth="1"/>
    <col min="5570" max="5572" width="5" style="4" customWidth="1"/>
    <col min="5573" max="5573" width="1.7109375" style="4" customWidth="1"/>
    <col min="5574" max="5576" width="5.140625" style="4" customWidth="1"/>
    <col min="5577" max="5577" width="1.7109375" style="4" customWidth="1"/>
    <col min="5578" max="5579" width="5" style="4" customWidth="1"/>
    <col min="5580" max="5580" width="5.28515625" style="4" customWidth="1"/>
    <col min="5581" max="5779" width="11.42578125" style="4"/>
    <col min="5780" max="5780" width="16.140625" style="4" customWidth="1"/>
    <col min="5781" max="5781" width="6" style="4" customWidth="1"/>
    <col min="5782" max="5782" width="6" style="4" bestFit="1" customWidth="1"/>
    <col min="5783" max="5783" width="5.7109375" style="4" bestFit="1" customWidth="1"/>
    <col min="5784" max="5784" width="1.7109375" style="4" customWidth="1"/>
    <col min="5785" max="5785" width="6" style="4" bestFit="1" customWidth="1"/>
    <col min="5786" max="5787" width="5" style="4" customWidth="1"/>
    <col min="5788" max="5788" width="1.7109375" style="4" customWidth="1"/>
    <col min="5789" max="5791" width="5" style="4" customWidth="1"/>
    <col min="5792" max="5792" width="1.7109375" style="4" customWidth="1"/>
    <col min="5793" max="5795" width="5.140625" style="4" bestFit="1" customWidth="1"/>
    <col min="5796" max="5796" width="1.7109375" style="4" customWidth="1"/>
    <col min="5797" max="5799" width="5.140625" style="4" bestFit="1" customWidth="1"/>
    <col min="5800" max="5800" width="1.7109375" style="4" customWidth="1"/>
    <col min="5801" max="5803" width="5.140625" style="4" bestFit="1" customWidth="1"/>
    <col min="5804" max="5804" width="1.7109375" style="4" customWidth="1"/>
    <col min="5805" max="5805" width="4.85546875" style="4" bestFit="1" customWidth="1"/>
    <col min="5806" max="5807" width="4.42578125" style="4" customWidth="1"/>
    <col min="5808" max="5808" width="8.85546875" style="4" customWidth="1"/>
    <col min="5809" max="5809" width="12" style="4" customWidth="1"/>
    <col min="5810" max="5812" width="6" style="4" customWidth="1"/>
    <col min="5813" max="5813" width="1.7109375" style="4" customWidth="1"/>
    <col min="5814" max="5814" width="6.140625" style="4" customWidth="1"/>
    <col min="5815" max="5816" width="5.140625" style="4" customWidth="1"/>
    <col min="5817" max="5817" width="1.7109375" style="4" customWidth="1"/>
    <col min="5818" max="5820" width="5" style="4" customWidth="1"/>
    <col min="5821" max="5821" width="1.7109375" style="4" customWidth="1"/>
    <col min="5822" max="5824" width="5" style="4" customWidth="1"/>
    <col min="5825" max="5825" width="1.7109375" style="4" customWidth="1"/>
    <col min="5826" max="5828" width="5" style="4" customWidth="1"/>
    <col min="5829" max="5829" width="1.7109375" style="4" customWidth="1"/>
    <col min="5830" max="5832" width="5.140625" style="4" customWidth="1"/>
    <col min="5833" max="5833" width="1.7109375" style="4" customWidth="1"/>
    <col min="5834" max="5835" width="5" style="4" customWidth="1"/>
    <col min="5836" max="5836" width="5.28515625" style="4" customWidth="1"/>
    <col min="5837" max="6035" width="11.42578125" style="4"/>
    <col min="6036" max="6036" width="16.140625" style="4" customWidth="1"/>
    <col min="6037" max="6037" width="6" style="4" customWidth="1"/>
    <col min="6038" max="6038" width="6" style="4" bestFit="1" customWidth="1"/>
    <col min="6039" max="6039" width="5.7109375" style="4" bestFit="1" customWidth="1"/>
    <col min="6040" max="6040" width="1.7109375" style="4" customWidth="1"/>
    <col min="6041" max="6041" width="6" style="4" bestFit="1" customWidth="1"/>
    <col min="6042" max="6043" width="5" style="4" customWidth="1"/>
    <col min="6044" max="6044" width="1.7109375" style="4" customWidth="1"/>
    <col min="6045" max="6047" width="5" style="4" customWidth="1"/>
    <col min="6048" max="6048" width="1.7109375" style="4" customWidth="1"/>
    <col min="6049" max="6051" width="5.140625" style="4" bestFit="1" customWidth="1"/>
    <col min="6052" max="6052" width="1.7109375" style="4" customWidth="1"/>
    <col min="6053" max="6055" width="5.140625" style="4" bestFit="1" customWidth="1"/>
    <col min="6056" max="6056" width="1.7109375" style="4" customWidth="1"/>
    <col min="6057" max="6059" width="5.140625" style="4" bestFit="1" customWidth="1"/>
    <col min="6060" max="6060" width="1.7109375" style="4" customWidth="1"/>
    <col min="6061" max="6061" width="4.85546875" style="4" bestFit="1" customWidth="1"/>
    <col min="6062" max="6063" width="4.42578125" style="4" customWidth="1"/>
    <col min="6064" max="6064" width="8.85546875" style="4" customWidth="1"/>
    <col min="6065" max="6065" width="12" style="4" customWidth="1"/>
    <col min="6066" max="6068" width="6" style="4" customWidth="1"/>
    <col min="6069" max="6069" width="1.7109375" style="4" customWidth="1"/>
    <col min="6070" max="6070" width="6.140625" style="4" customWidth="1"/>
    <col min="6071" max="6072" width="5.140625" style="4" customWidth="1"/>
    <col min="6073" max="6073" width="1.7109375" style="4" customWidth="1"/>
    <col min="6074" max="6076" width="5" style="4" customWidth="1"/>
    <col min="6077" max="6077" width="1.7109375" style="4" customWidth="1"/>
    <col min="6078" max="6080" width="5" style="4" customWidth="1"/>
    <col min="6081" max="6081" width="1.7109375" style="4" customWidth="1"/>
    <col min="6082" max="6084" width="5" style="4" customWidth="1"/>
    <col min="6085" max="6085" width="1.7109375" style="4" customWidth="1"/>
    <col min="6086" max="6088" width="5.140625" style="4" customWidth="1"/>
    <col min="6089" max="6089" width="1.7109375" style="4" customWidth="1"/>
    <col min="6090" max="6091" width="5" style="4" customWidth="1"/>
    <col min="6092" max="6092" width="5.28515625" style="4" customWidth="1"/>
    <col min="6093" max="6291" width="11.42578125" style="4"/>
    <col min="6292" max="6292" width="16.140625" style="4" customWidth="1"/>
    <col min="6293" max="6293" width="6" style="4" customWidth="1"/>
    <col min="6294" max="6294" width="6" style="4" bestFit="1" customWidth="1"/>
    <col min="6295" max="6295" width="5.7109375" style="4" bestFit="1" customWidth="1"/>
    <col min="6296" max="6296" width="1.7109375" style="4" customWidth="1"/>
    <col min="6297" max="6297" width="6" style="4" bestFit="1" customWidth="1"/>
    <col min="6298" max="6299" width="5" style="4" customWidth="1"/>
    <col min="6300" max="6300" width="1.7109375" style="4" customWidth="1"/>
    <col min="6301" max="6303" width="5" style="4" customWidth="1"/>
    <col min="6304" max="6304" width="1.7109375" style="4" customWidth="1"/>
    <col min="6305" max="6307" width="5.140625" style="4" bestFit="1" customWidth="1"/>
    <col min="6308" max="6308" width="1.7109375" style="4" customWidth="1"/>
    <col min="6309" max="6311" width="5.140625" style="4" bestFit="1" customWidth="1"/>
    <col min="6312" max="6312" width="1.7109375" style="4" customWidth="1"/>
    <col min="6313" max="6315" width="5.140625" style="4" bestFit="1" customWidth="1"/>
    <col min="6316" max="6316" width="1.7109375" style="4" customWidth="1"/>
    <col min="6317" max="6317" width="4.85546875" style="4" bestFit="1" customWidth="1"/>
    <col min="6318" max="6319" width="4.42578125" style="4" customWidth="1"/>
    <col min="6320" max="6320" width="8.85546875" style="4" customWidth="1"/>
    <col min="6321" max="6321" width="12" style="4" customWidth="1"/>
    <col min="6322" max="6324" width="6" style="4" customWidth="1"/>
    <col min="6325" max="6325" width="1.7109375" style="4" customWidth="1"/>
    <col min="6326" max="6326" width="6.140625" style="4" customWidth="1"/>
    <col min="6327" max="6328" width="5.140625" style="4" customWidth="1"/>
    <col min="6329" max="6329" width="1.7109375" style="4" customWidth="1"/>
    <col min="6330" max="6332" width="5" style="4" customWidth="1"/>
    <col min="6333" max="6333" width="1.7109375" style="4" customWidth="1"/>
    <col min="6334" max="6336" width="5" style="4" customWidth="1"/>
    <col min="6337" max="6337" width="1.7109375" style="4" customWidth="1"/>
    <col min="6338" max="6340" width="5" style="4" customWidth="1"/>
    <col min="6341" max="6341" width="1.7109375" style="4" customWidth="1"/>
    <col min="6342" max="6344" width="5.140625" style="4" customWidth="1"/>
    <col min="6345" max="6345" width="1.7109375" style="4" customWidth="1"/>
    <col min="6346" max="6347" width="5" style="4" customWidth="1"/>
    <col min="6348" max="6348" width="5.28515625" style="4" customWidth="1"/>
    <col min="6349" max="6547" width="11.42578125" style="4"/>
    <col min="6548" max="6548" width="16.140625" style="4" customWidth="1"/>
    <col min="6549" max="6549" width="6" style="4" customWidth="1"/>
    <col min="6550" max="6550" width="6" style="4" bestFit="1" customWidth="1"/>
    <col min="6551" max="6551" width="5.7109375" style="4" bestFit="1" customWidth="1"/>
    <col min="6552" max="6552" width="1.7109375" style="4" customWidth="1"/>
    <col min="6553" max="6553" width="6" style="4" bestFit="1" customWidth="1"/>
    <col min="6554" max="6555" width="5" style="4" customWidth="1"/>
    <col min="6556" max="6556" width="1.7109375" style="4" customWidth="1"/>
    <col min="6557" max="6559" width="5" style="4" customWidth="1"/>
    <col min="6560" max="6560" width="1.7109375" style="4" customWidth="1"/>
    <col min="6561" max="6563" width="5.140625" style="4" bestFit="1" customWidth="1"/>
    <col min="6564" max="6564" width="1.7109375" style="4" customWidth="1"/>
    <col min="6565" max="6567" width="5.140625" style="4" bestFit="1" customWidth="1"/>
    <col min="6568" max="6568" width="1.7109375" style="4" customWidth="1"/>
    <col min="6569" max="6571" width="5.140625" style="4" bestFit="1" customWidth="1"/>
    <col min="6572" max="6572" width="1.7109375" style="4" customWidth="1"/>
    <col min="6573" max="6573" width="4.85546875" style="4" bestFit="1" customWidth="1"/>
    <col min="6574" max="6575" width="4.42578125" style="4" customWidth="1"/>
    <col min="6576" max="6576" width="8.85546875" style="4" customWidth="1"/>
    <col min="6577" max="6577" width="12" style="4" customWidth="1"/>
    <col min="6578" max="6580" width="6" style="4" customWidth="1"/>
    <col min="6581" max="6581" width="1.7109375" style="4" customWidth="1"/>
    <col min="6582" max="6582" width="6.140625" style="4" customWidth="1"/>
    <col min="6583" max="6584" width="5.140625" style="4" customWidth="1"/>
    <col min="6585" max="6585" width="1.7109375" style="4" customWidth="1"/>
    <col min="6586" max="6588" width="5" style="4" customWidth="1"/>
    <col min="6589" max="6589" width="1.7109375" style="4" customWidth="1"/>
    <col min="6590" max="6592" width="5" style="4" customWidth="1"/>
    <col min="6593" max="6593" width="1.7109375" style="4" customWidth="1"/>
    <col min="6594" max="6596" width="5" style="4" customWidth="1"/>
    <col min="6597" max="6597" width="1.7109375" style="4" customWidth="1"/>
    <col min="6598" max="6600" width="5.140625" style="4" customWidth="1"/>
    <col min="6601" max="6601" width="1.7109375" style="4" customWidth="1"/>
    <col min="6602" max="6603" width="5" style="4" customWidth="1"/>
    <col min="6604" max="6604" width="5.28515625" style="4" customWidth="1"/>
    <col min="6605" max="6803" width="11.42578125" style="4"/>
    <col min="6804" max="6804" width="16.140625" style="4" customWidth="1"/>
    <col min="6805" max="6805" width="6" style="4" customWidth="1"/>
    <col min="6806" max="6806" width="6" style="4" bestFit="1" customWidth="1"/>
    <col min="6807" max="6807" width="5.7109375" style="4" bestFit="1" customWidth="1"/>
    <col min="6808" max="6808" width="1.7109375" style="4" customWidth="1"/>
    <col min="6809" max="6809" width="6" style="4" bestFit="1" customWidth="1"/>
    <col min="6810" max="6811" width="5" style="4" customWidth="1"/>
    <col min="6812" max="6812" width="1.7109375" style="4" customWidth="1"/>
    <col min="6813" max="6815" width="5" style="4" customWidth="1"/>
    <col min="6816" max="6816" width="1.7109375" style="4" customWidth="1"/>
    <col min="6817" max="6819" width="5.140625" style="4" bestFit="1" customWidth="1"/>
    <col min="6820" max="6820" width="1.7109375" style="4" customWidth="1"/>
    <col min="6821" max="6823" width="5.140625" style="4" bestFit="1" customWidth="1"/>
    <col min="6824" max="6824" width="1.7109375" style="4" customWidth="1"/>
    <col min="6825" max="6827" width="5.140625" style="4" bestFit="1" customWidth="1"/>
    <col min="6828" max="6828" width="1.7109375" style="4" customWidth="1"/>
    <col min="6829" max="6829" width="4.85546875" style="4" bestFit="1" customWidth="1"/>
    <col min="6830" max="6831" width="4.42578125" style="4" customWidth="1"/>
    <col min="6832" max="6832" width="8.85546875" style="4" customWidth="1"/>
    <col min="6833" max="6833" width="12" style="4" customWidth="1"/>
    <col min="6834" max="6836" width="6" style="4" customWidth="1"/>
    <col min="6837" max="6837" width="1.7109375" style="4" customWidth="1"/>
    <col min="6838" max="6838" width="6.140625" style="4" customWidth="1"/>
    <col min="6839" max="6840" width="5.140625" style="4" customWidth="1"/>
    <col min="6841" max="6841" width="1.7109375" style="4" customWidth="1"/>
    <col min="6842" max="6844" width="5" style="4" customWidth="1"/>
    <col min="6845" max="6845" width="1.7109375" style="4" customWidth="1"/>
    <col min="6846" max="6848" width="5" style="4" customWidth="1"/>
    <col min="6849" max="6849" width="1.7109375" style="4" customWidth="1"/>
    <col min="6850" max="6852" width="5" style="4" customWidth="1"/>
    <col min="6853" max="6853" width="1.7109375" style="4" customWidth="1"/>
    <col min="6854" max="6856" width="5.140625" style="4" customWidth="1"/>
    <col min="6857" max="6857" width="1.7109375" style="4" customWidth="1"/>
    <col min="6858" max="6859" width="5" style="4" customWidth="1"/>
    <col min="6860" max="6860" width="5.28515625" style="4" customWidth="1"/>
    <col min="6861" max="7059" width="11.42578125" style="4"/>
    <col min="7060" max="7060" width="16.140625" style="4" customWidth="1"/>
    <col min="7061" max="7061" width="6" style="4" customWidth="1"/>
    <col min="7062" max="7062" width="6" style="4" bestFit="1" customWidth="1"/>
    <col min="7063" max="7063" width="5.7109375" style="4" bestFit="1" customWidth="1"/>
    <col min="7064" max="7064" width="1.7109375" style="4" customWidth="1"/>
    <col min="7065" max="7065" width="6" style="4" bestFit="1" customWidth="1"/>
    <col min="7066" max="7067" width="5" style="4" customWidth="1"/>
    <col min="7068" max="7068" width="1.7109375" style="4" customWidth="1"/>
    <col min="7069" max="7071" width="5" style="4" customWidth="1"/>
    <col min="7072" max="7072" width="1.7109375" style="4" customWidth="1"/>
    <col min="7073" max="7075" width="5.140625" style="4" bestFit="1" customWidth="1"/>
    <col min="7076" max="7076" width="1.7109375" style="4" customWidth="1"/>
    <col min="7077" max="7079" width="5.140625" style="4" bestFit="1" customWidth="1"/>
    <col min="7080" max="7080" width="1.7109375" style="4" customWidth="1"/>
    <col min="7081" max="7083" width="5.140625" style="4" bestFit="1" customWidth="1"/>
    <col min="7084" max="7084" width="1.7109375" style="4" customWidth="1"/>
    <col min="7085" max="7085" width="4.85546875" style="4" bestFit="1" customWidth="1"/>
    <col min="7086" max="7087" width="4.42578125" style="4" customWidth="1"/>
    <col min="7088" max="7088" width="8.85546875" style="4" customWidth="1"/>
    <col min="7089" max="7089" width="12" style="4" customWidth="1"/>
    <col min="7090" max="7092" width="6" style="4" customWidth="1"/>
    <col min="7093" max="7093" width="1.7109375" style="4" customWidth="1"/>
    <col min="7094" max="7094" width="6.140625" style="4" customWidth="1"/>
    <col min="7095" max="7096" width="5.140625" style="4" customWidth="1"/>
    <col min="7097" max="7097" width="1.7109375" style="4" customWidth="1"/>
    <col min="7098" max="7100" width="5" style="4" customWidth="1"/>
    <col min="7101" max="7101" width="1.7109375" style="4" customWidth="1"/>
    <col min="7102" max="7104" width="5" style="4" customWidth="1"/>
    <col min="7105" max="7105" width="1.7109375" style="4" customWidth="1"/>
    <col min="7106" max="7108" width="5" style="4" customWidth="1"/>
    <col min="7109" max="7109" width="1.7109375" style="4" customWidth="1"/>
    <col min="7110" max="7112" width="5.140625" style="4" customWidth="1"/>
    <col min="7113" max="7113" width="1.7109375" style="4" customWidth="1"/>
    <col min="7114" max="7115" width="5" style="4" customWidth="1"/>
    <col min="7116" max="7116" width="5.28515625" style="4" customWidth="1"/>
    <col min="7117" max="7315" width="11.42578125" style="4"/>
    <col min="7316" max="7316" width="16.140625" style="4" customWidth="1"/>
    <col min="7317" max="7317" width="6" style="4" customWidth="1"/>
    <col min="7318" max="7318" width="6" style="4" bestFit="1" customWidth="1"/>
    <col min="7319" max="7319" width="5.7109375" style="4" bestFit="1" customWidth="1"/>
    <col min="7320" max="7320" width="1.7109375" style="4" customWidth="1"/>
    <col min="7321" max="7321" width="6" style="4" bestFit="1" customWidth="1"/>
    <col min="7322" max="7323" width="5" style="4" customWidth="1"/>
    <col min="7324" max="7324" width="1.7109375" style="4" customWidth="1"/>
    <col min="7325" max="7327" width="5" style="4" customWidth="1"/>
    <col min="7328" max="7328" width="1.7109375" style="4" customWidth="1"/>
    <col min="7329" max="7331" width="5.140625" style="4" bestFit="1" customWidth="1"/>
    <col min="7332" max="7332" width="1.7109375" style="4" customWidth="1"/>
    <col min="7333" max="7335" width="5.140625" style="4" bestFit="1" customWidth="1"/>
    <col min="7336" max="7336" width="1.7109375" style="4" customWidth="1"/>
    <col min="7337" max="7339" width="5.140625" style="4" bestFit="1" customWidth="1"/>
    <col min="7340" max="7340" width="1.7109375" style="4" customWidth="1"/>
    <col min="7341" max="7341" width="4.85546875" style="4" bestFit="1" customWidth="1"/>
    <col min="7342" max="7343" width="4.42578125" style="4" customWidth="1"/>
    <col min="7344" max="7344" width="8.85546875" style="4" customWidth="1"/>
    <col min="7345" max="7345" width="12" style="4" customWidth="1"/>
    <col min="7346" max="7348" width="6" style="4" customWidth="1"/>
    <col min="7349" max="7349" width="1.7109375" style="4" customWidth="1"/>
    <col min="7350" max="7350" width="6.140625" style="4" customWidth="1"/>
    <col min="7351" max="7352" width="5.140625" style="4" customWidth="1"/>
    <col min="7353" max="7353" width="1.7109375" style="4" customWidth="1"/>
    <col min="7354" max="7356" width="5" style="4" customWidth="1"/>
    <col min="7357" max="7357" width="1.7109375" style="4" customWidth="1"/>
    <col min="7358" max="7360" width="5" style="4" customWidth="1"/>
    <col min="7361" max="7361" width="1.7109375" style="4" customWidth="1"/>
    <col min="7362" max="7364" width="5" style="4" customWidth="1"/>
    <col min="7365" max="7365" width="1.7109375" style="4" customWidth="1"/>
    <col min="7366" max="7368" width="5.140625" style="4" customWidth="1"/>
    <col min="7369" max="7369" width="1.7109375" style="4" customWidth="1"/>
    <col min="7370" max="7371" width="5" style="4" customWidth="1"/>
    <col min="7372" max="7372" width="5.28515625" style="4" customWidth="1"/>
    <col min="7373" max="7571" width="11.42578125" style="4"/>
    <col min="7572" max="7572" width="16.140625" style="4" customWidth="1"/>
    <col min="7573" max="7573" width="6" style="4" customWidth="1"/>
    <col min="7574" max="7574" width="6" style="4" bestFit="1" customWidth="1"/>
    <col min="7575" max="7575" width="5.7109375" style="4" bestFit="1" customWidth="1"/>
    <col min="7576" max="7576" width="1.7109375" style="4" customWidth="1"/>
    <col min="7577" max="7577" width="6" style="4" bestFit="1" customWidth="1"/>
    <col min="7578" max="7579" width="5" style="4" customWidth="1"/>
    <col min="7580" max="7580" width="1.7109375" style="4" customWidth="1"/>
    <col min="7581" max="7583" width="5" style="4" customWidth="1"/>
    <col min="7584" max="7584" width="1.7109375" style="4" customWidth="1"/>
    <col min="7585" max="7587" width="5.140625" style="4" bestFit="1" customWidth="1"/>
    <col min="7588" max="7588" width="1.7109375" style="4" customWidth="1"/>
    <col min="7589" max="7591" width="5.140625" style="4" bestFit="1" customWidth="1"/>
    <col min="7592" max="7592" width="1.7109375" style="4" customWidth="1"/>
    <col min="7593" max="7595" width="5.140625" style="4" bestFit="1" customWidth="1"/>
    <col min="7596" max="7596" width="1.7109375" style="4" customWidth="1"/>
    <col min="7597" max="7597" width="4.85546875" style="4" bestFit="1" customWidth="1"/>
    <col min="7598" max="7599" width="4.42578125" style="4" customWidth="1"/>
    <col min="7600" max="7600" width="8.85546875" style="4" customWidth="1"/>
    <col min="7601" max="7601" width="12" style="4" customWidth="1"/>
    <col min="7602" max="7604" width="6" style="4" customWidth="1"/>
    <col min="7605" max="7605" width="1.7109375" style="4" customWidth="1"/>
    <col min="7606" max="7606" width="6.140625" style="4" customWidth="1"/>
    <col min="7607" max="7608" width="5.140625" style="4" customWidth="1"/>
    <col min="7609" max="7609" width="1.7109375" style="4" customWidth="1"/>
    <col min="7610" max="7612" width="5" style="4" customWidth="1"/>
    <col min="7613" max="7613" width="1.7109375" style="4" customWidth="1"/>
    <col min="7614" max="7616" width="5" style="4" customWidth="1"/>
    <col min="7617" max="7617" width="1.7109375" style="4" customWidth="1"/>
    <col min="7618" max="7620" width="5" style="4" customWidth="1"/>
    <col min="7621" max="7621" width="1.7109375" style="4" customWidth="1"/>
    <col min="7622" max="7624" width="5.140625" style="4" customWidth="1"/>
    <col min="7625" max="7625" width="1.7109375" style="4" customWidth="1"/>
    <col min="7626" max="7627" width="5" style="4" customWidth="1"/>
    <col min="7628" max="7628" width="5.28515625" style="4" customWidth="1"/>
    <col min="7629" max="7827" width="11.42578125" style="4"/>
    <col min="7828" max="7828" width="16.140625" style="4" customWidth="1"/>
    <col min="7829" max="7829" width="6" style="4" customWidth="1"/>
    <col min="7830" max="7830" width="6" style="4" bestFit="1" customWidth="1"/>
    <col min="7831" max="7831" width="5.7109375" style="4" bestFit="1" customWidth="1"/>
    <col min="7832" max="7832" width="1.7109375" style="4" customWidth="1"/>
    <col min="7833" max="7833" width="6" style="4" bestFit="1" customWidth="1"/>
    <col min="7834" max="7835" width="5" style="4" customWidth="1"/>
    <col min="7836" max="7836" width="1.7109375" style="4" customWidth="1"/>
    <col min="7837" max="7839" width="5" style="4" customWidth="1"/>
    <col min="7840" max="7840" width="1.7109375" style="4" customWidth="1"/>
    <col min="7841" max="7843" width="5.140625" style="4" bestFit="1" customWidth="1"/>
    <col min="7844" max="7844" width="1.7109375" style="4" customWidth="1"/>
    <col min="7845" max="7847" width="5.140625" style="4" bestFit="1" customWidth="1"/>
    <col min="7848" max="7848" width="1.7109375" style="4" customWidth="1"/>
    <col min="7849" max="7851" width="5.140625" style="4" bestFit="1" customWidth="1"/>
    <col min="7852" max="7852" width="1.7109375" style="4" customWidth="1"/>
    <col min="7853" max="7853" width="4.85546875" style="4" bestFit="1" customWidth="1"/>
    <col min="7854" max="7855" width="4.42578125" style="4" customWidth="1"/>
    <col min="7856" max="7856" width="8.85546875" style="4" customWidth="1"/>
    <col min="7857" max="7857" width="12" style="4" customWidth="1"/>
    <col min="7858" max="7860" width="6" style="4" customWidth="1"/>
    <col min="7861" max="7861" width="1.7109375" style="4" customWidth="1"/>
    <col min="7862" max="7862" width="6.140625" style="4" customWidth="1"/>
    <col min="7863" max="7864" width="5.140625" style="4" customWidth="1"/>
    <col min="7865" max="7865" width="1.7109375" style="4" customWidth="1"/>
    <col min="7866" max="7868" width="5" style="4" customWidth="1"/>
    <col min="7869" max="7869" width="1.7109375" style="4" customWidth="1"/>
    <col min="7870" max="7872" width="5" style="4" customWidth="1"/>
    <col min="7873" max="7873" width="1.7109375" style="4" customWidth="1"/>
    <col min="7874" max="7876" width="5" style="4" customWidth="1"/>
    <col min="7877" max="7877" width="1.7109375" style="4" customWidth="1"/>
    <col min="7878" max="7880" width="5.140625" style="4" customWidth="1"/>
    <col min="7881" max="7881" width="1.7109375" style="4" customWidth="1"/>
    <col min="7882" max="7883" width="5" style="4" customWidth="1"/>
    <col min="7884" max="7884" width="5.28515625" style="4" customWidth="1"/>
    <col min="7885" max="8083" width="11.42578125" style="4"/>
    <col min="8084" max="8084" width="16.140625" style="4" customWidth="1"/>
    <col min="8085" max="8085" width="6" style="4" customWidth="1"/>
    <col min="8086" max="8086" width="6" style="4" bestFit="1" customWidth="1"/>
    <col min="8087" max="8087" width="5.7109375" style="4" bestFit="1" customWidth="1"/>
    <col min="8088" max="8088" width="1.7109375" style="4" customWidth="1"/>
    <col min="8089" max="8089" width="6" style="4" bestFit="1" customWidth="1"/>
    <col min="8090" max="8091" width="5" style="4" customWidth="1"/>
    <col min="8092" max="8092" width="1.7109375" style="4" customWidth="1"/>
    <col min="8093" max="8095" width="5" style="4" customWidth="1"/>
    <col min="8096" max="8096" width="1.7109375" style="4" customWidth="1"/>
    <col min="8097" max="8099" width="5.140625" style="4" bestFit="1" customWidth="1"/>
    <col min="8100" max="8100" width="1.7109375" style="4" customWidth="1"/>
    <col min="8101" max="8103" width="5.140625" style="4" bestFit="1" customWidth="1"/>
    <col min="8104" max="8104" width="1.7109375" style="4" customWidth="1"/>
    <col min="8105" max="8107" width="5.140625" style="4" bestFit="1" customWidth="1"/>
    <col min="8108" max="8108" width="1.7109375" style="4" customWidth="1"/>
    <col min="8109" max="8109" width="4.85546875" style="4" bestFit="1" customWidth="1"/>
    <col min="8110" max="8111" width="4.42578125" style="4" customWidth="1"/>
    <col min="8112" max="8112" width="8.85546875" style="4" customWidth="1"/>
    <col min="8113" max="8113" width="12" style="4" customWidth="1"/>
    <col min="8114" max="8116" width="6" style="4" customWidth="1"/>
    <col min="8117" max="8117" width="1.7109375" style="4" customWidth="1"/>
    <col min="8118" max="8118" width="6.140625" style="4" customWidth="1"/>
    <col min="8119" max="8120" width="5.140625" style="4" customWidth="1"/>
    <col min="8121" max="8121" width="1.7109375" style="4" customWidth="1"/>
    <col min="8122" max="8124" width="5" style="4" customWidth="1"/>
    <col min="8125" max="8125" width="1.7109375" style="4" customWidth="1"/>
    <col min="8126" max="8128" width="5" style="4" customWidth="1"/>
    <col min="8129" max="8129" width="1.7109375" style="4" customWidth="1"/>
    <col min="8130" max="8132" width="5" style="4" customWidth="1"/>
    <col min="8133" max="8133" width="1.7109375" style="4" customWidth="1"/>
    <col min="8134" max="8136" width="5.140625" style="4" customWidth="1"/>
    <col min="8137" max="8137" width="1.7109375" style="4" customWidth="1"/>
    <col min="8138" max="8139" width="5" style="4" customWidth="1"/>
    <col min="8140" max="8140" width="5.28515625" style="4" customWidth="1"/>
    <col min="8141" max="8339" width="11.42578125" style="4"/>
    <col min="8340" max="8340" width="16.140625" style="4" customWidth="1"/>
    <col min="8341" max="8341" width="6" style="4" customWidth="1"/>
    <col min="8342" max="8342" width="6" style="4" bestFit="1" customWidth="1"/>
    <col min="8343" max="8343" width="5.7109375" style="4" bestFit="1" customWidth="1"/>
    <col min="8344" max="8344" width="1.7109375" style="4" customWidth="1"/>
    <col min="8345" max="8345" width="6" style="4" bestFit="1" customWidth="1"/>
    <col min="8346" max="8347" width="5" style="4" customWidth="1"/>
    <col min="8348" max="8348" width="1.7109375" style="4" customWidth="1"/>
    <col min="8349" max="8351" width="5" style="4" customWidth="1"/>
    <col min="8352" max="8352" width="1.7109375" style="4" customWidth="1"/>
    <col min="8353" max="8355" width="5.140625" style="4" bestFit="1" customWidth="1"/>
    <col min="8356" max="8356" width="1.7109375" style="4" customWidth="1"/>
    <col min="8357" max="8359" width="5.140625" style="4" bestFit="1" customWidth="1"/>
    <col min="8360" max="8360" width="1.7109375" style="4" customWidth="1"/>
    <col min="8361" max="8363" width="5.140625" style="4" bestFit="1" customWidth="1"/>
    <col min="8364" max="8364" width="1.7109375" style="4" customWidth="1"/>
    <col min="8365" max="8365" width="4.85546875" style="4" bestFit="1" customWidth="1"/>
    <col min="8366" max="8367" width="4.42578125" style="4" customWidth="1"/>
    <col min="8368" max="8368" width="8.85546875" style="4" customWidth="1"/>
    <col min="8369" max="8369" width="12" style="4" customWidth="1"/>
    <col min="8370" max="8372" width="6" style="4" customWidth="1"/>
    <col min="8373" max="8373" width="1.7109375" style="4" customWidth="1"/>
    <col min="8374" max="8374" width="6.140625" style="4" customWidth="1"/>
    <col min="8375" max="8376" width="5.140625" style="4" customWidth="1"/>
    <col min="8377" max="8377" width="1.7109375" style="4" customWidth="1"/>
    <col min="8378" max="8380" width="5" style="4" customWidth="1"/>
    <col min="8381" max="8381" width="1.7109375" style="4" customWidth="1"/>
    <col min="8382" max="8384" width="5" style="4" customWidth="1"/>
    <col min="8385" max="8385" width="1.7109375" style="4" customWidth="1"/>
    <col min="8386" max="8388" width="5" style="4" customWidth="1"/>
    <col min="8389" max="8389" width="1.7109375" style="4" customWidth="1"/>
    <col min="8390" max="8392" width="5.140625" style="4" customWidth="1"/>
    <col min="8393" max="8393" width="1.7109375" style="4" customWidth="1"/>
    <col min="8394" max="8395" width="5" style="4" customWidth="1"/>
    <col min="8396" max="8396" width="5.28515625" style="4" customWidth="1"/>
    <col min="8397" max="8595" width="11.42578125" style="4"/>
    <col min="8596" max="8596" width="16.140625" style="4" customWidth="1"/>
    <col min="8597" max="8597" width="6" style="4" customWidth="1"/>
    <col min="8598" max="8598" width="6" style="4" bestFit="1" customWidth="1"/>
    <col min="8599" max="8599" width="5.7109375" style="4" bestFit="1" customWidth="1"/>
    <col min="8600" max="8600" width="1.7109375" style="4" customWidth="1"/>
    <col min="8601" max="8601" width="6" style="4" bestFit="1" customWidth="1"/>
    <col min="8602" max="8603" width="5" style="4" customWidth="1"/>
    <col min="8604" max="8604" width="1.7109375" style="4" customWidth="1"/>
    <col min="8605" max="8607" width="5" style="4" customWidth="1"/>
    <col min="8608" max="8608" width="1.7109375" style="4" customWidth="1"/>
    <col min="8609" max="8611" width="5.140625" style="4" bestFit="1" customWidth="1"/>
    <col min="8612" max="8612" width="1.7109375" style="4" customWidth="1"/>
    <col min="8613" max="8615" width="5.140625" style="4" bestFit="1" customWidth="1"/>
    <col min="8616" max="8616" width="1.7109375" style="4" customWidth="1"/>
    <col min="8617" max="8619" width="5.140625" style="4" bestFit="1" customWidth="1"/>
    <col min="8620" max="8620" width="1.7109375" style="4" customWidth="1"/>
    <col min="8621" max="8621" width="4.85546875" style="4" bestFit="1" customWidth="1"/>
    <col min="8622" max="8623" width="4.42578125" style="4" customWidth="1"/>
    <col min="8624" max="8624" width="8.85546875" style="4" customWidth="1"/>
    <col min="8625" max="8625" width="12" style="4" customWidth="1"/>
    <col min="8626" max="8628" width="6" style="4" customWidth="1"/>
    <col min="8629" max="8629" width="1.7109375" style="4" customWidth="1"/>
    <col min="8630" max="8630" width="6.140625" style="4" customWidth="1"/>
    <col min="8631" max="8632" width="5.140625" style="4" customWidth="1"/>
    <col min="8633" max="8633" width="1.7109375" style="4" customWidth="1"/>
    <col min="8634" max="8636" width="5" style="4" customWidth="1"/>
    <col min="8637" max="8637" width="1.7109375" style="4" customWidth="1"/>
    <col min="8638" max="8640" width="5" style="4" customWidth="1"/>
    <col min="8641" max="8641" width="1.7109375" style="4" customWidth="1"/>
    <col min="8642" max="8644" width="5" style="4" customWidth="1"/>
    <col min="8645" max="8645" width="1.7109375" style="4" customWidth="1"/>
    <col min="8646" max="8648" width="5.140625" style="4" customWidth="1"/>
    <col min="8649" max="8649" width="1.7109375" style="4" customWidth="1"/>
    <col min="8650" max="8651" width="5" style="4" customWidth="1"/>
    <col min="8652" max="8652" width="5.28515625" style="4" customWidth="1"/>
    <col min="8653" max="8851" width="11.42578125" style="4"/>
    <col min="8852" max="8852" width="16.140625" style="4" customWidth="1"/>
    <col min="8853" max="8853" width="6" style="4" customWidth="1"/>
    <col min="8854" max="8854" width="6" style="4" bestFit="1" customWidth="1"/>
    <col min="8855" max="8855" width="5.7109375" style="4" bestFit="1" customWidth="1"/>
    <col min="8856" max="8856" width="1.7109375" style="4" customWidth="1"/>
    <col min="8857" max="8857" width="6" style="4" bestFit="1" customWidth="1"/>
    <col min="8858" max="8859" width="5" style="4" customWidth="1"/>
    <col min="8860" max="8860" width="1.7109375" style="4" customWidth="1"/>
    <col min="8861" max="8863" width="5" style="4" customWidth="1"/>
    <col min="8864" max="8864" width="1.7109375" style="4" customWidth="1"/>
    <col min="8865" max="8867" width="5.140625" style="4" bestFit="1" customWidth="1"/>
    <col min="8868" max="8868" width="1.7109375" style="4" customWidth="1"/>
    <col min="8869" max="8871" width="5.140625" style="4" bestFit="1" customWidth="1"/>
    <col min="8872" max="8872" width="1.7109375" style="4" customWidth="1"/>
    <col min="8873" max="8875" width="5.140625" style="4" bestFit="1" customWidth="1"/>
    <col min="8876" max="8876" width="1.7109375" style="4" customWidth="1"/>
    <col min="8877" max="8877" width="4.85546875" style="4" bestFit="1" customWidth="1"/>
    <col min="8878" max="8879" width="4.42578125" style="4" customWidth="1"/>
    <col min="8880" max="8880" width="8.85546875" style="4" customWidth="1"/>
    <col min="8881" max="8881" width="12" style="4" customWidth="1"/>
    <col min="8882" max="8884" width="6" style="4" customWidth="1"/>
    <col min="8885" max="8885" width="1.7109375" style="4" customWidth="1"/>
    <col min="8886" max="8886" width="6.140625" style="4" customWidth="1"/>
    <col min="8887" max="8888" width="5.140625" style="4" customWidth="1"/>
    <col min="8889" max="8889" width="1.7109375" style="4" customWidth="1"/>
    <col min="8890" max="8892" width="5" style="4" customWidth="1"/>
    <col min="8893" max="8893" width="1.7109375" style="4" customWidth="1"/>
    <col min="8894" max="8896" width="5" style="4" customWidth="1"/>
    <col min="8897" max="8897" width="1.7109375" style="4" customWidth="1"/>
    <col min="8898" max="8900" width="5" style="4" customWidth="1"/>
    <col min="8901" max="8901" width="1.7109375" style="4" customWidth="1"/>
    <col min="8902" max="8904" width="5.140625" style="4" customWidth="1"/>
    <col min="8905" max="8905" width="1.7109375" style="4" customWidth="1"/>
    <col min="8906" max="8907" width="5" style="4" customWidth="1"/>
    <col min="8908" max="8908" width="5.28515625" style="4" customWidth="1"/>
    <col min="8909" max="9107" width="11.42578125" style="4"/>
    <col min="9108" max="9108" width="16.140625" style="4" customWidth="1"/>
    <col min="9109" max="9109" width="6" style="4" customWidth="1"/>
    <col min="9110" max="9110" width="6" style="4" bestFit="1" customWidth="1"/>
    <col min="9111" max="9111" width="5.7109375" style="4" bestFit="1" customWidth="1"/>
    <col min="9112" max="9112" width="1.7109375" style="4" customWidth="1"/>
    <col min="9113" max="9113" width="6" style="4" bestFit="1" customWidth="1"/>
    <col min="9114" max="9115" width="5" style="4" customWidth="1"/>
    <col min="9116" max="9116" width="1.7109375" style="4" customWidth="1"/>
    <col min="9117" max="9119" width="5" style="4" customWidth="1"/>
    <col min="9120" max="9120" width="1.7109375" style="4" customWidth="1"/>
    <col min="9121" max="9123" width="5.140625" style="4" bestFit="1" customWidth="1"/>
    <col min="9124" max="9124" width="1.7109375" style="4" customWidth="1"/>
    <col min="9125" max="9127" width="5.140625" style="4" bestFit="1" customWidth="1"/>
    <col min="9128" max="9128" width="1.7109375" style="4" customWidth="1"/>
    <col min="9129" max="9131" width="5.140625" style="4" bestFit="1" customWidth="1"/>
    <col min="9132" max="9132" width="1.7109375" style="4" customWidth="1"/>
    <col min="9133" max="9133" width="4.85546875" style="4" bestFit="1" customWidth="1"/>
    <col min="9134" max="9135" width="4.42578125" style="4" customWidth="1"/>
    <col min="9136" max="9136" width="8.85546875" style="4" customWidth="1"/>
    <col min="9137" max="9137" width="12" style="4" customWidth="1"/>
    <col min="9138" max="9140" width="6" style="4" customWidth="1"/>
    <col min="9141" max="9141" width="1.7109375" style="4" customWidth="1"/>
    <col min="9142" max="9142" width="6.140625" style="4" customWidth="1"/>
    <col min="9143" max="9144" width="5.140625" style="4" customWidth="1"/>
    <col min="9145" max="9145" width="1.7109375" style="4" customWidth="1"/>
    <col min="9146" max="9148" width="5" style="4" customWidth="1"/>
    <col min="9149" max="9149" width="1.7109375" style="4" customWidth="1"/>
    <col min="9150" max="9152" width="5" style="4" customWidth="1"/>
    <col min="9153" max="9153" width="1.7109375" style="4" customWidth="1"/>
    <col min="9154" max="9156" width="5" style="4" customWidth="1"/>
    <col min="9157" max="9157" width="1.7109375" style="4" customWidth="1"/>
    <col min="9158" max="9160" width="5.140625" style="4" customWidth="1"/>
    <col min="9161" max="9161" width="1.7109375" style="4" customWidth="1"/>
    <col min="9162" max="9163" width="5" style="4" customWidth="1"/>
    <col min="9164" max="9164" width="5.28515625" style="4" customWidth="1"/>
    <col min="9165" max="9363" width="11.42578125" style="4"/>
    <col min="9364" max="9364" width="16.140625" style="4" customWidth="1"/>
    <col min="9365" max="9365" width="6" style="4" customWidth="1"/>
    <col min="9366" max="9366" width="6" style="4" bestFit="1" customWidth="1"/>
    <col min="9367" max="9367" width="5.7109375" style="4" bestFit="1" customWidth="1"/>
    <col min="9368" max="9368" width="1.7109375" style="4" customWidth="1"/>
    <col min="9369" max="9369" width="6" style="4" bestFit="1" customWidth="1"/>
    <col min="9370" max="9371" width="5" style="4" customWidth="1"/>
    <col min="9372" max="9372" width="1.7109375" style="4" customWidth="1"/>
    <col min="9373" max="9375" width="5" style="4" customWidth="1"/>
    <col min="9376" max="9376" width="1.7109375" style="4" customWidth="1"/>
    <col min="9377" max="9379" width="5.140625" style="4" bestFit="1" customWidth="1"/>
    <col min="9380" max="9380" width="1.7109375" style="4" customWidth="1"/>
    <col min="9381" max="9383" width="5.140625" style="4" bestFit="1" customWidth="1"/>
    <col min="9384" max="9384" width="1.7109375" style="4" customWidth="1"/>
    <col min="9385" max="9387" width="5.140625" style="4" bestFit="1" customWidth="1"/>
    <col min="9388" max="9388" width="1.7109375" style="4" customWidth="1"/>
    <col min="9389" max="9389" width="4.85546875" style="4" bestFit="1" customWidth="1"/>
    <col min="9390" max="9391" width="4.42578125" style="4" customWidth="1"/>
    <col min="9392" max="9392" width="8.85546875" style="4" customWidth="1"/>
    <col min="9393" max="9393" width="12" style="4" customWidth="1"/>
    <col min="9394" max="9396" width="6" style="4" customWidth="1"/>
    <col min="9397" max="9397" width="1.7109375" style="4" customWidth="1"/>
    <col min="9398" max="9398" width="6.140625" style="4" customWidth="1"/>
    <col min="9399" max="9400" width="5.140625" style="4" customWidth="1"/>
    <col min="9401" max="9401" width="1.7109375" style="4" customWidth="1"/>
    <col min="9402" max="9404" width="5" style="4" customWidth="1"/>
    <col min="9405" max="9405" width="1.7109375" style="4" customWidth="1"/>
    <col min="9406" max="9408" width="5" style="4" customWidth="1"/>
    <col min="9409" max="9409" width="1.7109375" style="4" customWidth="1"/>
    <col min="9410" max="9412" width="5" style="4" customWidth="1"/>
    <col min="9413" max="9413" width="1.7109375" style="4" customWidth="1"/>
    <col min="9414" max="9416" width="5.140625" style="4" customWidth="1"/>
    <col min="9417" max="9417" width="1.7109375" style="4" customWidth="1"/>
    <col min="9418" max="9419" width="5" style="4" customWidth="1"/>
    <col min="9420" max="9420" width="5.28515625" style="4" customWidth="1"/>
    <col min="9421" max="9619" width="11.42578125" style="4"/>
    <col min="9620" max="9620" width="16.140625" style="4" customWidth="1"/>
    <col min="9621" max="9621" width="6" style="4" customWidth="1"/>
    <col min="9622" max="9622" width="6" style="4" bestFit="1" customWidth="1"/>
    <col min="9623" max="9623" width="5.7109375" style="4" bestFit="1" customWidth="1"/>
    <col min="9624" max="9624" width="1.7109375" style="4" customWidth="1"/>
    <col min="9625" max="9625" width="6" style="4" bestFit="1" customWidth="1"/>
    <col min="9626" max="9627" width="5" style="4" customWidth="1"/>
    <col min="9628" max="9628" width="1.7109375" style="4" customWidth="1"/>
    <col min="9629" max="9631" width="5" style="4" customWidth="1"/>
    <col min="9632" max="9632" width="1.7109375" style="4" customWidth="1"/>
    <col min="9633" max="9635" width="5.140625" style="4" bestFit="1" customWidth="1"/>
    <col min="9636" max="9636" width="1.7109375" style="4" customWidth="1"/>
    <col min="9637" max="9639" width="5.140625" style="4" bestFit="1" customWidth="1"/>
    <col min="9640" max="9640" width="1.7109375" style="4" customWidth="1"/>
    <col min="9641" max="9643" width="5.140625" style="4" bestFit="1" customWidth="1"/>
    <col min="9644" max="9644" width="1.7109375" style="4" customWidth="1"/>
    <col min="9645" max="9645" width="4.85546875" style="4" bestFit="1" customWidth="1"/>
    <col min="9646" max="9647" width="4.42578125" style="4" customWidth="1"/>
    <col min="9648" max="9648" width="8.85546875" style="4" customWidth="1"/>
    <col min="9649" max="9649" width="12" style="4" customWidth="1"/>
    <col min="9650" max="9652" width="6" style="4" customWidth="1"/>
    <col min="9653" max="9653" width="1.7109375" style="4" customWidth="1"/>
    <col min="9654" max="9654" width="6.140625" style="4" customWidth="1"/>
    <col min="9655" max="9656" width="5.140625" style="4" customWidth="1"/>
    <col min="9657" max="9657" width="1.7109375" style="4" customWidth="1"/>
    <col min="9658" max="9660" width="5" style="4" customWidth="1"/>
    <col min="9661" max="9661" width="1.7109375" style="4" customWidth="1"/>
    <col min="9662" max="9664" width="5" style="4" customWidth="1"/>
    <col min="9665" max="9665" width="1.7109375" style="4" customWidth="1"/>
    <col min="9666" max="9668" width="5" style="4" customWidth="1"/>
    <col min="9669" max="9669" width="1.7109375" style="4" customWidth="1"/>
    <col min="9670" max="9672" width="5.140625" style="4" customWidth="1"/>
    <col min="9673" max="9673" width="1.7109375" style="4" customWidth="1"/>
    <col min="9674" max="9675" width="5" style="4" customWidth="1"/>
    <col min="9676" max="9676" width="5.28515625" style="4" customWidth="1"/>
    <col min="9677" max="9875" width="11.42578125" style="4"/>
    <col min="9876" max="9876" width="16.140625" style="4" customWidth="1"/>
    <col min="9877" max="9877" width="6" style="4" customWidth="1"/>
    <col min="9878" max="9878" width="6" style="4" bestFit="1" customWidth="1"/>
    <col min="9879" max="9879" width="5.7109375" style="4" bestFit="1" customWidth="1"/>
    <col min="9880" max="9880" width="1.7109375" style="4" customWidth="1"/>
    <col min="9881" max="9881" width="6" style="4" bestFit="1" customWidth="1"/>
    <col min="9882" max="9883" width="5" style="4" customWidth="1"/>
    <col min="9884" max="9884" width="1.7109375" style="4" customWidth="1"/>
    <col min="9885" max="9887" width="5" style="4" customWidth="1"/>
    <col min="9888" max="9888" width="1.7109375" style="4" customWidth="1"/>
    <col min="9889" max="9891" width="5.140625" style="4" bestFit="1" customWidth="1"/>
    <col min="9892" max="9892" width="1.7109375" style="4" customWidth="1"/>
    <col min="9893" max="9895" width="5.140625" style="4" bestFit="1" customWidth="1"/>
    <col min="9896" max="9896" width="1.7109375" style="4" customWidth="1"/>
    <col min="9897" max="9899" width="5.140625" style="4" bestFit="1" customWidth="1"/>
    <col min="9900" max="9900" width="1.7109375" style="4" customWidth="1"/>
    <col min="9901" max="9901" width="4.85546875" style="4" bestFit="1" customWidth="1"/>
    <col min="9902" max="9903" width="4.42578125" style="4" customWidth="1"/>
    <col min="9904" max="9904" width="8.85546875" style="4" customWidth="1"/>
    <col min="9905" max="9905" width="12" style="4" customWidth="1"/>
    <col min="9906" max="9908" width="6" style="4" customWidth="1"/>
    <col min="9909" max="9909" width="1.7109375" style="4" customWidth="1"/>
    <col min="9910" max="9910" width="6.140625" style="4" customWidth="1"/>
    <col min="9911" max="9912" width="5.140625" style="4" customWidth="1"/>
    <col min="9913" max="9913" width="1.7109375" style="4" customWidth="1"/>
    <col min="9914" max="9916" width="5" style="4" customWidth="1"/>
    <col min="9917" max="9917" width="1.7109375" style="4" customWidth="1"/>
    <col min="9918" max="9920" width="5" style="4" customWidth="1"/>
    <col min="9921" max="9921" width="1.7109375" style="4" customWidth="1"/>
    <col min="9922" max="9924" width="5" style="4" customWidth="1"/>
    <col min="9925" max="9925" width="1.7109375" style="4" customWidth="1"/>
    <col min="9926" max="9928" width="5.140625" style="4" customWidth="1"/>
    <col min="9929" max="9929" width="1.7109375" style="4" customWidth="1"/>
    <col min="9930" max="9931" width="5" style="4" customWidth="1"/>
    <col min="9932" max="9932" width="5.28515625" style="4" customWidth="1"/>
    <col min="9933" max="10131" width="11.42578125" style="4"/>
    <col min="10132" max="10132" width="16.140625" style="4" customWidth="1"/>
    <col min="10133" max="10133" width="6" style="4" customWidth="1"/>
    <col min="10134" max="10134" width="6" style="4" bestFit="1" customWidth="1"/>
    <col min="10135" max="10135" width="5.7109375" style="4" bestFit="1" customWidth="1"/>
    <col min="10136" max="10136" width="1.7109375" style="4" customWidth="1"/>
    <col min="10137" max="10137" width="6" style="4" bestFit="1" customWidth="1"/>
    <col min="10138" max="10139" width="5" style="4" customWidth="1"/>
    <col min="10140" max="10140" width="1.7109375" style="4" customWidth="1"/>
    <col min="10141" max="10143" width="5" style="4" customWidth="1"/>
    <col min="10144" max="10144" width="1.7109375" style="4" customWidth="1"/>
    <col min="10145" max="10147" width="5.140625" style="4" bestFit="1" customWidth="1"/>
    <col min="10148" max="10148" width="1.7109375" style="4" customWidth="1"/>
    <col min="10149" max="10151" width="5.140625" style="4" bestFit="1" customWidth="1"/>
    <col min="10152" max="10152" width="1.7109375" style="4" customWidth="1"/>
    <col min="10153" max="10155" width="5.140625" style="4" bestFit="1" customWidth="1"/>
    <col min="10156" max="10156" width="1.7109375" style="4" customWidth="1"/>
    <col min="10157" max="10157" width="4.85546875" style="4" bestFit="1" customWidth="1"/>
    <col min="10158" max="10159" width="4.42578125" style="4" customWidth="1"/>
    <col min="10160" max="10160" width="8.85546875" style="4" customWidth="1"/>
    <col min="10161" max="10161" width="12" style="4" customWidth="1"/>
    <col min="10162" max="10164" width="6" style="4" customWidth="1"/>
    <col min="10165" max="10165" width="1.7109375" style="4" customWidth="1"/>
    <col min="10166" max="10166" width="6.140625" style="4" customWidth="1"/>
    <col min="10167" max="10168" width="5.140625" style="4" customWidth="1"/>
    <col min="10169" max="10169" width="1.7109375" style="4" customWidth="1"/>
    <col min="10170" max="10172" width="5" style="4" customWidth="1"/>
    <col min="10173" max="10173" width="1.7109375" style="4" customWidth="1"/>
    <col min="10174" max="10176" width="5" style="4" customWidth="1"/>
    <col min="10177" max="10177" width="1.7109375" style="4" customWidth="1"/>
    <col min="10178" max="10180" width="5" style="4" customWidth="1"/>
    <col min="10181" max="10181" width="1.7109375" style="4" customWidth="1"/>
    <col min="10182" max="10184" width="5.140625" style="4" customWidth="1"/>
    <col min="10185" max="10185" width="1.7109375" style="4" customWidth="1"/>
    <col min="10186" max="10187" width="5" style="4" customWidth="1"/>
    <col min="10188" max="10188" width="5.28515625" style="4" customWidth="1"/>
    <col min="10189" max="10387" width="11.42578125" style="4"/>
    <col min="10388" max="10388" width="16.140625" style="4" customWidth="1"/>
    <col min="10389" max="10389" width="6" style="4" customWidth="1"/>
    <col min="10390" max="10390" width="6" style="4" bestFit="1" customWidth="1"/>
    <col min="10391" max="10391" width="5.7109375" style="4" bestFit="1" customWidth="1"/>
    <col min="10392" max="10392" width="1.7109375" style="4" customWidth="1"/>
    <col min="10393" max="10393" width="6" style="4" bestFit="1" customWidth="1"/>
    <col min="10394" max="10395" width="5" style="4" customWidth="1"/>
    <col min="10396" max="10396" width="1.7109375" style="4" customWidth="1"/>
    <col min="10397" max="10399" width="5" style="4" customWidth="1"/>
    <col min="10400" max="10400" width="1.7109375" style="4" customWidth="1"/>
    <col min="10401" max="10403" width="5.140625" style="4" bestFit="1" customWidth="1"/>
    <col min="10404" max="10404" width="1.7109375" style="4" customWidth="1"/>
    <col min="10405" max="10407" width="5.140625" style="4" bestFit="1" customWidth="1"/>
    <col min="10408" max="10408" width="1.7109375" style="4" customWidth="1"/>
    <col min="10409" max="10411" width="5.140625" style="4" bestFit="1" customWidth="1"/>
    <col min="10412" max="10412" width="1.7109375" style="4" customWidth="1"/>
    <col min="10413" max="10413" width="4.85546875" style="4" bestFit="1" customWidth="1"/>
    <col min="10414" max="10415" width="4.42578125" style="4" customWidth="1"/>
    <col min="10416" max="10416" width="8.85546875" style="4" customWidth="1"/>
    <col min="10417" max="10417" width="12" style="4" customWidth="1"/>
    <col min="10418" max="10420" width="6" style="4" customWidth="1"/>
    <col min="10421" max="10421" width="1.7109375" style="4" customWidth="1"/>
    <col min="10422" max="10422" width="6.140625" style="4" customWidth="1"/>
    <col min="10423" max="10424" width="5.140625" style="4" customWidth="1"/>
    <col min="10425" max="10425" width="1.7109375" style="4" customWidth="1"/>
    <col min="10426" max="10428" width="5" style="4" customWidth="1"/>
    <col min="10429" max="10429" width="1.7109375" style="4" customWidth="1"/>
    <col min="10430" max="10432" width="5" style="4" customWidth="1"/>
    <col min="10433" max="10433" width="1.7109375" style="4" customWidth="1"/>
    <col min="10434" max="10436" width="5" style="4" customWidth="1"/>
    <col min="10437" max="10437" width="1.7109375" style="4" customWidth="1"/>
    <col min="10438" max="10440" width="5.140625" style="4" customWidth="1"/>
    <col min="10441" max="10441" width="1.7109375" style="4" customWidth="1"/>
    <col min="10442" max="10443" width="5" style="4" customWidth="1"/>
    <col min="10444" max="10444" width="5.28515625" style="4" customWidth="1"/>
    <col min="10445" max="10643" width="11.42578125" style="4"/>
    <col min="10644" max="10644" width="16.140625" style="4" customWidth="1"/>
    <col min="10645" max="10645" width="6" style="4" customWidth="1"/>
    <col min="10646" max="10646" width="6" style="4" bestFit="1" customWidth="1"/>
    <col min="10647" max="10647" width="5.7109375" style="4" bestFit="1" customWidth="1"/>
    <col min="10648" max="10648" width="1.7109375" style="4" customWidth="1"/>
    <col min="10649" max="10649" width="6" style="4" bestFit="1" customWidth="1"/>
    <col min="10650" max="10651" width="5" style="4" customWidth="1"/>
    <col min="10652" max="10652" width="1.7109375" style="4" customWidth="1"/>
    <col min="10653" max="10655" width="5" style="4" customWidth="1"/>
    <col min="10656" max="10656" width="1.7109375" style="4" customWidth="1"/>
    <col min="10657" max="10659" width="5.140625" style="4" bestFit="1" customWidth="1"/>
    <col min="10660" max="10660" width="1.7109375" style="4" customWidth="1"/>
    <col min="10661" max="10663" width="5.140625" style="4" bestFit="1" customWidth="1"/>
    <col min="10664" max="10664" width="1.7109375" style="4" customWidth="1"/>
    <col min="10665" max="10667" width="5.140625" style="4" bestFit="1" customWidth="1"/>
    <col min="10668" max="10668" width="1.7109375" style="4" customWidth="1"/>
    <col min="10669" max="10669" width="4.85546875" style="4" bestFit="1" customWidth="1"/>
    <col min="10670" max="10671" width="4.42578125" style="4" customWidth="1"/>
    <col min="10672" max="10672" width="8.85546875" style="4" customWidth="1"/>
    <col min="10673" max="10673" width="12" style="4" customWidth="1"/>
    <col min="10674" max="10676" width="6" style="4" customWidth="1"/>
    <col min="10677" max="10677" width="1.7109375" style="4" customWidth="1"/>
    <col min="10678" max="10678" width="6.140625" style="4" customWidth="1"/>
    <col min="10679" max="10680" width="5.140625" style="4" customWidth="1"/>
    <col min="10681" max="10681" width="1.7109375" style="4" customWidth="1"/>
    <col min="10682" max="10684" width="5" style="4" customWidth="1"/>
    <col min="10685" max="10685" width="1.7109375" style="4" customWidth="1"/>
    <col min="10686" max="10688" width="5" style="4" customWidth="1"/>
    <col min="10689" max="10689" width="1.7109375" style="4" customWidth="1"/>
    <col min="10690" max="10692" width="5" style="4" customWidth="1"/>
    <col min="10693" max="10693" width="1.7109375" style="4" customWidth="1"/>
    <col min="10694" max="10696" width="5.140625" style="4" customWidth="1"/>
    <col min="10697" max="10697" width="1.7109375" style="4" customWidth="1"/>
    <col min="10698" max="10699" width="5" style="4" customWidth="1"/>
    <col min="10700" max="10700" width="5.28515625" style="4" customWidth="1"/>
    <col min="10701" max="10899" width="11.42578125" style="4"/>
    <col min="10900" max="10900" width="16.140625" style="4" customWidth="1"/>
    <col min="10901" max="10901" width="6" style="4" customWidth="1"/>
    <col min="10902" max="10902" width="6" style="4" bestFit="1" customWidth="1"/>
    <col min="10903" max="10903" width="5.7109375" style="4" bestFit="1" customWidth="1"/>
    <col min="10904" max="10904" width="1.7109375" style="4" customWidth="1"/>
    <col min="10905" max="10905" width="6" style="4" bestFit="1" customWidth="1"/>
    <col min="10906" max="10907" width="5" style="4" customWidth="1"/>
    <col min="10908" max="10908" width="1.7109375" style="4" customWidth="1"/>
    <col min="10909" max="10911" width="5" style="4" customWidth="1"/>
    <col min="10912" max="10912" width="1.7109375" style="4" customWidth="1"/>
    <col min="10913" max="10915" width="5.140625" style="4" bestFit="1" customWidth="1"/>
    <col min="10916" max="10916" width="1.7109375" style="4" customWidth="1"/>
    <col min="10917" max="10919" width="5.140625" style="4" bestFit="1" customWidth="1"/>
    <col min="10920" max="10920" width="1.7109375" style="4" customWidth="1"/>
    <col min="10921" max="10923" width="5.140625" style="4" bestFit="1" customWidth="1"/>
    <col min="10924" max="10924" width="1.7109375" style="4" customWidth="1"/>
    <col min="10925" max="10925" width="4.85546875" style="4" bestFit="1" customWidth="1"/>
    <col min="10926" max="10927" width="4.42578125" style="4" customWidth="1"/>
    <col min="10928" max="10928" width="8.85546875" style="4" customWidth="1"/>
    <col min="10929" max="10929" width="12" style="4" customWidth="1"/>
    <col min="10930" max="10932" width="6" style="4" customWidth="1"/>
    <col min="10933" max="10933" width="1.7109375" style="4" customWidth="1"/>
    <col min="10934" max="10934" width="6.140625" style="4" customWidth="1"/>
    <col min="10935" max="10936" width="5.140625" style="4" customWidth="1"/>
    <col min="10937" max="10937" width="1.7109375" style="4" customWidth="1"/>
    <col min="10938" max="10940" width="5" style="4" customWidth="1"/>
    <col min="10941" max="10941" width="1.7109375" style="4" customWidth="1"/>
    <col min="10942" max="10944" width="5" style="4" customWidth="1"/>
    <col min="10945" max="10945" width="1.7109375" style="4" customWidth="1"/>
    <col min="10946" max="10948" width="5" style="4" customWidth="1"/>
    <col min="10949" max="10949" width="1.7109375" style="4" customWidth="1"/>
    <col min="10950" max="10952" width="5.140625" style="4" customWidth="1"/>
    <col min="10953" max="10953" width="1.7109375" style="4" customWidth="1"/>
    <col min="10954" max="10955" width="5" style="4" customWidth="1"/>
    <col min="10956" max="10956" width="5.28515625" style="4" customWidth="1"/>
    <col min="10957" max="11155" width="11.42578125" style="4"/>
    <col min="11156" max="11156" width="16.140625" style="4" customWidth="1"/>
    <col min="11157" max="11157" width="6" style="4" customWidth="1"/>
    <col min="11158" max="11158" width="6" style="4" bestFit="1" customWidth="1"/>
    <col min="11159" max="11159" width="5.7109375" style="4" bestFit="1" customWidth="1"/>
    <col min="11160" max="11160" width="1.7109375" style="4" customWidth="1"/>
    <col min="11161" max="11161" width="6" style="4" bestFit="1" customWidth="1"/>
    <col min="11162" max="11163" width="5" style="4" customWidth="1"/>
    <col min="11164" max="11164" width="1.7109375" style="4" customWidth="1"/>
    <col min="11165" max="11167" width="5" style="4" customWidth="1"/>
    <col min="11168" max="11168" width="1.7109375" style="4" customWidth="1"/>
    <col min="11169" max="11171" width="5.140625" style="4" bestFit="1" customWidth="1"/>
    <col min="11172" max="11172" width="1.7109375" style="4" customWidth="1"/>
    <col min="11173" max="11175" width="5.140625" style="4" bestFit="1" customWidth="1"/>
    <col min="11176" max="11176" width="1.7109375" style="4" customWidth="1"/>
    <col min="11177" max="11179" width="5.140625" style="4" bestFit="1" customWidth="1"/>
    <col min="11180" max="11180" width="1.7109375" style="4" customWidth="1"/>
    <col min="11181" max="11181" width="4.85546875" style="4" bestFit="1" customWidth="1"/>
    <col min="11182" max="11183" width="4.42578125" style="4" customWidth="1"/>
    <col min="11184" max="11184" width="8.85546875" style="4" customWidth="1"/>
    <col min="11185" max="11185" width="12" style="4" customWidth="1"/>
    <col min="11186" max="11188" width="6" style="4" customWidth="1"/>
    <col min="11189" max="11189" width="1.7109375" style="4" customWidth="1"/>
    <col min="11190" max="11190" width="6.140625" style="4" customWidth="1"/>
    <col min="11191" max="11192" width="5.140625" style="4" customWidth="1"/>
    <col min="11193" max="11193" width="1.7109375" style="4" customWidth="1"/>
    <col min="11194" max="11196" width="5" style="4" customWidth="1"/>
    <col min="11197" max="11197" width="1.7109375" style="4" customWidth="1"/>
    <col min="11198" max="11200" width="5" style="4" customWidth="1"/>
    <col min="11201" max="11201" width="1.7109375" style="4" customWidth="1"/>
    <col min="11202" max="11204" width="5" style="4" customWidth="1"/>
    <col min="11205" max="11205" width="1.7109375" style="4" customWidth="1"/>
    <col min="11206" max="11208" width="5.140625" style="4" customWidth="1"/>
    <col min="11209" max="11209" width="1.7109375" style="4" customWidth="1"/>
    <col min="11210" max="11211" width="5" style="4" customWidth="1"/>
    <col min="11212" max="11212" width="5.28515625" style="4" customWidth="1"/>
    <col min="11213" max="11411" width="11.42578125" style="4"/>
    <col min="11412" max="11412" width="16.140625" style="4" customWidth="1"/>
    <col min="11413" max="11413" width="6" style="4" customWidth="1"/>
    <col min="11414" max="11414" width="6" style="4" bestFit="1" customWidth="1"/>
    <col min="11415" max="11415" width="5.7109375" style="4" bestFit="1" customWidth="1"/>
    <col min="11416" max="11416" width="1.7109375" style="4" customWidth="1"/>
    <col min="11417" max="11417" width="6" style="4" bestFit="1" customWidth="1"/>
    <col min="11418" max="11419" width="5" style="4" customWidth="1"/>
    <col min="11420" max="11420" width="1.7109375" style="4" customWidth="1"/>
    <col min="11421" max="11423" width="5" style="4" customWidth="1"/>
    <col min="11424" max="11424" width="1.7109375" style="4" customWidth="1"/>
    <col min="11425" max="11427" width="5.140625" style="4" bestFit="1" customWidth="1"/>
    <col min="11428" max="11428" width="1.7109375" style="4" customWidth="1"/>
    <col min="11429" max="11431" width="5.140625" style="4" bestFit="1" customWidth="1"/>
    <col min="11432" max="11432" width="1.7109375" style="4" customWidth="1"/>
    <col min="11433" max="11435" width="5.140625" style="4" bestFit="1" customWidth="1"/>
    <col min="11436" max="11436" width="1.7109375" style="4" customWidth="1"/>
    <col min="11437" max="11437" width="4.85546875" style="4" bestFit="1" customWidth="1"/>
    <col min="11438" max="11439" width="4.42578125" style="4" customWidth="1"/>
    <col min="11440" max="11440" width="8.85546875" style="4" customWidth="1"/>
    <col min="11441" max="11441" width="12" style="4" customWidth="1"/>
    <col min="11442" max="11444" width="6" style="4" customWidth="1"/>
    <col min="11445" max="11445" width="1.7109375" style="4" customWidth="1"/>
    <col min="11446" max="11446" width="6.140625" style="4" customWidth="1"/>
    <col min="11447" max="11448" width="5.140625" style="4" customWidth="1"/>
    <col min="11449" max="11449" width="1.7109375" style="4" customWidth="1"/>
    <col min="11450" max="11452" width="5" style="4" customWidth="1"/>
    <col min="11453" max="11453" width="1.7109375" style="4" customWidth="1"/>
    <col min="11454" max="11456" width="5" style="4" customWidth="1"/>
    <col min="11457" max="11457" width="1.7109375" style="4" customWidth="1"/>
    <col min="11458" max="11460" width="5" style="4" customWidth="1"/>
    <col min="11461" max="11461" width="1.7109375" style="4" customWidth="1"/>
    <col min="11462" max="11464" width="5.140625" style="4" customWidth="1"/>
    <col min="11465" max="11465" width="1.7109375" style="4" customWidth="1"/>
    <col min="11466" max="11467" width="5" style="4" customWidth="1"/>
    <col min="11468" max="11468" width="5.28515625" style="4" customWidth="1"/>
    <col min="11469" max="11667" width="11.42578125" style="4"/>
    <col min="11668" max="11668" width="16.140625" style="4" customWidth="1"/>
    <col min="11669" max="11669" width="6" style="4" customWidth="1"/>
    <col min="11670" max="11670" width="6" style="4" bestFit="1" customWidth="1"/>
    <col min="11671" max="11671" width="5.7109375" style="4" bestFit="1" customWidth="1"/>
    <col min="11672" max="11672" width="1.7109375" style="4" customWidth="1"/>
    <col min="11673" max="11673" width="6" style="4" bestFit="1" customWidth="1"/>
    <col min="11674" max="11675" width="5" style="4" customWidth="1"/>
    <col min="11676" max="11676" width="1.7109375" style="4" customWidth="1"/>
    <col min="11677" max="11679" width="5" style="4" customWidth="1"/>
    <col min="11680" max="11680" width="1.7109375" style="4" customWidth="1"/>
    <col min="11681" max="11683" width="5.140625" style="4" bestFit="1" customWidth="1"/>
    <col min="11684" max="11684" width="1.7109375" style="4" customWidth="1"/>
    <col min="11685" max="11687" width="5.140625" style="4" bestFit="1" customWidth="1"/>
    <col min="11688" max="11688" width="1.7109375" style="4" customWidth="1"/>
    <col min="11689" max="11691" width="5.140625" style="4" bestFit="1" customWidth="1"/>
    <col min="11692" max="11692" width="1.7109375" style="4" customWidth="1"/>
    <col min="11693" max="11693" width="4.85546875" style="4" bestFit="1" customWidth="1"/>
    <col min="11694" max="11695" width="4.42578125" style="4" customWidth="1"/>
    <col min="11696" max="11696" width="8.85546875" style="4" customWidth="1"/>
    <col min="11697" max="11697" width="12" style="4" customWidth="1"/>
    <col min="11698" max="11700" width="6" style="4" customWidth="1"/>
    <col min="11701" max="11701" width="1.7109375" style="4" customWidth="1"/>
    <col min="11702" max="11702" width="6.140625" style="4" customWidth="1"/>
    <col min="11703" max="11704" width="5.140625" style="4" customWidth="1"/>
    <col min="11705" max="11705" width="1.7109375" style="4" customWidth="1"/>
    <col min="11706" max="11708" width="5" style="4" customWidth="1"/>
    <col min="11709" max="11709" width="1.7109375" style="4" customWidth="1"/>
    <col min="11710" max="11712" width="5" style="4" customWidth="1"/>
    <col min="11713" max="11713" width="1.7109375" style="4" customWidth="1"/>
    <col min="11714" max="11716" width="5" style="4" customWidth="1"/>
    <col min="11717" max="11717" width="1.7109375" style="4" customWidth="1"/>
    <col min="11718" max="11720" width="5.140625" style="4" customWidth="1"/>
    <col min="11721" max="11721" width="1.7109375" style="4" customWidth="1"/>
    <col min="11722" max="11723" width="5" style="4" customWidth="1"/>
    <col min="11724" max="11724" width="5.28515625" style="4" customWidth="1"/>
    <col min="11725" max="11923" width="11.42578125" style="4"/>
    <col min="11924" max="11924" width="16.140625" style="4" customWidth="1"/>
    <col min="11925" max="11925" width="6" style="4" customWidth="1"/>
    <col min="11926" max="11926" width="6" style="4" bestFit="1" customWidth="1"/>
    <col min="11927" max="11927" width="5.7109375" style="4" bestFit="1" customWidth="1"/>
    <col min="11928" max="11928" width="1.7109375" style="4" customWidth="1"/>
    <col min="11929" max="11929" width="6" style="4" bestFit="1" customWidth="1"/>
    <col min="11930" max="11931" width="5" style="4" customWidth="1"/>
    <col min="11932" max="11932" width="1.7109375" style="4" customWidth="1"/>
    <col min="11933" max="11935" width="5" style="4" customWidth="1"/>
    <col min="11936" max="11936" width="1.7109375" style="4" customWidth="1"/>
    <col min="11937" max="11939" width="5.140625" style="4" bestFit="1" customWidth="1"/>
    <col min="11940" max="11940" width="1.7109375" style="4" customWidth="1"/>
    <col min="11941" max="11943" width="5.140625" style="4" bestFit="1" customWidth="1"/>
    <col min="11944" max="11944" width="1.7109375" style="4" customWidth="1"/>
    <col min="11945" max="11947" width="5.140625" style="4" bestFit="1" customWidth="1"/>
    <col min="11948" max="11948" width="1.7109375" style="4" customWidth="1"/>
    <col min="11949" max="11949" width="4.85546875" style="4" bestFit="1" customWidth="1"/>
    <col min="11950" max="11951" width="4.42578125" style="4" customWidth="1"/>
    <col min="11952" max="11952" width="8.85546875" style="4" customWidth="1"/>
    <col min="11953" max="11953" width="12" style="4" customWidth="1"/>
    <col min="11954" max="11956" width="6" style="4" customWidth="1"/>
    <col min="11957" max="11957" width="1.7109375" style="4" customWidth="1"/>
    <col min="11958" max="11958" width="6.140625" style="4" customWidth="1"/>
    <col min="11959" max="11960" width="5.140625" style="4" customWidth="1"/>
    <col min="11961" max="11961" width="1.7109375" style="4" customWidth="1"/>
    <col min="11962" max="11964" width="5" style="4" customWidth="1"/>
    <col min="11965" max="11965" width="1.7109375" style="4" customWidth="1"/>
    <col min="11966" max="11968" width="5" style="4" customWidth="1"/>
    <col min="11969" max="11969" width="1.7109375" style="4" customWidth="1"/>
    <col min="11970" max="11972" width="5" style="4" customWidth="1"/>
    <col min="11973" max="11973" width="1.7109375" style="4" customWidth="1"/>
    <col min="11974" max="11976" width="5.140625" style="4" customWidth="1"/>
    <col min="11977" max="11977" width="1.7109375" style="4" customWidth="1"/>
    <col min="11978" max="11979" width="5" style="4" customWidth="1"/>
    <col min="11980" max="11980" width="5.28515625" style="4" customWidth="1"/>
    <col min="11981" max="12179" width="11.42578125" style="4"/>
    <col min="12180" max="12180" width="16.140625" style="4" customWidth="1"/>
    <col min="12181" max="12181" width="6" style="4" customWidth="1"/>
    <col min="12182" max="12182" width="6" style="4" bestFit="1" customWidth="1"/>
    <col min="12183" max="12183" width="5.7109375" style="4" bestFit="1" customWidth="1"/>
    <col min="12184" max="12184" width="1.7109375" style="4" customWidth="1"/>
    <col min="12185" max="12185" width="6" style="4" bestFit="1" customWidth="1"/>
    <col min="12186" max="12187" width="5" style="4" customWidth="1"/>
    <col min="12188" max="12188" width="1.7109375" style="4" customWidth="1"/>
    <col min="12189" max="12191" width="5" style="4" customWidth="1"/>
    <col min="12192" max="12192" width="1.7109375" style="4" customWidth="1"/>
    <col min="12193" max="12195" width="5.140625" style="4" bestFit="1" customWidth="1"/>
    <col min="12196" max="12196" width="1.7109375" style="4" customWidth="1"/>
    <col min="12197" max="12199" width="5.140625" style="4" bestFit="1" customWidth="1"/>
    <col min="12200" max="12200" width="1.7109375" style="4" customWidth="1"/>
    <col min="12201" max="12203" width="5.140625" style="4" bestFit="1" customWidth="1"/>
    <col min="12204" max="12204" width="1.7109375" style="4" customWidth="1"/>
    <col min="12205" max="12205" width="4.85546875" style="4" bestFit="1" customWidth="1"/>
    <col min="12206" max="12207" width="4.42578125" style="4" customWidth="1"/>
    <col min="12208" max="12208" width="8.85546875" style="4" customWidth="1"/>
    <col min="12209" max="12209" width="12" style="4" customWidth="1"/>
    <col min="12210" max="12212" width="6" style="4" customWidth="1"/>
    <col min="12213" max="12213" width="1.7109375" style="4" customWidth="1"/>
    <col min="12214" max="12214" width="6.140625" style="4" customWidth="1"/>
    <col min="12215" max="12216" width="5.140625" style="4" customWidth="1"/>
    <col min="12217" max="12217" width="1.7109375" style="4" customWidth="1"/>
    <col min="12218" max="12220" width="5" style="4" customWidth="1"/>
    <col min="12221" max="12221" width="1.7109375" style="4" customWidth="1"/>
    <col min="12222" max="12224" width="5" style="4" customWidth="1"/>
    <col min="12225" max="12225" width="1.7109375" style="4" customWidth="1"/>
    <col min="12226" max="12228" width="5" style="4" customWidth="1"/>
    <col min="12229" max="12229" width="1.7109375" style="4" customWidth="1"/>
    <col min="12230" max="12232" width="5.140625" style="4" customWidth="1"/>
    <col min="12233" max="12233" width="1.7109375" style="4" customWidth="1"/>
    <col min="12234" max="12235" width="5" style="4" customWidth="1"/>
    <col min="12236" max="12236" width="5.28515625" style="4" customWidth="1"/>
    <col min="12237" max="12435" width="11.42578125" style="4"/>
    <col min="12436" max="12436" width="16.140625" style="4" customWidth="1"/>
    <col min="12437" max="12437" width="6" style="4" customWidth="1"/>
    <col min="12438" max="12438" width="6" style="4" bestFit="1" customWidth="1"/>
    <col min="12439" max="12439" width="5.7109375" style="4" bestFit="1" customWidth="1"/>
    <col min="12440" max="12440" width="1.7109375" style="4" customWidth="1"/>
    <col min="12441" max="12441" width="6" style="4" bestFit="1" customWidth="1"/>
    <col min="12442" max="12443" width="5" style="4" customWidth="1"/>
    <col min="12444" max="12444" width="1.7109375" style="4" customWidth="1"/>
    <col min="12445" max="12447" width="5" style="4" customWidth="1"/>
    <col min="12448" max="12448" width="1.7109375" style="4" customWidth="1"/>
    <col min="12449" max="12451" width="5.140625" style="4" bestFit="1" customWidth="1"/>
    <col min="12452" max="12452" width="1.7109375" style="4" customWidth="1"/>
    <col min="12453" max="12455" width="5.140625" style="4" bestFit="1" customWidth="1"/>
    <col min="12456" max="12456" width="1.7109375" style="4" customWidth="1"/>
    <col min="12457" max="12459" width="5.140625" style="4" bestFit="1" customWidth="1"/>
    <col min="12460" max="12460" width="1.7109375" style="4" customWidth="1"/>
    <col min="12461" max="12461" width="4.85546875" style="4" bestFit="1" customWidth="1"/>
    <col min="12462" max="12463" width="4.42578125" style="4" customWidth="1"/>
    <col min="12464" max="12464" width="8.85546875" style="4" customWidth="1"/>
    <col min="12465" max="12465" width="12" style="4" customWidth="1"/>
    <col min="12466" max="12468" width="6" style="4" customWidth="1"/>
    <col min="12469" max="12469" width="1.7109375" style="4" customWidth="1"/>
    <col min="12470" max="12470" width="6.140625" style="4" customWidth="1"/>
    <col min="12471" max="12472" width="5.140625" style="4" customWidth="1"/>
    <col min="12473" max="12473" width="1.7109375" style="4" customWidth="1"/>
    <col min="12474" max="12476" width="5" style="4" customWidth="1"/>
    <col min="12477" max="12477" width="1.7109375" style="4" customWidth="1"/>
    <col min="12478" max="12480" width="5" style="4" customWidth="1"/>
    <col min="12481" max="12481" width="1.7109375" style="4" customWidth="1"/>
    <col min="12482" max="12484" width="5" style="4" customWidth="1"/>
    <col min="12485" max="12485" width="1.7109375" style="4" customWidth="1"/>
    <col min="12486" max="12488" width="5.140625" style="4" customWidth="1"/>
    <col min="12489" max="12489" width="1.7109375" style="4" customWidth="1"/>
    <col min="12490" max="12491" width="5" style="4" customWidth="1"/>
    <col min="12492" max="12492" width="5.28515625" style="4" customWidth="1"/>
    <col min="12493" max="12691" width="11.42578125" style="4"/>
    <col min="12692" max="12692" width="16.140625" style="4" customWidth="1"/>
    <col min="12693" max="12693" width="6" style="4" customWidth="1"/>
    <col min="12694" max="12694" width="6" style="4" bestFit="1" customWidth="1"/>
    <col min="12695" max="12695" width="5.7109375" style="4" bestFit="1" customWidth="1"/>
    <col min="12696" max="12696" width="1.7109375" style="4" customWidth="1"/>
    <col min="12697" max="12697" width="6" style="4" bestFit="1" customWidth="1"/>
    <col min="12698" max="12699" width="5" style="4" customWidth="1"/>
    <col min="12700" max="12700" width="1.7109375" style="4" customWidth="1"/>
    <col min="12701" max="12703" width="5" style="4" customWidth="1"/>
    <col min="12704" max="12704" width="1.7109375" style="4" customWidth="1"/>
    <col min="12705" max="12707" width="5.140625" style="4" bestFit="1" customWidth="1"/>
    <col min="12708" max="12708" width="1.7109375" style="4" customWidth="1"/>
    <col min="12709" max="12711" width="5.140625" style="4" bestFit="1" customWidth="1"/>
    <col min="12712" max="12712" width="1.7109375" style="4" customWidth="1"/>
    <col min="12713" max="12715" width="5.140625" style="4" bestFit="1" customWidth="1"/>
    <col min="12716" max="12716" width="1.7109375" style="4" customWidth="1"/>
    <col min="12717" max="12717" width="4.85546875" style="4" bestFit="1" customWidth="1"/>
    <col min="12718" max="12719" width="4.42578125" style="4" customWidth="1"/>
    <col min="12720" max="12720" width="8.85546875" style="4" customWidth="1"/>
    <col min="12721" max="12721" width="12" style="4" customWidth="1"/>
    <col min="12722" max="12724" width="6" style="4" customWidth="1"/>
    <col min="12725" max="12725" width="1.7109375" style="4" customWidth="1"/>
    <col min="12726" max="12726" width="6.140625" style="4" customWidth="1"/>
    <col min="12727" max="12728" width="5.140625" style="4" customWidth="1"/>
    <col min="12729" max="12729" width="1.7109375" style="4" customWidth="1"/>
    <col min="12730" max="12732" width="5" style="4" customWidth="1"/>
    <col min="12733" max="12733" width="1.7109375" style="4" customWidth="1"/>
    <col min="12734" max="12736" width="5" style="4" customWidth="1"/>
    <col min="12737" max="12737" width="1.7109375" style="4" customWidth="1"/>
    <col min="12738" max="12740" width="5" style="4" customWidth="1"/>
    <col min="12741" max="12741" width="1.7109375" style="4" customWidth="1"/>
    <col min="12742" max="12744" width="5.140625" style="4" customWidth="1"/>
    <col min="12745" max="12745" width="1.7109375" style="4" customWidth="1"/>
    <col min="12746" max="12747" width="5" style="4" customWidth="1"/>
    <col min="12748" max="12748" width="5.28515625" style="4" customWidth="1"/>
    <col min="12749" max="12947" width="11.42578125" style="4"/>
    <col min="12948" max="12948" width="16.140625" style="4" customWidth="1"/>
    <col min="12949" max="12949" width="6" style="4" customWidth="1"/>
    <col min="12950" max="12950" width="6" style="4" bestFit="1" customWidth="1"/>
    <col min="12951" max="12951" width="5.7109375" style="4" bestFit="1" customWidth="1"/>
    <col min="12952" max="12952" width="1.7109375" style="4" customWidth="1"/>
    <col min="12953" max="12953" width="6" style="4" bestFit="1" customWidth="1"/>
    <col min="12954" max="12955" width="5" style="4" customWidth="1"/>
    <col min="12956" max="12956" width="1.7109375" style="4" customWidth="1"/>
    <col min="12957" max="12959" width="5" style="4" customWidth="1"/>
    <col min="12960" max="12960" width="1.7109375" style="4" customWidth="1"/>
    <col min="12961" max="12963" width="5.140625" style="4" bestFit="1" customWidth="1"/>
    <col min="12964" max="12964" width="1.7109375" style="4" customWidth="1"/>
    <col min="12965" max="12967" width="5.140625" style="4" bestFit="1" customWidth="1"/>
    <col min="12968" max="12968" width="1.7109375" style="4" customWidth="1"/>
    <col min="12969" max="12971" width="5.140625" style="4" bestFit="1" customWidth="1"/>
    <col min="12972" max="12972" width="1.7109375" style="4" customWidth="1"/>
    <col min="12973" max="12973" width="4.85546875" style="4" bestFit="1" customWidth="1"/>
    <col min="12974" max="12975" width="4.42578125" style="4" customWidth="1"/>
    <col min="12976" max="12976" width="8.85546875" style="4" customWidth="1"/>
    <col min="12977" max="12977" width="12" style="4" customWidth="1"/>
    <col min="12978" max="12980" width="6" style="4" customWidth="1"/>
    <col min="12981" max="12981" width="1.7109375" style="4" customWidth="1"/>
    <col min="12982" max="12982" width="6.140625" style="4" customWidth="1"/>
    <col min="12983" max="12984" width="5.140625" style="4" customWidth="1"/>
    <col min="12985" max="12985" width="1.7109375" style="4" customWidth="1"/>
    <col min="12986" max="12988" width="5" style="4" customWidth="1"/>
    <col min="12989" max="12989" width="1.7109375" style="4" customWidth="1"/>
    <col min="12990" max="12992" width="5" style="4" customWidth="1"/>
    <col min="12993" max="12993" width="1.7109375" style="4" customWidth="1"/>
    <col min="12994" max="12996" width="5" style="4" customWidth="1"/>
    <col min="12997" max="12997" width="1.7109375" style="4" customWidth="1"/>
    <col min="12998" max="13000" width="5.140625" style="4" customWidth="1"/>
    <col min="13001" max="13001" width="1.7109375" style="4" customWidth="1"/>
    <col min="13002" max="13003" width="5" style="4" customWidth="1"/>
    <col min="13004" max="13004" width="5.28515625" style="4" customWidth="1"/>
    <col min="13005" max="13203" width="11.42578125" style="4"/>
    <col min="13204" max="13204" width="16.140625" style="4" customWidth="1"/>
    <col min="13205" max="13205" width="6" style="4" customWidth="1"/>
    <col min="13206" max="13206" width="6" style="4" bestFit="1" customWidth="1"/>
    <col min="13207" max="13207" width="5.7109375" style="4" bestFit="1" customWidth="1"/>
    <col min="13208" max="13208" width="1.7109375" style="4" customWidth="1"/>
    <col min="13209" max="13209" width="6" style="4" bestFit="1" customWidth="1"/>
    <col min="13210" max="13211" width="5" style="4" customWidth="1"/>
    <col min="13212" max="13212" width="1.7109375" style="4" customWidth="1"/>
    <col min="13213" max="13215" width="5" style="4" customWidth="1"/>
    <col min="13216" max="13216" width="1.7109375" style="4" customWidth="1"/>
    <col min="13217" max="13219" width="5.140625" style="4" bestFit="1" customWidth="1"/>
    <col min="13220" max="13220" width="1.7109375" style="4" customWidth="1"/>
    <col min="13221" max="13223" width="5.140625" style="4" bestFit="1" customWidth="1"/>
    <col min="13224" max="13224" width="1.7109375" style="4" customWidth="1"/>
    <col min="13225" max="13227" width="5.140625" style="4" bestFit="1" customWidth="1"/>
    <col min="13228" max="13228" width="1.7109375" style="4" customWidth="1"/>
    <col min="13229" max="13229" width="4.85546875" style="4" bestFit="1" customWidth="1"/>
    <col min="13230" max="13231" width="4.42578125" style="4" customWidth="1"/>
    <col min="13232" max="13232" width="8.85546875" style="4" customWidth="1"/>
    <col min="13233" max="13233" width="12" style="4" customWidth="1"/>
    <col min="13234" max="13236" width="6" style="4" customWidth="1"/>
    <col min="13237" max="13237" width="1.7109375" style="4" customWidth="1"/>
    <col min="13238" max="13238" width="6.140625" style="4" customWidth="1"/>
    <col min="13239" max="13240" width="5.140625" style="4" customWidth="1"/>
    <col min="13241" max="13241" width="1.7109375" style="4" customWidth="1"/>
    <col min="13242" max="13244" width="5" style="4" customWidth="1"/>
    <col min="13245" max="13245" width="1.7109375" style="4" customWidth="1"/>
    <col min="13246" max="13248" width="5" style="4" customWidth="1"/>
    <col min="13249" max="13249" width="1.7109375" style="4" customWidth="1"/>
    <col min="13250" max="13252" width="5" style="4" customWidth="1"/>
    <col min="13253" max="13253" width="1.7109375" style="4" customWidth="1"/>
    <col min="13254" max="13256" width="5.140625" style="4" customWidth="1"/>
    <col min="13257" max="13257" width="1.7109375" style="4" customWidth="1"/>
    <col min="13258" max="13259" width="5" style="4" customWidth="1"/>
    <col min="13260" max="13260" width="5.28515625" style="4" customWidth="1"/>
    <col min="13261" max="13459" width="11.42578125" style="4"/>
    <col min="13460" max="13460" width="16.140625" style="4" customWidth="1"/>
    <col min="13461" max="13461" width="6" style="4" customWidth="1"/>
    <col min="13462" max="13462" width="6" style="4" bestFit="1" customWidth="1"/>
    <col min="13463" max="13463" width="5.7109375" style="4" bestFit="1" customWidth="1"/>
    <col min="13464" max="13464" width="1.7109375" style="4" customWidth="1"/>
    <col min="13465" max="13465" width="6" style="4" bestFit="1" customWidth="1"/>
    <col min="13466" max="13467" width="5" style="4" customWidth="1"/>
    <col min="13468" max="13468" width="1.7109375" style="4" customWidth="1"/>
    <col min="13469" max="13471" width="5" style="4" customWidth="1"/>
    <col min="13472" max="13472" width="1.7109375" style="4" customWidth="1"/>
    <col min="13473" max="13475" width="5.140625" style="4" bestFit="1" customWidth="1"/>
    <col min="13476" max="13476" width="1.7109375" style="4" customWidth="1"/>
    <col min="13477" max="13479" width="5.140625" style="4" bestFit="1" customWidth="1"/>
    <col min="13480" max="13480" width="1.7109375" style="4" customWidth="1"/>
    <col min="13481" max="13483" width="5.140625" style="4" bestFit="1" customWidth="1"/>
    <col min="13484" max="13484" width="1.7109375" style="4" customWidth="1"/>
    <col min="13485" max="13485" width="4.85546875" style="4" bestFit="1" customWidth="1"/>
    <col min="13486" max="13487" width="4.42578125" style="4" customWidth="1"/>
    <col min="13488" max="13488" width="8.85546875" style="4" customWidth="1"/>
    <col min="13489" max="13489" width="12" style="4" customWidth="1"/>
    <col min="13490" max="13492" width="6" style="4" customWidth="1"/>
    <col min="13493" max="13493" width="1.7109375" style="4" customWidth="1"/>
    <col min="13494" max="13494" width="6.140625" style="4" customWidth="1"/>
    <col min="13495" max="13496" width="5.140625" style="4" customWidth="1"/>
    <col min="13497" max="13497" width="1.7109375" style="4" customWidth="1"/>
    <col min="13498" max="13500" width="5" style="4" customWidth="1"/>
    <col min="13501" max="13501" width="1.7109375" style="4" customWidth="1"/>
    <col min="13502" max="13504" width="5" style="4" customWidth="1"/>
    <col min="13505" max="13505" width="1.7109375" style="4" customWidth="1"/>
    <col min="13506" max="13508" width="5" style="4" customWidth="1"/>
    <col min="13509" max="13509" width="1.7109375" style="4" customWidth="1"/>
    <col min="13510" max="13512" width="5.140625" style="4" customWidth="1"/>
    <col min="13513" max="13513" width="1.7109375" style="4" customWidth="1"/>
    <col min="13514" max="13515" width="5" style="4" customWidth="1"/>
    <col min="13516" max="13516" width="5.28515625" style="4" customWidth="1"/>
    <col min="13517" max="13715" width="11.42578125" style="4"/>
    <col min="13716" max="13716" width="16.140625" style="4" customWidth="1"/>
    <col min="13717" max="13717" width="6" style="4" customWidth="1"/>
    <col min="13718" max="13718" width="6" style="4" bestFit="1" customWidth="1"/>
    <col min="13719" max="13719" width="5.7109375" style="4" bestFit="1" customWidth="1"/>
    <col min="13720" max="13720" width="1.7109375" style="4" customWidth="1"/>
    <col min="13721" max="13721" width="6" style="4" bestFit="1" customWidth="1"/>
    <col min="13722" max="13723" width="5" style="4" customWidth="1"/>
    <col min="13724" max="13724" width="1.7109375" style="4" customWidth="1"/>
    <col min="13725" max="13727" width="5" style="4" customWidth="1"/>
    <col min="13728" max="13728" width="1.7109375" style="4" customWidth="1"/>
    <col min="13729" max="13731" width="5.140625" style="4" bestFit="1" customWidth="1"/>
    <col min="13732" max="13732" width="1.7109375" style="4" customWidth="1"/>
    <col min="13733" max="13735" width="5.140625" style="4" bestFit="1" customWidth="1"/>
    <col min="13736" max="13736" width="1.7109375" style="4" customWidth="1"/>
    <col min="13737" max="13739" width="5.140625" style="4" bestFit="1" customWidth="1"/>
    <col min="13740" max="13740" width="1.7109375" style="4" customWidth="1"/>
    <col min="13741" max="13741" width="4.85546875" style="4" bestFit="1" customWidth="1"/>
    <col min="13742" max="13743" width="4.42578125" style="4" customWidth="1"/>
    <col min="13744" max="13744" width="8.85546875" style="4" customWidth="1"/>
    <col min="13745" max="13745" width="12" style="4" customWidth="1"/>
    <col min="13746" max="13748" width="6" style="4" customWidth="1"/>
    <col min="13749" max="13749" width="1.7109375" style="4" customWidth="1"/>
    <col min="13750" max="13750" width="6.140625" style="4" customWidth="1"/>
    <col min="13751" max="13752" width="5.140625" style="4" customWidth="1"/>
    <col min="13753" max="13753" width="1.7109375" style="4" customWidth="1"/>
    <col min="13754" max="13756" width="5" style="4" customWidth="1"/>
    <col min="13757" max="13757" width="1.7109375" style="4" customWidth="1"/>
    <col min="13758" max="13760" width="5" style="4" customWidth="1"/>
    <col min="13761" max="13761" width="1.7109375" style="4" customWidth="1"/>
    <col min="13762" max="13764" width="5" style="4" customWidth="1"/>
    <col min="13765" max="13765" width="1.7109375" style="4" customWidth="1"/>
    <col min="13766" max="13768" width="5.140625" style="4" customWidth="1"/>
    <col min="13769" max="13769" width="1.7109375" style="4" customWidth="1"/>
    <col min="13770" max="13771" width="5" style="4" customWidth="1"/>
    <col min="13772" max="13772" width="5.28515625" style="4" customWidth="1"/>
    <col min="13773" max="13971" width="11.42578125" style="4"/>
    <col min="13972" max="13972" width="16.140625" style="4" customWidth="1"/>
    <col min="13973" max="13973" width="6" style="4" customWidth="1"/>
    <col min="13974" max="13974" width="6" style="4" bestFit="1" customWidth="1"/>
    <col min="13975" max="13975" width="5.7109375" style="4" bestFit="1" customWidth="1"/>
    <col min="13976" max="13976" width="1.7109375" style="4" customWidth="1"/>
    <col min="13977" max="13977" width="6" style="4" bestFit="1" customWidth="1"/>
    <col min="13978" max="13979" width="5" style="4" customWidth="1"/>
    <col min="13980" max="13980" width="1.7109375" style="4" customWidth="1"/>
    <col min="13981" max="13983" width="5" style="4" customWidth="1"/>
    <col min="13984" max="13984" width="1.7109375" style="4" customWidth="1"/>
    <col min="13985" max="13987" width="5.140625" style="4" bestFit="1" customWidth="1"/>
    <col min="13988" max="13988" width="1.7109375" style="4" customWidth="1"/>
    <col min="13989" max="13991" width="5.140625" style="4" bestFit="1" customWidth="1"/>
    <col min="13992" max="13992" width="1.7109375" style="4" customWidth="1"/>
    <col min="13993" max="13995" width="5.140625" style="4" bestFit="1" customWidth="1"/>
    <col min="13996" max="13996" width="1.7109375" style="4" customWidth="1"/>
    <col min="13997" max="13997" width="4.85546875" style="4" bestFit="1" customWidth="1"/>
    <col min="13998" max="13999" width="4.42578125" style="4" customWidth="1"/>
    <col min="14000" max="14000" width="8.85546875" style="4" customWidth="1"/>
    <col min="14001" max="14001" width="12" style="4" customWidth="1"/>
    <col min="14002" max="14004" width="6" style="4" customWidth="1"/>
    <col min="14005" max="14005" width="1.7109375" style="4" customWidth="1"/>
    <col min="14006" max="14006" width="6.140625" style="4" customWidth="1"/>
    <col min="14007" max="14008" width="5.140625" style="4" customWidth="1"/>
    <col min="14009" max="14009" width="1.7109375" style="4" customWidth="1"/>
    <col min="14010" max="14012" width="5" style="4" customWidth="1"/>
    <col min="14013" max="14013" width="1.7109375" style="4" customWidth="1"/>
    <col min="14014" max="14016" width="5" style="4" customWidth="1"/>
    <col min="14017" max="14017" width="1.7109375" style="4" customWidth="1"/>
    <col min="14018" max="14020" width="5" style="4" customWidth="1"/>
    <col min="14021" max="14021" width="1.7109375" style="4" customWidth="1"/>
    <col min="14022" max="14024" width="5.140625" style="4" customWidth="1"/>
    <col min="14025" max="14025" width="1.7109375" style="4" customWidth="1"/>
    <col min="14026" max="14027" width="5" style="4" customWidth="1"/>
    <col min="14028" max="14028" width="5.28515625" style="4" customWidth="1"/>
    <col min="14029" max="14227" width="11.42578125" style="4"/>
    <col min="14228" max="14228" width="16.140625" style="4" customWidth="1"/>
    <col min="14229" max="14229" width="6" style="4" customWidth="1"/>
    <col min="14230" max="14230" width="6" style="4" bestFit="1" customWidth="1"/>
    <col min="14231" max="14231" width="5.7109375" style="4" bestFit="1" customWidth="1"/>
    <col min="14232" max="14232" width="1.7109375" style="4" customWidth="1"/>
    <col min="14233" max="14233" width="6" style="4" bestFit="1" customWidth="1"/>
    <col min="14234" max="14235" width="5" style="4" customWidth="1"/>
    <col min="14236" max="14236" width="1.7109375" style="4" customWidth="1"/>
    <col min="14237" max="14239" width="5" style="4" customWidth="1"/>
    <col min="14240" max="14240" width="1.7109375" style="4" customWidth="1"/>
    <col min="14241" max="14243" width="5.140625" style="4" bestFit="1" customWidth="1"/>
    <col min="14244" max="14244" width="1.7109375" style="4" customWidth="1"/>
    <col min="14245" max="14247" width="5.140625" style="4" bestFit="1" customWidth="1"/>
    <col min="14248" max="14248" width="1.7109375" style="4" customWidth="1"/>
    <col min="14249" max="14251" width="5.140625" style="4" bestFit="1" customWidth="1"/>
    <col min="14252" max="14252" width="1.7109375" style="4" customWidth="1"/>
    <col min="14253" max="14253" width="4.85546875" style="4" bestFit="1" customWidth="1"/>
    <col min="14254" max="14255" width="4.42578125" style="4" customWidth="1"/>
    <col min="14256" max="14256" width="8.85546875" style="4" customWidth="1"/>
    <col min="14257" max="14257" width="12" style="4" customWidth="1"/>
    <col min="14258" max="14260" width="6" style="4" customWidth="1"/>
    <col min="14261" max="14261" width="1.7109375" style="4" customWidth="1"/>
    <col min="14262" max="14262" width="6.140625" style="4" customWidth="1"/>
    <col min="14263" max="14264" width="5.140625" style="4" customWidth="1"/>
    <col min="14265" max="14265" width="1.7109375" style="4" customWidth="1"/>
    <col min="14266" max="14268" width="5" style="4" customWidth="1"/>
    <col min="14269" max="14269" width="1.7109375" style="4" customWidth="1"/>
    <col min="14270" max="14272" width="5" style="4" customWidth="1"/>
    <col min="14273" max="14273" width="1.7109375" style="4" customWidth="1"/>
    <col min="14274" max="14276" width="5" style="4" customWidth="1"/>
    <col min="14277" max="14277" width="1.7109375" style="4" customWidth="1"/>
    <col min="14278" max="14280" width="5.140625" style="4" customWidth="1"/>
    <col min="14281" max="14281" width="1.7109375" style="4" customWidth="1"/>
    <col min="14282" max="14283" width="5" style="4" customWidth="1"/>
    <col min="14284" max="14284" width="5.28515625" style="4" customWidth="1"/>
    <col min="14285" max="14483" width="11.42578125" style="4"/>
    <col min="14484" max="14484" width="16.140625" style="4" customWidth="1"/>
    <col min="14485" max="14485" width="6" style="4" customWidth="1"/>
    <col min="14486" max="14486" width="6" style="4" bestFit="1" customWidth="1"/>
    <col min="14487" max="14487" width="5.7109375" style="4" bestFit="1" customWidth="1"/>
    <col min="14488" max="14488" width="1.7109375" style="4" customWidth="1"/>
    <col min="14489" max="14489" width="6" style="4" bestFit="1" customWidth="1"/>
    <col min="14490" max="14491" width="5" style="4" customWidth="1"/>
    <col min="14492" max="14492" width="1.7109375" style="4" customWidth="1"/>
    <col min="14493" max="14495" width="5" style="4" customWidth="1"/>
    <col min="14496" max="14496" width="1.7109375" style="4" customWidth="1"/>
    <col min="14497" max="14499" width="5.140625" style="4" bestFit="1" customWidth="1"/>
    <col min="14500" max="14500" width="1.7109375" style="4" customWidth="1"/>
    <col min="14501" max="14503" width="5.140625" style="4" bestFit="1" customWidth="1"/>
    <col min="14504" max="14504" width="1.7109375" style="4" customWidth="1"/>
    <col min="14505" max="14507" width="5.140625" style="4" bestFit="1" customWidth="1"/>
    <col min="14508" max="14508" width="1.7109375" style="4" customWidth="1"/>
    <col min="14509" max="14509" width="4.85546875" style="4" bestFit="1" customWidth="1"/>
    <col min="14510" max="14511" width="4.42578125" style="4" customWidth="1"/>
    <col min="14512" max="14512" width="8.85546875" style="4" customWidth="1"/>
    <col min="14513" max="14513" width="12" style="4" customWidth="1"/>
    <col min="14514" max="14516" width="6" style="4" customWidth="1"/>
    <col min="14517" max="14517" width="1.7109375" style="4" customWidth="1"/>
    <col min="14518" max="14518" width="6.140625" style="4" customWidth="1"/>
    <col min="14519" max="14520" width="5.140625" style="4" customWidth="1"/>
    <col min="14521" max="14521" width="1.7109375" style="4" customWidth="1"/>
    <col min="14522" max="14524" width="5" style="4" customWidth="1"/>
    <col min="14525" max="14525" width="1.7109375" style="4" customWidth="1"/>
    <col min="14526" max="14528" width="5" style="4" customWidth="1"/>
    <col min="14529" max="14529" width="1.7109375" style="4" customWidth="1"/>
    <col min="14530" max="14532" width="5" style="4" customWidth="1"/>
    <col min="14533" max="14533" width="1.7109375" style="4" customWidth="1"/>
    <col min="14534" max="14536" width="5.140625" style="4" customWidth="1"/>
    <col min="14537" max="14537" width="1.7109375" style="4" customWidth="1"/>
    <col min="14538" max="14539" width="5" style="4" customWidth="1"/>
    <col min="14540" max="14540" width="5.28515625" style="4" customWidth="1"/>
    <col min="14541" max="14739" width="11.42578125" style="4"/>
    <col min="14740" max="14740" width="16.140625" style="4" customWidth="1"/>
    <col min="14741" max="14741" width="6" style="4" customWidth="1"/>
    <col min="14742" max="14742" width="6" style="4" bestFit="1" customWidth="1"/>
    <col min="14743" max="14743" width="5.7109375" style="4" bestFit="1" customWidth="1"/>
    <col min="14744" max="14744" width="1.7109375" style="4" customWidth="1"/>
    <col min="14745" max="14745" width="6" style="4" bestFit="1" customWidth="1"/>
    <col min="14746" max="14747" width="5" style="4" customWidth="1"/>
    <col min="14748" max="14748" width="1.7109375" style="4" customWidth="1"/>
    <col min="14749" max="14751" width="5" style="4" customWidth="1"/>
    <col min="14752" max="14752" width="1.7109375" style="4" customWidth="1"/>
    <col min="14753" max="14755" width="5.140625" style="4" bestFit="1" customWidth="1"/>
    <col min="14756" max="14756" width="1.7109375" style="4" customWidth="1"/>
    <col min="14757" max="14759" width="5.140625" style="4" bestFit="1" customWidth="1"/>
    <col min="14760" max="14760" width="1.7109375" style="4" customWidth="1"/>
    <col min="14761" max="14763" width="5.140625" style="4" bestFit="1" customWidth="1"/>
    <col min="14764" max="14764" width="1.7109375" style="4" customWidth="1"/>
    <col min="14765" max="14765" width="4.85546875" style="4" bestFit="1" customWidth="1"/>
    <col min="14766" max="14767" width="4.42578125" style="4" customWidth="1"/>
    <col min="14768" max="14768" width="8.85546875" style="4" customWidth="1"/>
    <col min="14769" max="14769" width="12" style="4" customWidth="1"/>
    <col min="14770" max="14772" width="6" style="4" customWidth="1"/>
    <col min="14773" max="14773" width="1.7109375" style="4" customWidth="1"/>
    <col min="14774" max="14774" width="6.140625" style="4" customWidth="1"/>
    <col min="14775" max="14776" width="5.140625" style="4" customWidth="1"/>
    <col min="14777" max="14777" width="1.7109375" style="4" customWidth="1"/>
    <col min="14778" max="14780" width="5" style="4" customWidth="1"/>
    <col min="14781" max="14781" width="1.7109375" style="4" customWidth="1"/>
    <col min="14782" max="14784" width="5" style="4" customWidth="1"/>
    <col min="14785" max="14785" width="1.7109375" style="4" customWidth="1"/>
    <col min="14786" max="14788" width="5" style="4" customWidth="1"/>
    <col min="14789" max="14789" width="1.7109375" style="4" customWidth="1"/>
    <col min="14790" max="14792" width="5.140625" style="4" customWidth="1"/>
    <col min="14793" max="14793" width="1.7109375" style="4" customWidth="1"/>
    <col min="14794" max="14795" width="5" style="4" customWidth="1"/>
    <col min="14796" max="14796" width="5.28515625" style="4" customWidth="1"/>
    <col min="14797" max="14995" width="11.42578125" style="4"/>
    <col min="14996" max="14996" width="16.140625" style="4" customWidth="1"/>
    <col min="14997" max="14997" width="6" style="4" customWidth="1"/>
    <col min="14998" max="14998" width="6" style="4" bestFit="1" customWidth="1"/>
    <col min="14999" max="14999" width="5.7109375" style="4" bestFit="1" customWidth="1"/>
    <col min="15000" max="15000" width="1.7109375" style="4" customWidth="1"/>
    <col min="15001" max="15001" width="6" style="4" bestFit="1" customWidth="1"/>
    <col min="15002" max="15003" width="5" style="4" customWidth="1"/>
    <col min="15004" max="15004" width="1.7109375" style="4" customWidth="1"/>
    <col min="15005" max="15007" width="5" style="4" customWidth="1"/>
    <col min="15008" max="15008" width="1.7109375" style="4" customWidth="1"/>
    <col min="15009" max="15011" width="5.140625" style="4" bestFit="1" customWidth="1"/>
    <col min="15012" max="15012" width="1.7109375" style="4" customWidth="1"/>
    <col min="15013" max="15015" width="5.140625" style="4" bestFit="1" customWidth="1"/>
    <col min="15016" max="15016" width="1.7109375" style="4" customWidth="1"/>
    <col min="15017" max="15019" width="5.140625" style="4" bestFit="1" customWidth="1"/>
    <col min="15020" max="15020" width="1.7109375" style="4" customWidth="1"/>
    <col min="15021" max="15021" width="4.85546875" style="4" bestFit="1" customWidth="1"/>
    <col min="15022" max="15023" width="4.42578125" style="4" customWidth="1"/>
    <col min="15024" max="15024" width="8.85546875" style="4" customWidth="1"/>
    <col min="15025" max="15025" width="12" style="4" customWidth="1"/>
    <col min="15026" max="15028" width="6" style="4" customWidth="1"/>
    <col min="15029" max="15029" width="1.7109375" style="4" customWidth="1"/>
    <col min="15030" max="15030" width="6.140625" style="4" customWidth="1"/>
    <col min="15031" max="15032" width="5.140625" style="4" customWidth="1"/>
    <col min="15033" max="15033" width="1.7109375" style="4" customWidth="1"/>
    <col min="15034" max="15036" width="5" style="4" customWidth="1"/>
    <col min="15037" max="15037" width="1.7109375" style="4" customWidth="1"/>
    <col min="15038" max="15040" width="5" style="4" customWidth="1"/>
    <col min="15041" max="15041" width="1.7109375" style="4" customWidth="1"/>
    <col min="15042" max="15044" width="5" style="4" customWidth="1"/>
    <col min="15045" max="15045" width="1.7109375" style="4" customWidth="1"/>
    <col min="15046" max="15048" width="5.140625" style="4" customWidth="1"/>
    <col min="15049" max="15049" width="1.7109375" style="4" customWidth="1"/>
    <col min="15050" max="15051" width="5" style="4" customWidth="1"/>
    <col min="15052" max="15052" width="5.28515625" style="4" customWidth="1"/>
    <col min="15053" max="15251" width="11.42578125" style="4"/>
    <col min="15252" max="15252" width="16.140625" style="4" customWidth="1"/>
    <col min="15253" max="15253" width="6" style="4" customWidth="1"/>
    <col min="15254" max="15254" width="6" style="4" bestFit="1" customWidth="1"/>
    <col min="15255" max="15255" width="5.7109375" style="4" bestFit="1" customWidth="1"/>
    <col min="15256" max="15256" width="1.7109375" style="4" customWidth="1"/>
    <col min="15257" max="15257" width="6" style="4" bestFit="1" customWidth="1"/>
    <col min="15258" max="15259" width="5" style="4" customWidth="1"/>
    <col min="15260" max="15260" width="1.7109375" style="4" customWidth="1"/>
    <col min="15261" max="15263" width="5" style="4" customWidth="1"/>
    <col min="15264" max="15264" width="1.7109375" style="4" customWidth="1"/>
    <col min="15265" max="15267" width="5.140625" style="4" bestFit="1" customWidth="1"/>
    <col min="15268" max="15268" width="1.7109375" style="4" customWidth="1"/>
    <col min="15269" max="15271" width="5.140625" style="4" bestFit="1" customWidth="1"/>
    <col min="15272" max="15272" width="1.7109375" style="4" customWidth="1"/>
    <col min="15273" max="15275" width="5.140625" style="4" bestFit="1" customWidth="1"/>
    <col min="15276" max="15276" width="1.7109375" style="4" customWidth="1"/>
    <col min="15277" max="15277" width="4.85546875" style="4" bestFit="1" customWidth="1"/>
    <col min="15278" max="15279" width="4.42578125" style="4" customWidth="1"/>
    <col min="15280" max="15280" width="8.85546875" style="4" customWidth="1"/>
    <col min="15281" max="15281" width="12" style="4" customWidth="1"/>
    <col min="15282" max="15284" width="6" style="4" customWidth="1"/>
    <col min="15285" max="15285" width="1.7109375" style="4" customWidth="1"/>
    <col min="15286" max="15286" width="6.140625" style="4" customWidth="1"/>
    <col min="15287" max="15288" width="5.140625" style="4" customWidth="1"/>
    <col min="15289" max="15289" width="1.7109375" style="4" customWidth="1"/>
    <col min="15290" max="15292" width="5" style="4" customWidth="1"/>
    <col min="15293" max="15293" width="1.7109375" style="4" customWidth="1"/>
    <col min="15294" max="15296" width="5" style="4" customWidth="1"/>
    <col min="15297" max="15297" width="1.7109375" style="4" customWidth="1"/>
    <col min="15298" max="15300" width="5" style="4" customWidth="1"/>
    <col min="15301" max="15301" width="1.7109375" style="4" customWidth="1"/>
    <col min="15302" max="15304" width="5.140625" style="4" customWidth="1"/>
    <col min="15305" max="15305" width="1.7109375" style="4" customWidth="1"/>
    <col min="15306" max="15307" width="5" style="4" customWidth="1"/>
    <col min="15308" max="15308" width="5.28515625" style="4" customWidth="1"/>
    <col min="15309" max="15507" width="11.42578125" style="4"/>
    <col min="15508" max="15508" width="16.140625" style="4" customWidth="1"/>
    <col min="15509" max="15509" width="6" style="4" customWidth="1"/>
    <col min="15510" max="15510" width="6" style="4" bestFit="1" customWidth="1"/>
    <col min="15511" max="15511" width="5.7109375" style="4" bestFit="1" customWidth="1"/>
    <col min="15512" max="15512" width="1.7109375" style="4" customWidth="1"/>
    <col min="15513" max="15513" width="6" style="4" bestFit="1" customWidth="1"/>
    <col min="15514" max="15515" width="5" style="4" customWidth="1"/>
    <col min="15516" max="15516" width="1.7109375" style="4" customWidth="1"/>
    <col min="15517" max="15519" width="5" style="4" customWidth="1"/>
    <col min="15520" max="15520" width="1.7109375" style="4" customWidth="1"/>
    <col min="15521" max="15523" width="5.140625" style="4" bestFit="1" customWidth="1"/>
    <col min="15524" max="15524" width="1.7109375" style="4" customWidth="1"/>
    <col min="15525" max="15527" width="5.140625" style="4" bestFit="1" customWidth="1"/>
    <col min="15528" max="15528" width="1.7109375" style="4" customWidth="1"/>
    <col min="15529" max="15531" width="5.140625" style="4" bestFit="1" customWidth="1"/>
    <col min="15532" max="15532" width="1.7109375" style="4" customWidth="1"/>
    <col min="15533" max="15533" width="4.85546875" style="4" bestFit="1" customWidth="1"/>
    <col min="15534" max="15535" width="4.42578125" style="4" customWidth="1"/>
    <col min="15536" max="15536" width="8.85546875" style="4" customWidth="1"/>
    <col min="15537" max="15537" width="12" style="4" customWidth="1"/>
    <col min="15538" max="15540" width="6" style="4" customWidth="1"/>
    <col min="15541" max="15541" width="1.7109375" style="4" customWidth="1"/>
    <col min="15542" max="15542" width="6.140625" style="4" customWidth="1"/>
    <col min="15543" max="15544" width="5.140625" style="4" customWidth="1"/>
    <col min="15545" max="15545" width="1.7109375" style="4" customWidth="1"/>
    <col min="15546" max="15548" width="5" style="4" customWidth="1"/>
    <col min="15549" max="15549" width="1.7109375" style="4" customWidth="1"/>
    <col min="15550" max="15552" width="5" style="4" customWidth="1"/>
    <col min="15553" max="15553" width="1.7109375" style="4" customWidth="1"/>
    <col min="15554" max="15556" width="5" style="4" customWidth="1"/>
    <col min="15557" max="15557" width="1.7109375" style="4" customWidth="1"/>
    <col min="15558" max="15560" width="5.140625" style="4" customWidth="1"/>
    <col min="15561" max="15561" width="1.7109375" style="4" customWidth="1"/>
    <col min="15562" max="15563" width="5" style="4" customWidth="1"/>
    <col min="15564" max="15564" width="5.28515625" style="4" customWidth="1"/>
    <col min="15565" max="15763" width="11.42578125" style="4"/>
    <col min="15764" max="15764" width="16.140625" style="4" customWidth="1"/>
    <col min="15765" max="15765" width="6" style="4" customWidth="1"/>
    <col min="15766" max="15766" width="6" style="4" bestFit="1" customWidth="1"/>
    <col min="15767" max="15767" width="5.7109375" style="4" bestFit="1" customWidth="1"/>
    <col min="15768" max="15768" width="1.7109375" style="4" customWidth="1"/>
    <col min="15769" max="15769" width="6" style="4" bestFit="1" customWidth="1"/>
    <col min="15770" max="15771" width="5" style="4" customWidth="1"/>
    <col min="15772" max="15772" width="1.7109375" style="4" customWidth="1"/>
    <col min="15773" max="15775" width="5" style="4" customWidth="1"/>
    <col min="15776" max="15776" width="1.7109375" style="4" customWidth="1"/>
    <col min="15777" max="15779" width="5.140625" style="4" bestFit="1" customWidth="1"/>
    <col min="15780" max="15780" width="1.7109375" style="4" customWidth="1"/>
    <col min="15781" max="15783" width="5.140625" style="4" bestFit="1" customWidth="1"/>
    <col min="15784" max="15784" width="1.7109375" style="4" customWidth="1"/>
    <col min="15785" max="15787" width="5.140625" style="4" bestFit="1" customWidth="1"/>
    <col min="15788" max="15788" width="1.7109375" style="4" customWidth="1"/>
    <col min="15789" max="15789" width="4.85546875" style="4" bestFit="1" customWidth="1"/>
    <col min="15790" max="15791" width="4.42578125" style="4" customWidth="1"/>
    <col min="15792" max="15792" width="8.85546875" style="4" customWidth="1"/>
    <col min="15793" max="15793" width="12" style="4" customWidth="1"/>
    <col min="15794" max="15796" width="6" style="4" customWidth="1"/>
    <col min="15797" max="15797" width="1.7109375" style="4" customWidth="1"/>
    <col min="15798" max="15798" width="6.140625" style="4" customWidth="1"/>
    <col min="15799" max="15800" width="5.140625" style="4" customWidth="1"/>
    <col min="15801" max="15801" width="1.7109375" style="4" customWidth="1"/>
    <col min="15802" max="15804" width="5" style="4" customWidth="1"/>
    <col min="15805" max="15805" width="1.7109375" style="4" customWidth="1"/>
    <col min="15806" max="15808" width="5" style="4" customWidth="1"/>
    <col min="15809" max="15809" width="1.7109375" style="4" customWidth="1"/>
    <col min="15810" max="15812" width="5" style="4" customWidth="1"/>
    <col min="15813" max="15813" width="1.7109375" style="4" customWidth="1"/>
    <col min="15814" max="15816" width="5.140625" style="4" customWidth="1"/>
    <col min="15817" max="15817" width="1.7109375" style="4" customWidth="1"/>
    <col min="15818" max="15819" width="5" style="4" customWidth="1"/>
    <col min="15820" max="15820" width="5.28515625" style="4" customWidth="1"/>
    <col min="15821" max="16019" width="11.42578125" style="4"/>
    <col min="16020" max="16020" width="16.140625" style="4" customWidth="1"/>
    <col min="16021" max="16021" width="6" style="4" customWidth="1"/>
    <col min="16022" max="16022" width="6" style="4" bestFit="1" customWidth="1"/>
    <col min="16023" max="16023" width="5.7109375" style="4" bestFit="1" customWidth="1"/>
    <col min="16024" max="16024" width="1.7109375" style="4" customWidth="1"/>
    <col min="16025" max="16025" width="6" style="4" bestFit="1" customWidth="1"/>
    <col min="16026" max="16027" width="5" style="4" customWidth="1"/>
    <col min="16028" max="16028" width="1.7109375" style="4" customWidth="1"/>
    <col min="16029" max="16031" width="5" style="4" customWidth="1"/>
    <col min="16032" max="16032" width="1.7109375" style="4" customWidth="1"/>
    <col min="16033" max="16035" width="5.140625" style="4" bestFit="1" customWidth="1"/>
    <col min="16036" max="16036" width="1.7109375" style="4" customWidth="1"/>
    <col min="16037" max="16039" width="5.140625" style="4" bestFit="1" customWidth="1"/>
    <col min="16040" max="16040" width="1.7109375" style="4" customWidth="1"/>
    <col min="16041" max="16043" width="5.140625" style="4" bestFit="1" customWidth="1"/>
    <col min="16044" max="16044" width="1.7109375" style="4" customWidth="1"/>
    <col min="16045" max="16045" width="4.85546875" style="4" bestFit="1" customWidth="1"/>
    <col min="16046" max="16047" width="4.42578125" style="4" customWidth="1"/>
    <col min="16048" max="16048" width="8.85546875" style="4" customWidth="1"/>
    <col min="16049" max="16049" width="12" style="4" customWidth="1"/>
    <col min="16050" max="16052" width="6" style="4" customWidth="1"/>
    <col min="16053" max="16053" width="1.7109375" style="4" customWidth="1"/>
    <col min="16054" max="16054" width="6.140625" style="4" customWidth="1"/>
    <col min="16055" max="16056" width="5.140625" style="4" customWidth="1"/>
    <col min="16057" max="16057" width="1.7109375" style="4" customWidth="1"/>
    <col min="16058" max="16060" width="5" style="4" customWidth="1"/>
    <col min="16061" max="16061" width="1.7109375" style="4" customWidth="1"/>
    <col min="16062" max="16064" width="5" style="4" customWidth="1"/>
    <col min="16065" max="16065" width="1.7109375" style="4" customWidth="1"/>
    <col min="16066" max="16068" width="5" style="4" customWidth="1"/>
    <col min="16069" max="16069" width="1.7109375" style="4" customWidth="1"/>
    <col min="16070" max="16072" width="5.140625" style="4" customWidth="1"/>
    <col min="16073" max="16073" width="1.7109375" style="4" customWidth="1"/>
    <col min="16074" max="16075" width="5" style="4" customWidth="1"/>
    <col min="16076" max="16076" width="5.28515625" style="4" customWidth="1"/>
    <col min="16077" max="16384" width="11.42578125" style="4"/>
  </cols>
  <sheetData>
    <row r="1" spans="1:58" ht="14.25" customHeight="1" thickBot="1" x14ac:dyDescent="0.3">
      <c r="A1" s="250" t="s">
        <v>115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89" t="s">
        <v>111</v>
      </c>
    </row>
    <row r="2" spans="1:58" ht="15" x14ac:dyDescent="0.25">
      <c r="A2" s="250" t="s">
        <v>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31"/>
    </row>
    <row r="3" spans="1:58" ht="1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31"/>
    </row>
    <row r="4" spans="1:58" ht="1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31"/>
    </row>
    <row r="5" spans="1:58" ht="15" x14ac:dyDescent="0.25">
      <c r="A5" s="250" t="s">
        <v>134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31"/>
    </row>
    <row r="6" spans="1:58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58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58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12</v>
      </c>
      <c r="G8" s="239"/>
      <c r="H8" s="239"/>
      <c r="I8" s="8"/>
      <c r="J8" s="239" t="s">
        <v>13</v>
      </c>
      <c r="K8" s="239"/>
      <c r="L8" s="239"/>
      <c r="M8" s="8"/>
      <c r="N8" s="239" t="s">
        <v>14</v>
      </c>
      <c r="O8" s="239"/>
      <c r="P8" s="239"/>
      <c r="Q8" s="8"/>
      <c r="R8" s="239" t="s">
        <v>16</v>
      </c>
      <c r="S8" s="239"/>
      <c r="T8" s="239"/>
      <c r="U8" s="8"/>
      <c r="V8" s="239" t="s">
        <v>17</v>
      </c>
      <c r="W8" s="239"/>
      <c r="X8" s="239"/>
      <c r="Y8" s="8"/>
      <c r="Z8" s="239" t="s">
        <v>18</v>
      </c>
      <c r="AA8" s="239"/>
      <c r="AB8" s="239"/>
    </row>
    <row r="9" spans="1:58" ht="15" customHeight="1" thickBot="1" x14ac:dyDescent="0.3">
      <c r="A9" s="237"/>
      <c r="B9" s="191" t="s">
        <v>31</v>
      </c>
      <c r="C9" s="191" t="s">
        <v>32</v>
      </c>
      <c r="D9" s="191" t="s">
        <v>33</v>
      </c>
      <c r="E9" s="191"/>
      <c r="F9" s="191" t="s">
        <v>31</v>
      </c>
      <c r="G9" s="191" t="s">
        <v>32</v>
      </c>
      <c r="H9" s="191" t="s">
        <v>33</v>
      </c>
      <c r="I9" s="191"/>
      <c r="J9" s="191" t="s">
        <v>31</v>
      </c>
      <c r="K9" s="191" t="s">
        <v>32</v>
      </c>
      <c r="L9" s="191" t="s">
        <v>33</v>
      </c>
      <c r="M9" s="191"/>
      <c r="N9" s="191" t="s">
        <v>31</v>
      </c>
      <c r="O9" s="191" t="s">
        <v>32</v>
      </c>
      <c r="P9" s="191" t="s">
        <v>33</v>
      </c>
      <c r="Q9" s="191"/>
      <c r="R9" s="191" t="s">
        <v>31</v>
      </c>
      <c r="S9" s="191" t="s">
        <v>32</v>
      </c>
      <c r="T9" s="191" t="s">
        <v>33</v>
      </c>
      <c r="U9" s="191"/>
      <c r="V9" s="191" t="s">
        <v>31</v>
      </c>
      <c r="W9" s="191" t="s">
        <v>32</v>
      </c>
      <c r="X9" s="191" t="s">
        <v>33</v>
      </c>
      <c r="Y9" s="191"/>
      <c r="Z9" s="191" t="s">
        <v>31</v>
      </c>
      <c r="AA9" s="191" t="s">
        <v>32</v>
      </c>
      <c r="AB9" s="191" t="s">
        <v>33</v>
      </c>
    </row>
    <row r="10" spans="1:58" ht="15" customHeight="1" x14ac:dyDescent="0.25">
      <c r="A10" s="23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"/>
    </row>
    <row r="11" spans="1:58" s="24" customFormat="1" ht="15" customHeight="1" x14ac:dyDescent="0.25">
      <c r="A11" s="29" t="s">
        <v>47</v>
      </c>
      <c r="B11" s="92">
        <f>SUM(B13:B39)</f>
        <v>3566</v>
      </c>
      <c r="C11" s="92">
        <f>SUM(C13:C39)</f>
        <v>2151</v>
      </c>
      <c r="D11" s="92">
        <f>SUM(D13:D39)</f>
        <v>1415</v>
      </c>
      <c r="E11" s="92"/>
      <c r="F11" s="92">
        <f>SUM(F13:F39)</f>
        <v>311</v>
      </c>
      <c r="G11" s="92">
        <f>SUM(G13:G39)</f>
        <v>184</v>
      </c>
      <c r="H11" s="92">
        <f>SUM(H13:H39)</f>
        <v>127</v>
      </c>
      <c r="I11" s="92"/>
      <c r="J11" s="92">
        <f>SUM(J13:J39)</f>
        <v>1936</v>
      </c>
      <c r="K11" s="92">
        <f>SUM(K13:K39)</f>
        <v>1145</v>
      </c>
      <c r="L11" s="92">
        <f>SUM(L13:L39)</f>
        <v>785</v>
      </c>
      <c r="M11" s="92"/>
      <c r="N11" s="92">
        <f>SUM(N13:N39)</f>
        <v>559</v>
      </c>
      <c r="O11" s="92">
        <f>SUM(O13:O39)</f>
        <v>347</v>
      </c>
      <c r="P11" s="92">
        <f>SUM(P13:P39)</f>
        <v>217</v>
      </c>
      <c r="Q11" s="92"/>
      <c r="R11" s="92">
        <f>SUM(R13:R39)</f>
        <v>422</v>
      </c>
      <c r="S11" s="92">
        <f>SUM(S13:S39)</f>
        <v>267</v>
      </c>
      <c r="T11" s="92">
        <f>SUM(T13:T39)</f>
        <v>153</v>
      </c>
      <c r="U11" s="92"/>
      <c r="V11" s="92">
        <f>SUM(V13:V39)</f>
        <v>257</v>
      </c>
      <c r="W11" s="92">
        <f>SUM(W13:W39)</f>
        <v>156</v>
      </c>
      <c r="X11" s="92">
        <f>SUM(X13:X39)</f>
        <v>103</v>
      </c>
      <c r="Y11" s="92"/>
      <c r="Z11" s="92">
        <f>SUM(Z13:Z39)</f>
        <v>81</v>
      </c>
      <c r="AA11" s="92">
        <f>SUM(AA13:AA39)</f>
        <v>52</v>
      </c>
      <c r="AB11" s="92">
        <f>SUM(AB13:AB39)</f>
        <v>30</v>
      </c>
      <c r="AC11" s="4"/>
      <c r="AF11" s="92">
        <f>SUM(AF13:AF39)</f>
        <v>423944</v>
      </c>
      <c r="AG11" s="92">
        <f>SUM(AG13:AG39)</f>
        <v>218449</v>
      </c>
      <c r="AH11" s="92">
        <f>SUM(AH13:AH39)</f>
        <v>205495</v>
      </c>
      <c r="AI11" s="92"/>
      <c r="AJ11" s="92">
        <f>SUM(AJ13:AJ39)</f>
        <v>74809</v>
      </c>
      <c r="AK11" s="92">
        <f>SUM(AK13:AK39)</f>
        <v>38401</v>
      </c>
      <c r="AL11" s="92">
        <f>SUM(AL13:AL39)</f>
        <v>36408</v>
      </c>
      <c r="AM11" s="92"/>
      <c r="AN11" s="92">
        <f>SUM(AN13:AN39)</f>
        <v>75906</v>
      </c>
      <c r="AO11" s="92">
        <f>SUM(AO13:AO39)</f>
        <v>39116</v>
      </c>
      <c r="AP11" s="92">
        <f>SUM(AP13:AP39)</f>
        <v>36790</v>
      </c>
      <c r="AQ11" s="92"/>
      <c r="AR11" s="92">
        <f>SUM(AR13:AR39)</f>
        <v>68406</v>
      </c>
      <c r="AS11" s="92">
        <f>SUM(AS13:AS39)</f>
        <v>35540</v>
      </c>
      <c r="AT11" s="92">
        <f>SUM(AT13:AT39)</f>
        <v>32866</v>
      </c>
      <c r="AU11" s="92"/>
      <c r="AV11" s="92">
        <f>SUM(AV13:AV39)</f>
        <v>69239</v>
      </c>
      <c r="AW11" s="92">
        <f>SUM(AW13:AW39)</f>
        <v>35694</v>
      </c>
      <c r="AX11" s="92">
        <f>SUM(AX13:AX39)</f>
        <v>33545</v>
      </c>
      <c r="AY11" s="92"/>
      <c r="AZ11" s="92">
        <f>SUM(AZ13:AZ39)</f>
        <v>69347</v>
      </c>
      <c r="BA11" s="92">
        <f>SUM(BA13:BA39)</f>
        <v>35683</v>
      </c>
      <c r="BB11" s="92">
        <f>SUM(BB13:BB39)</f>
        <v>33664</v>
      </c>
      <c r="BC11" s="92"/>
      <c r="BD11" s="92">
        <f>SUM(BD13:BD39)</f>
        <v>66237</v>
      </c>
      <c r="BE11" s="92">
        <f>SUM(BE13:BE39)</f>
        <v>34015</v>
      </c>
      <c r="BF11" s="92">
        <f>SUM(BF13:BF39)</f>
        <v>32222</v>
      </c>
    </row>
    <row r="12" spans="1:58" ht="15" customHeight="1" x14ac:dyDescent="0.25">
      <c r="A12" s="2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58" ht="15" customHeight="1" x14ac:dyDescent="0.25">
      <c r="A13" s="4" t="s">
        <v>48</v>
      </c>
      <c r="B13" s="26">
        <v>224</v>
      </c>
      <c r="C13" s="26">
        <v>124</v>
      </c>
      <c r="D13" s="26">
        <v>100</v>
      </c>
      <c r="E13" s="26"/>
      <c r="F13" s="26">
        <v>14</v>
      </c>
      <c r="G13" s="26">
        <v>8</v>
      </c>
      <c r="H13" s="128">
        <v>6</v>
      </c>
      <c r="I13" s="26"/>
      <c r="J13" s="26">
        <v>116</v>
      </c>
      <c r="K13" s="26">
        <v>62</v>
      </c>
      <c r="L13" s="128">
        <v>54</v>
      </c>
      <c r="M13" s="26"/>
      <c r="N13" s="26">
        <v>50</v>
      </c>
      <c r="O13" s="26">
        <v>26</v>
      </c>
      <c r="P13" s="128">
        <v>24</v>
      </c>
      <c r="Q13" s="26"/>
      <c r="R13" s="26">
        <v>21</v>
      </c>
      <c r="S13" s="26">
        <v>14</v>
      </c>
      <c r="T13" s="128">
        <v>7</v>
      </c>
      <c r="U13" s="26"/>
      <c r="V13" s="26">
        <v>20</v>
      </c>
      <c r="W13" s="26">
        <v>14</v>
      </c>
      <c r="X13" s="128">
        <v>6</v>
      </c>
      <c r="Y13" s="26"/>
      <c r="Z13" s="26">
        <v>3</v>
      </c>
      <c r="AA13" s="26">
        <v>0</v>
      </c>
      <c r="AB13" s="128">
        <v>3</v>
      </c>
      <c r="AF13" s="4">
        <v>24456</v>
      </c>
      <c r="AG13" s="4">
        <v>12600</v>
      </c>
      <c r="AH13" s="4">
        <v>11856</v>
      </c>
      <c r="AJ13" s="4">
        <v>4351</v>
      </c>
      <c r="AK13" s="4">
        <v>2222</v>
      </c>
      <c r="AL13" s="4">
        <v>2129</v>
      </c>
      <c r="AN13" s="4">
        <v>4204</v>
      </c>
      <c r="AO13" s="4">
        <v>2148</v>
      </c>
      <c r="AP13" s="4">
        <v>2056</v>
      </c>
      <c r="AR13" s="4">
        <v>3946</v>
      </c>
      <c r="AS13" s="4">
        <v>2083</v>
      </c>
      <c r="AT13" s="4">
        <v>1863</v>
      </c>
      <c r="AV13" s="4">
        <v>4030</v>
      </c>
      <c r="AW13" s="4">
        <v>2069</v>
      </c>
      <c r="AX13" s="4">
        <v>1961</v>
      </c>
      <c r="AZ13" s="4">
        <v>4084</v>
      </c>
      <c r="BA13" s="4">
        <v>2107</v>
      </c>
      <c r="BB13" s="4">
        <v>1977</v>
      </c>
      <c r="BD13" s="4">
        <v>3841</v>
      </c>
      <c r="BE13" s="4">
        <v>1971</v>
      </c>
      <c r="BF13" s="4">
        <v>1870</v>
      </c>
    </row>
    <row r="14" spans="1:58" ht="15" customHeight="1" x14ac:dyDescent="0.25">
      <c r="A14" s="4" t="s">
        <v>49</v>
      </c>
      <c r="B14" s="26">
        <v>225</v>
      </c>
      <c r="C14" s="26">
        <v>127</v>
      </c>
      <c r="D14" s="26">
        <v>98</v>
      </c>
      <c r="E14" s="26"/>
      <c r="F14" s="26">
        <v>20</v>
      </c>
      <c r="G14" s="26">
        <v>9</v>
      </c>
      <c r="H14" s="128">
        <v>11</v>
      </c>
      <c r="I14" s="26"/>
      <c r="J14" s="26">
        <v>111</v>
      </c>
      <c r="K14" s="26">
        <v>58</v>
      </c>
      <c r="L14" s="128">
        <v>53</v>
      </c>
      <c r="M14" s="26"/>
      <c r="N14" s="26">
        <v>23</v>
      </c>
      <c r="O14" s="26">
        <v>13</v>
      </c>
      <c r="P14" s="128">
        <v>10</v>
      </c>
      <c r="Q14" s="26"/>
      <c r="R14" s="26">
        <v>38</v>
      </c>
      <c r="S14" s="26">
        <v>26</v>
      </c>
      <c r="T14" s="128">
        <v>12</v>
      </c>
      <c r="U14" s="26"/>
      <c r="V14" s="26">
        <v>23</v>
      </c>
      <c r="W14" s="26">
        <v>14</v>
      </c>
      <c r="X14" s="128">
        <v>9</v>
      </c>
      <c r="Y14" s="26"/>
      <c r="Z14" s="26">
        <v>10</v>
      </c>
      <c r="AA14" s="26">
        <v>7</v>
      </c>
      <c r="AB14" s="128">
        <v>3</v>
      </c>
      <c r="AF14" s="4">
        <v>20519</v>
      </c>
      <c r="AG14" s="4">
        <v>10455</v>
      </c>
      <c r="AH14" s="4">
        <v>10064</v>
      </c>
      <c r="AJ14" s="4">
        <v>3680</v>
      </c>
      <c r="AK14" s="4">
        <v>1841</v>
      </c>
      <c r="AL14" s="4">
        <v>1839</v>
      </c>
      <c r="AN14" s="4">
        <v>3545</v>
      </c>
      <c r="AO14" s="4">
        <v>1770</v>
      </c>
      <c r="AP14" s="4">
        <v>1775</v>
      </c>
      <c r="AR14" s="4">
        <v>3298</v>
      </c>
      <c r="AS14" s="4">
        <v>1717</v>
      </c>
      <c r="AT14" s="4">
        <v>1581</v>
      </c>
      <c r="AV14" s="4">
        <v>3286</v>
      </c>
      <c r="AW14" s="4">
        <v>1671</v>
      </c>
      <c r="AX14" s="4">
        <v>1615</v>
      </c>
      <c r="AZ14" s="4">
        <v>3419</v>
      </c>
      <c r="BA14" s="4">
        <v>1779</v>
      </c>
      <c r="BB14" s="4">
        <v>1640</v>
      </c>
      <c r="BD14" s="4">
        <v>3291</v>
      </c>
      <c r="BE14" s="4">
        <v>1677</v>
      </c>
      <c r="BF14" s="4">
        <v>1614</v>
      </c>
    </row>
    <row r="15" spans="1:58" ht="15" customHeight="1" x14ac:dyDescent="0.25">
      <c r="A15" s="4" t="s">
        <v>50</v>
      </c>
      <c r="B15" s="26">
        <v>451</v>
      </c>
      <c r="C15" s="26">
        <v>293</v>
      </c>
      <c r="D15" s="26">
        <v>158</v>
      </c>
      <c r="E15" s="26"/>
      <c r="F15" s="26">
        <v>57</v>
      </c>
      <c r="G15" s="26">
        <v>39</v>
      </c>
      <c r="H15" s="128">
        <v>18</v>
      </c>
      <c r="I15" s="26"/>
      <c r="J15" s="26">
        <v>213</v>
      </c>
      <c r="K15" s="26">
        <v>131</v>
      </c>
      <c r="L15" s="128">
        <v>78</v>
      </c>
      <c r="M15" s="26"/>
      <c r="N15" s="26">
        <v>69</v>
      </c>
      <c r="O15" s="26">
        <v>49</v>
      </c>
      <c r="P15" s="128">
        <v>23</v>
      </c>
      <c r="Q15" s="26"/>
      <c r="R15" s="26">
        <v>66</v>
      </c>
      <c r="S15" s="26">
        <v>43</v>
      </c>
      <c r="T15" s="128">
        <v>22</v>
      </c>
      <c r="U15" s="26"/>
      <c r="V15" s="26">
        <v>33</v>
      </c>
      <c r="W15" s="26">
        <v>21</v>
      </c>
      <c r="X15" s="128">
        <v>14</v>
      </c>
      <c r="Y15" s="26"/>
      <c r="Z15" s="26">
        <v>13</v>
      </c>
      <c r="AA15" s="26">
        <v>10</v>
      </c>
      <c r="AB15" s="128">
        <v>3</v>
      </c>
      <c r="AF15" s="4">
        <v>20584</v>
      </c>
      <c r="AG15" s="4">
        <v>10674</v>
      </c>
      <c r="AH15" s="4">
        <v>9910</v>
      </c>
      <c r="AJ15" s="4">
        <v>3792</v>
      </c>
      <c r="AK15" s="4">
        <v>2018</v>
      </c>
      <c r="AL15" s="4">
        <v>1774</v>
      </c>
      <c r="AN15" s="4">
        <v>3776</v>
      </c>
      <c r="AO15" s="4">
        <v>2009</v>
      </c>
      <c r="AP15" s="4">
        <v>1767</v>
      </c>
      <c r="AR15" s="4">
        <v>3334</v>
      </c>
      <c r="AS15" s="4">
        <v>1716</v>
      </c>
      <c r="AT15" s="4">
        <v>1618</v>
      </c>
      <c r="AV15" s="4">
        <v>3351</v>
      </c>
      <c r="AW15" s="4">
        <v>1717</v>
      </c>
      <c r="AX15" s="4">
        <v>1634</v>
      </c>
      <c r="AZ15" s="4">
        <v>3263</v>
      </c>
      <c r="BA15" s="4">
        <v>1648</v>
      </c>
      <c r="BB15" s="4">
        <v>1615</v>
      </c>
      <c r="BD15" s="4">
        <v>3068</v>
      </c>
      <c r="BE15" s="4">
        <v>1566</v>
      </c>
      <c r="BF15" s="4">
        <v>1502</v>
      </c>
    </row>
    <row r="16" spans="1:58" ht="15" customHeight="1" x14ac:dyDescent="0.25">
      <c r="A16" s="4" t="s">
        <v>51</v>
      </c>
      <c r="B16" s="26">
        <v>153</v>
      </c>
      <c r="C16" s="26">
        <v>95</v>
      </c>
      <c r="D16" s="26">
        <v>58</v>
      </c>
      <c r="E16" s="26"/>
      <c r="F16" s="26">
        <v>29</v>
      </c>
      <c r="G16" s="26">
        <v>16</v>
      </c>
      <c r="H16" s="128">
        <v>13</v>
      </c>
      <c r="I16" s="26"/>
      <c r="J16" s="26">
        <v>75</v>
      </c>
      <c r="K16" s="26">
        <v>46</v>
      </c>
      <c r="L16" s="128">
        <v>29</v>
      </c>
      <c r="M16" s="26"/>
      <c r="N16" s="26">
        <v>17</v>
      </c>
      <c r="O16" s="26">
        <v>11</v>
      </c>
      <c r="P16" s="128">
        <v>6</v>
      </c>
      <c r="Q16" s="26"/>
      <c r="R16" s="26">
        <v>23</v>
      </c>
      <c r="S16" s="26">
        <v>16</v>
      </c>
      <c r="T16" s="128">
        <v>7</v>
      </c>
      <c r="U16" s="26"/>
      <c r="V16" s="26">
        <v>8</v>
      </c>
      <c r="W16" s="26">
        <v>6</v>
      </c>
      <c r="X16" s="128">
        <v>2</v>
      </c>
      <c r="Y16" s="26"/>
      <c r="Z16" s="26">
        <v>1</v>
      </c>
      <c r="AA16" s="26">
        <v>0</v>
      </c>
      <c r="AB16" s="128">
        <v>1</v>
      </c>
      <c r="AF16" s="4">
        <v>25637</v>
      </c>
      <c r="AG16" s="4">
        <v>13113</v>
      </c>
      <c r="AH16" s="4">
        <v>12524</v>
      </c>
      <c r="AJ16" s="4">
        <v>4586</v>
      </c>
      <c r="AK16" s="4">
        <v>2354</v>
      </c>
      <c r="AL16" s="4">
        <v>2232</v>
      </c>
      <c r="AN16" s="4">
        <v>4564</v>
      </c>
      <c r="AO16" s="4">
        <v>2319</v>
      </c>
      <c r="AP16" s="4">
        <v>2245</v>
      </c>
      <c r="AR16" s="4">
        <v>4132</v>
      </c>
      <c r="AS16" s="4">
        <v>2085</v>
      </c>
      <c r="AT16" s="4">
        <v>2047</v>
      </c>
      <c r="AV16" s="4">
        <v>4194</v>
      </c>
      <c r="AW16" s="4">
        <v>2115</v>
      </c>
      <c r="AX16" s="4">
        <v>2079</v>
      </c>
      <c r="AZ16" s="4">
        <v>4112</v>
      </c>
      <c r="BA16" s="4">
        <v>2187</v>
      </c>
      <c r="BB16" s="4">
        <v>1925</v>
      </c>
      <c r="BD16" s="4">
        <v>4049</v>
      </c>
      <c r="BE16" s="4">
        <v>2053</v>
      </c>
      <c r="BF16" s="4">
        <v>1996</v>
      </c>
    </row>
    <row r="17" spans="1:58" ht="15" customHeight="1" x14ac:dyDescent="0.25">
      <c r="A17" s="4" t="s">
        <v>52</v>
      </c>
      <c r="B17" s="26">
        <v>27</v>
      </c>
      <c r="C17" s="26">
        <v>15</v>
      </c>
      <c r="D17" s="26">
        <v>12</v>
      </c>
      <c r="E17" s="26"/>
      <c r="F17" s="26">
        <v>1</v>
      </c>
      <c r="G17" s="26">
        <v>0</v>
      </c>
      <c r="H17" s="128">
        <v>1</v>
      </c>
      <c r="I17" s="26"/>
      <c r="J17" s="26">
        <v>17</v>
      </c>
      <c r="K17" s="26">
        <v>10</v>
      </c>
      <c r="L17" s="128">
        <v>7</v>
      </c>
      <c r="M17" s="26"/>
      <c r="N17" s="26">
        <v>4</v>
      </c>
      <c r="O17" s="26">
        <v>3</v>
      </c>
      <c r="P17" s="128">
        <v>1</v>
      </c>
      <c r="Q17" s="26"/>
      <c r="R17" s="26">
        <v>2</v>
      </c>
      <c r="S17" s="26">
        <v>0</v>
      </c>
      <c r="T17" s="128">
        <v>2</v>
      </c>
      <c r="U17" s="26"/>
      <c r="V17" s="26">
        <v>3</v>
      </c>
      <c r="W17" s="26">
        <v>2</v>
      </c>
      <c r="X17" s="128">
        <v>1</v>
      </c>
      <c r="Y17" s="26"/>
      <c r="Z17" s="26">
        <v>0</v>
      </c>
      <c r="AA17" s="26">
        <v>0</v>
      </c>
      <c r="AB17" s="128">
        <v>0</v>
      </c>
      <c r="AF17" s="4">
        <v>6062</v>
      </c>
      <c r="AG17" s="4">
        <v>3178</v>
      </c>
      <c r="AH17" s="4">
        <v>2884</v>
      </c>
      <c r="AJ17" s="4">
        <v>1035</v>
      </c>
      <c r="AK17" s="4">
        <v>538</v>
      </c>
      <c r="AL17" s="4">
        <v>497</v>
      </c>
      <c r="AN17" s="4">
        <v>1077</v>
      </c>
      <c r="AO17" s="4">
        <v>545</v>
      </c>
      <c r="AP17" s="4">
        <v>532</v>
      </c>
      <c r="AR17" s="4">
        <v>961</v>
      </c>
      <c r="AS17" s="4">
        <v>508</v>
      </c>
      <c r="AT17" s="4">
        <v>453</v>
      </c>
      <c r="AV17" s="4">
        <v>947</v>
      </c>
      <c r="AW17" s="4">
        <v>511</v>
      </c>
      <c r="AX17" s="4">
        <v>436</v>
      </c>
      <c r="AZ17" s="4">
        <v>1057</v>
      </c>
      <c r="BA17" s="4">
        <v>554</v>
      </c>
      <c r="BB17" s="4">
        <v>503</v>
      </c>
      <c r="BD17" s="4">
        <v>985</v>
      </c>
      <c r="BE17" s="4">
        <v>522</v>
      </c>
      <c r="BF17" s="4">
        <v>463</v>
      </c>
    </row>
    <row r="18" spans="1:58" ht="15" customHeight="1" x14ac:dyDescent="0.25">
      <c r="A18" s="4" t="s">
        <v>53</v>
      </c>
      <c r="B18" s="26">
        <v>110</v>
      </c>
      <c r="C18" s="26">
        <v>72</v>
      </c>
      <c r="D18" s="26">
        <v>38</v>
      </c>
      <c r="E18" s="26"/>
      <c r="F18" s="26">
        <v>5</v>
      </c>
      <c r="G18" s="26">
        <v>4</v>
      </c>
      <c r="H18" s="128">
        <v>1</v>
      </c>
      <c r="I18" s="26"/>
      <c r="J18" s="26">
        <v>63</v>
      </c>
      <c r="K18" s="26">
        <v>37</v>
      </c>
      <c r="L18" s="128">
        <v>26</v>
      </c>
      <c r="M18" s="26"/>
      <c r="N18" s="26">
        <v>18</v>
      </c>
      <c r="O18" s="26">
        <v>11</v>
      </c>
      <c r="P18" s="128">
        <v>7</v>
      </c>
      <c r="Q18" s="26"/>
      <c r="R18" s="26">
        <v>15</v>
      </c>
      <c r="S18" s="26">
        <v>13</v>
      </c>
      <c r="T18" s="128">
        <v>2</v>
      </c>
      <c r="U18" s="26"/>
      <c r="V18" s="26">
        <v>9</v>
      </c>
      <c r="W18" s="26">
        <v>7</v>
      </c>
      <c r="X18" s="128">
        <v>2</v>
      </c>
      <c r="Y18" s="26"/>
      <c r="Z18" s="26">
        <v>0</v>
      </c>
      <c r="AA18" s="26">
        <v>0</v>
      </c>
      <c r="AB18" s="128">
        <v>0</v>
      </c>
      <c r="AF18" s="4">
        <v>14770</v>
      </c>
      <c r="AG18" s="4">
        <v>7586</v>
      </c>
      <c r="AH18" s="4">
        <v>7184</v>
      </c>
      <c r="AJ18" s="4">
        <v>2562</v>
      </c>
      <c r="AK18" s="4">
        <v>1352</v>
      </c>
      <c r="AL18" s="4">
        <v>1210</v>
      </c>
      <c r="AN18" s="4">
        <v>2623</v>
      </c>
      <c r="AO18" s="4">
        <v>1327</v>
      </c>
      <c r="AP18" s="4">
        <v>1296</v>
      </c>
      <c r="AR18" s="4">
        <v>2365</v>
      </c>
      <c r="AS18" s="4">
        <v>1185</v>
      </c>
      <c r="AT18" s="4">
        <v>1180</v>
      </c>
      <c r="AV18" s="4">
        <v>2446</v>
      </c>
      <c r="AW18" s="4">
        <v>1288</v>
      </c>
      <c r="AX18" s="4">
        <v>1158</v>
      </c>
      <c r="AZ18" s="4">
        <v>2351</v>
      </c>
      <c r="BA18" s="4">
        <v>1177</v>
      </c>
      <c r="BB18" s="4">
        <v>1174</v>
      </c>
      <c r="BD18" s="4">
        <v>2423</v>
      </c>
      <c r="BE18" s="4">
        <v>1257</v>
      </c>
      <c r="BF18" s="4">
        <v>1166</v>
      </c>
    </row>
    <row r="19" spans="1:58" ht="15" customHeight="1" x14ac:dyDescent="0.25">
      <c r="A19" s="4" t="s">
        <v>54</v>
      </c>
      <c r="B19" s="26">
        <v>10</v>
      </c>
      <c r="C19" s="26">
        <v>9</v>
      </c>
      <c r="D19" s="26">
        <v>1</v>
      </c>
      <c r="E19" s="26"/>
      <c r="F19" s="26">
        <v>0</v>
      </c>
      <c r="G19" s="26">
        <v>0</v>
      </c>
      <c r="H19" s="128">
        <v>0</v>
      </c>
      <c r="I19" s="26"/>
      <c r="J19" s="26">
        <v>7</v>
      </c>
      <c r="K19" s="26">
        <v>6</v>
      </c>
      <c r="L19" s="128">
        <v>1</v>
      </c>
      <c r="M19" s="26"/>
      <c r="N19" s="26">
        <v>2</v>
      </c>
      <c r="O19" s="26">
        <v>2</v>
      </c>
      <c r="P19" s="128">
        <v>0</v>
      </c>
      <c r="Q19" s="26"/>
      <c r="R19" s="26">
        <v>1</v>
      </c>
      <c r="S19" s="26">
        <v>1</v>
      </c>
      <c r="T19" s="128">
        <v>0</v>
      </c>
      <c r="U19" s="26"/>
      <c r="V19" s="26">
        <v>0</v>
      </c>
      <c r="W19" s="26">
        <v>0</v>
      </c>
      <c r="X19" s="128">
        <v>0</v>
      </c>
      <c r="Y19" s="26"/>
      <c r="Z19" s="26">
        <v>0</v>
      </c>
      <c r="AA19" s="26">
        <v>0</v>
      </c>
      <c r="AB19" s="128">
        <v>0</v>
      </c>
      <c r="AF19" s="4">
        <v>3682</v>
      </c>
      <c r="AG19" s="4">
        <v>1886</v>
      </c>
      <c r="AH19" s="4">
        <v>1796</v>
      </c>
      <c r="AJ19" s="4">
        <v>677</v>
      </c>
      <c r="AK19" s="4">
        <v>335</v>
      </c>
      <c r="AL19" s="4">
        <v>342</v>
      </c>
      <c r="AN19" s="4">
        <v>631</v>
      </c>
      <c r="AO19" s="4">
        <v>305</v>
      </c>
      <c r="AP19" s="4">
        <v>326</v>
      </c>
      <c r="AR19" s="4">
        <v>576</v>
      </c>
      <c r="AS19" s="4">
        <v>301</v>
      </c>
      <c r="AT19" s="4">
        <v>275</v>
      </c>
      <c r="AV19" s="4">
        <v>633</v>
      </c>
      <c r="AW19" s="4">
        <v>329</v>
      </c>
      <c r="AX19" s="4">
        <v>304</v>
      </c>
      <c r="AZ19" s="4">
        <v>591</v>
      </c>
      <c r="BA19" s="4">
        <v>294</v>
      </c>
      <c r="BB19" s="4">
        <v>297</v>
      </c>
      <c r="BD19" s="4">
        <v>574</v>
      </c>
      <c r="BE19" s="4">
        <v>322</v>
      </c>
      <c r="BF19" s="4">
        <v>252</v>
      </c>
    </row>
    <row r="20" spans="1:58" ht="15" customHeight="1" x14ac:dyDescent="0.25">
      <c r="A20" s="4" t="s">
        <v>55</v>
      </c>
      <c r="B20" s="26">
        <v>333</v>
      </c>
      <c r="C20" s="26">
        <v>202</v>
      </c>
      <c r="D20" s="26">
        <v>131</v>
      </c>
      <c r="E20" s="26"/>
      <c r="F20" s="26">
        <v>29</v>
      </c>
      <c r="G20" s="26">
        <v>20</v>
      </c>
      <c r="H20" s="128">
        <v>9</v>
      </c>
      <c r="I20" s="26"/>
      <c r="J20" s="26">
        <v>194</v>
      </c>
      <c r="K20" s="26">
        <v>118</v>
      </c>
      <c r="L20" s="128">
        <v>76</v>
      </c>
      <c r="M20" s="26"/>
      <c r="N20" s="26">
        <v>42</v>
      </c>
      <c r="O20" s="26">
        <v>28</v>
      </c>
      <c r="P20" s="128">
        <v>14</v>
      </c>
      <c r="Q20" s="26"/>
      <c r="R20" s="26">
        <v>41</v>
      </c>
      <c r="S20" s="26">
        <v>20</v>
      </c>
      <c r="T20" s="128">
        <v>21</v>
      </c>
      <c r="U20" s="26"/>
      <c r="V20" s="26">
        <v>20</v>
      </c>
      <c r="W20" s="26">
        <v>10</v>
      </c>
      <c r="X20" s="128">
        <v>10</v>
      </c>
      <c r="Y20" s="26"/>
      <c r="Z20" s="26">
        <v>7</v>
      </c>
      <c r="AA20" s="26">
        <v>6</v>
      </c>
      <c r="AB20" s="128">
        <v>1</v>
      </c>
      <c r="AF20" s="4">
        <v>37693</v>
      </c>
      <c r="AG20" s="4">
        <v>19468</v>
      </c>
      <c r="AH20" s="4">
        <v>18225</v>
      </c>
      <c r="AJ20" s="4">
        <v>6649</v>
      </c>
      <c r="AK20" s="4">
        <v>3439</v>
      </c>
      <c r="AL20" s="4">
        <v>3210</v>
      </c>
      <c r="AN20" s="4">
        <v>6543</v>
      </c>
      <c r="AO20" s="4">
        <v>3386</v>
      </c>
      <c r="AP20" s="4">
        <v>3157</v>
      </c>
      <c r="AR20" s="4">
        <v>6147</v>
      </c>
      <c r="AS20" s="4">
        <v>3192</v>
      </c>
      <c r="AT20" s="4">
        <v>2955</v>
      </c>
      <c r="AV20" s="4">
        <v>6190</v>
      </c>
      <c r="AW20" s="4">
        <v>3181</v>
      </c>
      <c r="AX20" s="4">
        <v>3009</v>
      </c>
      <c r="AZ20" s="4">
        <v>6270</v>
      </c>
      <c r="BA20" s="4">
        <v>3230</v>
      </c>
      <c r="BB20" s="4">
        <v>3040</v>
      </c>
      <c r="BD20" s="4">
        <v>5894</v>
      </c>
      <c r="BE20" s="4">
        <v>3040</v>
      </c>
      <c r="BF20" s="4">
        <v>2854</v>
      </c>
    </row>
    <row r="21" spans="1:58" ht="15" customHeight="1" x14ac:dyDescent="0.25">
      <c r="A21" s="4" t="s">
        <v>56</v>
      </c>
      <c r="B21" s="26">
        <v>80</v>
      </c>
      <c r="C21" s="26">
        <v>47</v>
      </c>
      <c r="D21" s="26">
        <v>33</v>
      </c>
      <c r="E21" s="26"/>
      <c r="F21" s="26">
        <v>3</v>
      </c>
      <c r="G21" s="26">
        <v>3</v>
      </c>
      <c r="H21" s="128">
        <v>0</v>
      </c>
      <c r="I21" s="26"/>
      <c r="J21" s="26">
        <v>56</v>
      </c>
      <c r="K21" s="26">
        <v>32</v>
      </c>
      <c r="L21" s="128">
        <v>23</v>
      </c>
      <c r="M21" s="26"/>
      <c r="N21" s="26">
        <v>12</v>
      </c>
      <c r="O21" s="26">
        <v>8</v>
      </c>
      <c r="P21" s="128">
        <v>5</v>
      </c>
      <c r="Q21" s="26"/>
      <c r="R21" s="26">
        <v>7</v>
      </c>
      <c r="S21" s="26">
        <v>3</v>
      </c>
      <c r="T21" s="128">
        <v>3</v>
      </c>
      <c r="U21" s="26"/>
      <c r="V21" s="26">
        <v>2</v>
      </c>
      <c r="W21" s="26">
        <v>0</v>
      </c>
      <c r="X21" s="128">
        <v>2</v>
      </c>
      <c r="Y21" s="26"/>
      <c r="Z21" s="26">
        <v>0</v>
      </c>
      <c r="AA21" s="26">
        <v>1</v>
      </c>
      <c r="AB21" s="128">
        <v>0</v>
      </c>
      <c r="AF21" s="4">
        <v>17815</v>
      </c>
      <c r="AG21" s="4">
        <v>9142</v>
      </c>
      <c r="AH21" s="4">
        <v>8673</v>
      </c>
      <c r="AJ21" s="4">
        <v>3081</v>
      </c>
      <c r="AK21" s="4">
        <v>1533</v>
      </c>
      <c r="AL21" s="4">
        <v>1548</v>
      </c>
      <c r="AN21" s="4">
        <v>3151</v>
      </c>
      <c r="AO21" s="4">
        <v>1614</v>
      </c>
      <c r="AP21" s="4">
        <v>1537</v>
      </c>
      <c r="AR21" s="4">
        <v>2842</v>
      </c>
      <c r="AS21" s="4">
        <v>1478</v>
      </c>
      <c r="AT21" s="4">
        <v>1364</v>
      </c>
      <c r="AV21" s="4">
        <v>2958</v>
      </c>
      <c r="AW21" s="4">
        <v>1534</v>
      </c>
      <c r="AX21" s="4">
        <v>1424</v>
      </c>
      <c r="AZ21" s="4">
        <v>3011</v>
      </c>
      <c r="BA21" s="4">
        <v>1550</v>
      </c>
      <c r="BB21" s="4">
        <v>1461</v>
      </c>
      <c r="BD21" s="4">
        <v>2772</v>
      </c>
      <c r="BE21" s="4">
        <v>1433</v>
      </c>
      <c r="BF21" s="4">
        <v>1339</v>
      </c>
    </row>
    <row r="22" spans="1:58" ht="15" customHeight="1" x14ac:dyDescent="0.25">
      <c r="A22" s="4" t="s">
        <v>57</v>
      </c>
      <c r="B22" s="26">
        <v>301</v>
      </c>
      <c r="C22" s="26">
        <v>182</v>
      </c>
      <c r="D22" s="26">
        <v>119</v>
      </c>
      <c r="E22" s="26"/>
      <c r="F22" s="26">
        <v>28</v>
      </c>
      <c r="G22" s="26">
        <v>20</v>
      </c>
      <c r="H22" s="128">
        <v>8</v>
      </c>
      <c r="I22" s="26"/>
      <c r="J22" s="26">
        <v>165</v>
      </c>
      <c r="K22" s="26">
        <v>96</v>
      </c>
      <c r="L22" s="128">
        <v>69</v>
      </c>
      <c r="M22" s="26"/>
      <c r="N22" s="26">
        <v>46</v>
      </c>
      <c r="O22" s="26">
        <v>31</v>
      </c>
      <c r="P22" s="128">
        <v>15</v>
      </c>
      <c r="Q22" s="26"/>
      <c r="R22" s="26">
        <v>25</v>
      </c>
      <c r="S22" s="26">
        <v>14</v>
      </c>
      <c r="T22" s="128">
        <v>11</v>
      </c>
      <c r="U22" s="26"/>
      <c r="V22" s="26">
        <v>29</v>
      </c>
      <c r="W22" s="26">
        <v>18</v>
      </c>
      <c r="X22" s="128">
        <v>11</v>
      </c>
      <c r="Y22" s="26"/>
      <c r="Z22" s="26">
        <v>8</v>
      </c>
      <c r="AA22" s="26">
        <v>3</v>
      </c>
      <c r="AB22" s="128">
        <v>5</v>
      </c>
      <c r="AF22" s="4">
        <v>26956</v>
      </c>
      <c r="AG22" s="4">
        <v>14013</v>
      </c>
      <c r="AH22" s="4">
        <v>12943</v>
      </c>
      <c r="AJ22" s="4">
        <v>4850</v>
      </c>
      <c r="AK22" s="4">
        <v>2512</v>
      </c>
      <c r="AL22" s="4">
        <v>2338</v>
      </c>
      <c r="AN22" s="4">
        <v>5098</v>
      </c>
      <c r="AO22" s="4">
        <v>2648</v>
      </c>
      <c r="AP22" s="4">
        <v>2450</v>
      </c>
      <c r="AR22" s="4">
        <v>4420</v>
      </c>
      <c r="AS22" s="4">
        <v>2343</v>
      </c>
      <c r="AT22" s="4">
        <v>2077</v>
      </c>
      <c r="AV22" s="4">
        <v>4327</v>
      </c>
      <c r="AW22" s="4">
        <v>2262</v>
      </c>
      <c r="AX22" s="4">
        <v>2065</v>
      </c>
      <c r="AZ22" s="4">
        <v>4167</v>
      </c>
      <c r="BA22" s="4">
        <v>2148</v>
      </c>
      <c r="BB22" s="4">
        <v>2019</v>
      </c>
      <c r="BD22" s="4">
        <v>4094</v>
      </c>
      <c r="BE22" s="4">
        <v>2100</v>
      </c>
      <c r="BF22" s="4">
        <v>1994</v>
      </c>
    </row>
    <row r="23" spans="1:58" ht="15" customHeight="1" x14ac:dyDescent="0.25">
      <c r="A23" s="4" t="s">
        <v>58</v>
      </c>
      <c r="B23" s="26">
        <v>58</v>
      </c>
      <c r="C23" s="26">
        <v>37</v>
      </c>
      <c r="D23" s="26">
        <v>21</v>
      </c>
      <c r="E23" s="26"/>
      <c r="F23" s="26">
        <v>0</v>
      </c>
      <c r="G23" s="26">
        <v>0</v>
      </c>
      <c r="H23" s="128">
        <v>0</v>
      </c>
      <c r="I23" s="26"/>
      <c r="J23" s="26">
        <v>29</v>
      </c>
      <c r="K23" s="26">
        <v>18</v>
      </c>
      <c r="L23" s="128">
        <v>11</v>
      </c>
      <c r="M23" s="26"/>
      <c r="N23" s="26">
        <v>8</v>
      </c>
      <c r="O23" s="26">
        <v>5</v>
      </c>
      <c r="P23" s="128">
        <v>3</v>
      </c>
      <c r="Q23" s="26"/>
      <c r="R23" s="26">
        <v>11</v>
      </c>
      <c r="S23" s="26">
        <v>10</v>
      </c>
      <c r="T23" s="128">
        <v>1</v>
      </c>
      <c r="U23" s="26"/>
      <c r="V23" s="26">
        <v>3</v>
      </c>
      <c r="W23" s="26">
        <v>1</v>
      </c>
      <c r="X23" s="128">
        <v>2</v>
      </c>
      <c r="Y23" s="26"/>
      <c r="Z23" s="26">
        <v>7</v>
      </c>
      <c r="AA23" s="26">
        <v>3</v>
      </c>
      <c r="AB23" s="128">
        <v>4</v>
      </c>
      <c r="AF23" s="4">
        <v>9042</v>
      </c>
      <c r="AG23" s="4">
        <v>4701</v>
      </c>
      <c r="AH23" s="4">
        <v>4341</v>
      </c>
      <c r="AJ23" s="4">
        <v>1529</v>
      </c>
      <c r="AK23" s="4">
        <v>816</v>
      </c>
      <c r="AL23" s="4">
        <v>713</v>
      </c>
      <c r="AN23" s="4">
        <v>1595</v>
      </c>
      <c r="AO23" s="4">
        <v>806</v>
      </c>
      <c r="AP23" s="4">
        <v>789</v>
      </c>
      <c r="AR23" s="4">
        <v>1440</v>
      </c>
      <c r="AS23" s="4">
        <v>748</v>
      </c>
      <c r="AT23" s="4">
        <v>692</v>
      </c>
      <c r="AV23" s="4">
        <v>1615</v>
      </c>
      <c r="AW23" s="4">
        <v>864</v>
      </c>
      <c r="AX23" s="4">
        <v>751</v>
      </c>
      <c r="AZ23" s="4">
        <v>1509</v>
      </c>
      <c r="BA23" s="4">
        <v>759</v>
      </c>
      <c r="BB23" s="4">
        <v>750</v>
      </c>
      <c r="BD23" s="4">
        <v>1354</v>
      </c>
      <c r="BE23" s="4">
        <v>708</v>
      </c>
      <c r="BF23" s="4">
        <v>646</v>
      </c>
    </row>
    <row r="24" spans="1:58" ht="15" customHeight="1" x14ac:dyDescent="0.25">
      <c r="A24" s="78" t="s">
        <v>59</v>
      </c>
      <c r="B24" s="26">
        <v>305</v>
      </c>
      <c r="C24" s="26">
        <v>172</v>
      </c>
      <c r="D24" s="26">
        <v>133</v>
      </c>
      <c r="E24" s="26"/>
      <c r="F24" s="26">
        <v>13</v>
      </c>
      <c r="G24" s="26">
        <v>7</v>
      </c>
      <c r="H24" s="128">
        <v>6</v>
      </c>
      <c r="I24" s="26"/>
      <c r="J24" s="26">
        <v>191</v>
      </c>
      <c r="K24" s="26">
        <v>103</v>
      </c>
      <c r="L24" s="128">
        <v>88</v>
      </c>
      <c r="M24" s="26"/>
      <c r="N24" s="26">
        <v>37</v>
      </c>
      <c r="O24" s="26">
        <v>20</v>
      </c>
      <c r="P24" s="128">
        <v>17</v>
      </c>
      <c r="Q24" s="26"/>
      <c r="R24" s="26">
        <v>29</v>
      </c>
      <c r="S24" s="26">
        <v>20</v>
      </c>
      <c r="T24" s="128">
        <v>9</v>
      </c>
      <c r="U24" s="26"/>
      <c r="V24" s="26">
        <v>28</v>
      </c>
      <c r="W24" s="26">
        <v>17</v>
      </c>
      <c r="X24" s="128">
        <v>11</v>
      </c>
      <c r="Y24" s="26"/>
      <c r="Z24" s="26">
        <v>7</v>
      </c>
      <c r="AA24" s="26">
        <v>5</v>
      </c>
      <c r="AB24" s="128">
        <v>2</v>
      </c>
      <c r="AF24" s="4">
        <v>35152</v>
      </c>
      <c r="AG24" s="4">
        <v>18179</v>
      </c>
      <c r="AH24" s="4">
        <v>16973</v>
      </c>
      <c r="AJ24" s="4">
        <v>6404</v>
      </c>
      <c r="AK24" s="4">
        <v>3289</v>
      </c>
      <c r="AL24" s="4">
        <v>3115</v>
      </c>
      <c r="AN24" s="4">
        <v>5996</v>
      </c>
      <c r="AO24" s="4">
        <v>3180</v>
      </c>
      <c r="AP24" s="4">
        <v>2816</v>
      </c>
      <c r="AR24" s="4">
        <v>5596</v>
      </c>
      <c r="AS24" s="4">
        <v>2952</v>
      </c>
      <c r="AT24" s="4">
        <v>2644</v>
      </c>
      <c r="AV24" s="4">
        <v>5688</v>
      </c>
      <c r="AW24" s="4">
        <v>2922</v>
      </c>
      <c r="AX24" s="4">
        <v>2766</v>
      </c>
      <c r="AZ24" s="4">
        <v>5737</v>
      </c>
      <c r="BA24" s="4">
        <v>2894</v>
      </c>
      <c r="BB24" s="4">
        <v>2843</v>
      </c>
      <c r="BD24" s="4">
        <v>5731</v>
      </c>
      <c r="BE24" s="4">
        <v>2942</v>
      </c>
      <c r="BF24" s="4">
        <v>2789</v>
      </c>
    </row>
    <row r="25" spans="1:58" ht="15" customHeight="1" x14ac:dyDescent="0.25">
      <c r="A25" s="4" t="s">
        <v>60</v>
      </c>
      <c r="B25" s="26">
        <v>150</v>
      </c>
      <c r="C25" s="26">
        <v>100</v>
      </c>
      <c r="D25" s="26">
        <v>50</v>
      </c>
      <c r="E25" s="26"/>
      <c r="F25" s="26">
        <v>20</v>
      </c>
      <c r="G25" s="26">
        <v>12</v>
      </c>
      <c r="H25" s="128">
        <v>8</v>
      </c>
      <c r="I25" s="26"/>
      <c r="J25" s="26">
        <v>61</v>
      </c>
      <c r="K25" s="26">
        <v>42</v>
      </c>
      <c r="L25" s="128">
        <v>19</v>
      </c>
      <c r="M25" s="26"/>
      <c r="N25" s="26">
        <v>29</v>
      </c>
      <c r="O25" s="26">
        <v>20</v>
      </c>
      <c r="P25" s="128">
        <v>9</v>
      </c>
      <c r="Q25" s="26"/>
      <c r="R25" s="26">
        <v>20</v>
      </c>
      <c r="S25" s="26">
        <v>12</v>
      </c>
      <c r="T25" s="128">
        <v>8</v>
      </c>
      <c r="U25" s="26"/>
      <c r="V25" s="26">
        <v>16</v>
      </c>
      <c r="W25" s="26">
        <v>10</v>
      </c>
      <c r="X25" s="128">
        <v>6</v>
      </c>
      <c r="Y25" s="26"/>
      <c r="Z25" s="26">
        <v>4</v>
      </c>
      <c r="AA25" s="26">
        <v>4</v>
      </c>
      <c r="AB25" s="128">
        <v>0</v>
      </c>
      <c r="AF25" s="4">
        <v>9345</v>
      </c>
      <c r="AG25" s="4">
        <v>4707</v>
      </c>
      <c r="AH25" s="4">
        <v>4638</v>
      </c>
      <c r="AJ25" s="4">
        <v>1626</v>
      </c>
      <c r="AK25" s="4">
        <v>833</v>
      </c>
      <c r="AL25" s="4">
        <v>793</v>
      </c>
      <c r="AN25" s="4">
        <v>1599</v>
      </c>
      <c r="AO25" s="4">
        <v>815</v>
      </c>
      <c r="AP25" s="4">
        <v>784</v>
      </c>
      <c r="AR25" s="4">
        <v>1566</v>
      </c>
      <c r="AS25" s="4">
        <v>811</v>
      </c>
      <c r="AT25" s="4">
        <v>755</v>
      </c>
      <c r="AV25" s="4">
        <v>1523</v>
      </c>
      <c r="AW25" s="4">
        <v>754</v>
      </c>
      <c r="AX25" s="4">
        <v>769</v>
      </c>
      <c r="AZ25" s="4">
        <v>1535</v>
      </c>
      <c r="BA25" s="4">
        <v>772</v>
      </c>
      <c r="BB25" s="4">
        <v>763</v>
      </c>
      <c r="BD25" s="4">
        <v>1496</v>
      </c>
      <c r="BE25" s="4">
        <v>722</v>
      </c>
      <c r="BF25" s="4">
        <v>774</v>
      </c>
    </row>
    <row r="26" spans="1:58" ht="15" customHeight="1" x14ac:dyDescent="0.25">
      <c r="A26" s="4" t="s">
        <v>61</v>
      </c>
      <c r="B26" s="26">
        <v>135</v>
      </c>
      <c r="C26" s="26">
        <v>70</v>
      </c>
      <c r="D26" s="26">
        <v>65</v>
      </c>
      <c r="E26" s="26"/>
      <c r="F26" s="26">
        <v>4</v>
      </c>
      <c r="G26" s="26">
        <v>0</v>
      </c>
      <c r="H26" s="128">
        <v>4</v>
      </c>
      <c r="I26" s="26"/>
      <c r="J26" s="26">
        <v>112</v>
      </c>
      <c r="K26" s="26">
        <v>61</v>
      </c>
      <c r="L26" s="128">
        <v>51</v>
      </c>
      <c r="M26" s="26"/>
      <c r="N26" s="26">
        <v>6</v>
      </c>
      <c r="O26" s="26">
        <v>2</v>
      </c>
      <c r="P26" s="128">
        <v>4</v>
      </c>
      <c r="Q26" s="26"/>
      <c r="R26" s="26">
        <v>11</v>
      </c>
      <c r="S26" s="26">
        <v>6</v>
      </c>
      <c r="T26" s="128">
        <v>5</v>
      </c>
      <c r="U26" s="26"/>
      <c r="V26" s="26">
        <v>2</v>
      </c>
      <c r="W26" s="26">
        <v>1</v>
      </c>
      <c r="X26" s="128">
        <v>1</v>
      </c>
      <c r="Y26" s="26"/>
      <c r="Z26" s="26">
        <v>0</v>
      </c>
      <c r="AA26" s="26">
        <v>0</v>
      </c>
      <c r="AB26" s="128">
        <v>0</v>
      </c>
      <c r="AF26" s="4">
        <v>28693</v>
      </c>
      <c r="AG26" s="4">
        <v>14460</v>
      </c>
      <c r="AH26" s="4">
        <v>14233</v>
      </c>
      <c r="AJ26" s="4">
        <v>5114</v>
      </c>
      <c r="AK26" s="4">
        <v>2568</v>
      </c>
      <c r="AL26" s="4">
        <v>2546</v>
      </c>
      <c r="AN26" s="4">
        <v>5003</v>
      </c>
      <c r="AO26" s="4">
        <v>2578</v>
      </c>
      <c r="AP26" s="4">
        <v>2425</v>
      </c>
      <c r="AR26" s="4">
        <v>4571</v>
      </c>
      <c r="AS26" s="4">
        <v>2270</v>
      </c>
      <c r="AT26" s="4">
        <v>2301</v>
      </c>
      <c r="AV26" s="4">
        <v>4804</v>
      </c>
      <c r="AW26" s="4">
        <v>2406</v>
      </c>
      <c r="AX26" s="4">
        <v>2398</v>
      </c>
      <c r="AZ26" s="4">
        <v>4658</v>
      </c>
      <c r="BA26" s="4">
        <v>2331</v>
      </c>
      <c r="BB26" s="4">
        <v>2327</v>
      </c>
      <c r="BD26" s="4">
        <v>4543</v>
      </c>
      <c r="BE26" s="4">
        <v>2307</v>
      </c>
      <c r="BF26" s="4">
        <v>2236</v>
      </c>
    </row>
    <row r="27" spans="1:58" ht="15" customHeight="1" x14ac:dyDescent="0.25">
      <c r="A27" s="4" t="s">
        <v>62</v>
      </c>
      <c r="B27" s="26">
        <v>77</v>
      </c>
      <c r="C27" s="26">
        <v>49</v>
      </c>
      <c r="D27" s="26">
        <v>28</v>
      </c>
      <c r="E27" s="26"/>
      <c r="F27" s="26">
        <v>20</v>
      </c>
      <c r="G27" s="26">
        <v>12</v>
      </c>
      <c r="H27" s="128">
        <v>8</v>
      </c>
      <c r="I27" s="26"/>
      <c r="J27" s="26">
        <v>43</v>
      </c>
      <c r="K27" s="26">
        <v>29</v>
      </c>
      <c r="L27" s="128">
        <v>14</v>
      </c>
      <c r="M27" s="26"/>
      <c r="N27" s="26">
        <v>5</v>
      </c>
      <c r="O27" s="26">
        <v>3</v>
      </c>
      <c r="P27" s="128">
        <v>2</v>
      </c>
      <c r="Q27" s="26"/>
      <c r="R27" s="26">
        <v>9</v>
      </c>
      <c r="S27" s="26">
        <v>5</v>
      </c>
      <c r="T27" s="128">
        <v>4</v>
      </c>
      <c r="U27" s="26"/>
      <c r="V27" s="26">
        <v>0</v>
      </c>
      <c r="W27" s="26">
        <v>0</v>
      </c>
      <c r="X27" s="128">
        <v>0</v>
      </c>
      <c r="Y27" s="26"/>
      <c r="Z27" s="26">
        <v>0</v>
      </c>
      <c r="AA27" s="26">
        <v>0</v>
      </c>
      <c r="AB27" s="128">
        <v>0</v>
      </c>
      <c r="AF27" s="4">
        <v>8564</v>
      </c>
      <c r="AG27" s="4">
        <v>4410</v>
      </c>
      <c r="AH27" s="4">
        <v>4154</v>
      </c>
      <c r="AJ27" s="4">
        <v>1478</v>
      </c>
      <c r="AK27" s="4">
        <v>775</v>
      </c>
      <c r="AL27" s="4">
        <v>703</v>
      </c>
      <c r="AN27" s="4">
        <v>1616</v>
      </c>
      <c r="AO27" s="4">
        <v>809</v>
      </c>
      <c r="AP27" s="4">
        <v>807</v>
      </c>
      <c r="AR27" s="4">
        <v>1395</v>
      </c>
      <c r="AS27" s="4">
        <v>754</v>
      </c>
      <c r="AT27" s="4">
        <v>641</v>
      </c>
      <c r="AV27" s="4">
        <v>1396</v>
      </c>
      <c r="AW27" s="4">
        <v>726</v>
      </c>
      <c r="AX27" s="4">
        <v>670</v>
      </c>
      <c r="AZ27" s="4">
        <v>1352</v>
      </c>
      <c r="BA27" s="4">
        <v>689</v>
      </c>
      <c r="BB27" s="4">
        <v>663</v>
      </c>
      <c r="BD27" s="4">
        <v>1327</v>
      </c>
      <c r="BE27" s="4">
        <v>657</v>
      </c>
      <c r="BF27" s="4">
        <v>670</v>
      </c>
    </row>
    <row r="28" spans="1:58" ht="15" customHeight="1" x14ac:dyDescent="0.25">
      <c r="A28" s="4" t="s">
        <v>63</v>
      </c>
      <c r="B28" s="26">
        <v>104</v>
      </c>
      <c r="C28" s="26">
        <v>64</v>
      </c>
      <c r="D28" s="26">
        <v>40</v>
      </c>
      <c r="E28" s="26"/>
      <c r="F28" s="26">
        <v>6</v>
      </c>
      <c r="G28" s="26">
        <v>1</v>
      </c>
      <c r="H28" s="128">
        <v>5</v>
      </c>
      <c r="I28" s="26"/>
      <c r="J28" s="26">
        <v>65</v>
      </c>
      <c r="K28" s="26">
        <v>39</v>
      </c>
      <c r="L28" s="128">
        <v>26</v>
      </c>
      <c r="M28" s="26"/>
      <c r="N28" s="26">
        <v>13</v>
      </c>
      <c r="O28" s="26">
        <v>11</v>
      </c>
      <c r="P28" s="128">
        <v>2</v>
      </c>
      <c r="Q28" s="26"/>
      <c r="R28" s="26">
        <v>11</v>
      </c>
      <c r="S28" s="26">
        <v>6</v>
      </c>
      <c r="T28" s="128">
        <v>5</v>
      </c>
      <c r="U28" s="26"/>
      <c r="V28" s="26">
        <v>6</v>
      </c>
      <c r="W28" s="26">
        <v>5</v>
      </c>
      <c r="X28" s="128">
        <v>1</v>
      </c>
      <c r="Y28" s="26"/>
      <c r="Z28" s="26">
        <v>3</v>
      </c>
      <c r="AA28" s="26">
        <v>2</v>
      </c>
      <c r="AB28" s="128">
        <v>1</v>
      </c>
      <c r="AF28" s="4">
        <v>12641</v>
      </c>
      <c r="AG28" s="4">
        <v>6480</v>
      </c>
      <c r="AH28" s="4">
        <v>6161</v>
      </c>
      <c r="AJ28" s="4">
        <v>2172</v>
      </c>
      <c r="AK28" s="4">
        <v>1113</v>
      </c>
      <c r="AL28" s="4">
        <v>1059</v>
      </c>
      <c r="AN28" s="4">
        <v>2285</v>
      </c>
      <c r="AO28" s="4">
        <v>1185</v>
      </c>
      <c r="AP28" s="4">
        <v>1100</v>
      </c>
      <c r="AR28" s="4">
        <v>2046</v>
      </c>
      <c r="AS28" s="4">
        <v>1080</v>
      </c>
      <c r="AT28" s="4">
        <v>966</v>
      </c>
      <c r="AV28" s="4">
        <v>2055</v>
      </c>
      <c r="AW28" s="4">
        <v>1079</v>
      </c>
      <c r="AX28" s="4">
        <v>976</v>
      </c>
      <c r="AZ28" s="4">
        <v>2078</v>
      </c>
      <c r="BA28" s="4">
        <v>1054</v>
      </c>
      <c r="BB28" s="4">
        <v>1024</v>
      </c>
      <c r="BD28" s="4">
        <v>2005</v>
      </c>
      <c r="BE28" s="4">
        <v>969</v>
      </c>
      <c r="BF28" s="4">
        <v>1036</v>
      </c>
    </row>
    <row r="29" spans="1:58" ht="15" customHeight="1" x14ac:dyDescent="0.25">
      <c r="A29" s="4" t="s">
        <v>64</v>
      </c>
      <c r="B29" s="26">
        <v>10</v>
      </c>
      <c r="C29" s="26">
        <v>8</v>
      </c>
      <c r="D29" s="26">
        <v>2</v>
      </c>
      <c r="E29" s="26"/>
      <c r="F29" s="26">
        <v>1</v>
      </c>
      <c r="G29" s="26">
        <v>0</v>
      </c>
      <c r="H29" s="128">
        <v>1</v>
      </c>
      <c r="I29" s="26"/>
      <c r="J29" s="26">
        <v>6</v>
      </c>
      <c r="K29" s="26">
        <v>6</v>
      </c>
      <c r="L29" s="128">
        <v>0</v>
      </c>
      <c r="M29" s="26"/>
      <c r="N29" s="26">
        <v>1</v>
      </c>
      <c r="O29" s="26">
        <v>0</v>
      </c>
      <c r="P29" s="128">
        <v>1</v>
      </c>
      <c r="Q29" s="26"/>
      <c r="R29" s="26">
        <v>1</v>
      </c>
      <c r="S29" s="26">
        <v>1</v>
      </c>
      <c r="T29" s="128">
        <v>0</v>
      </c>
      <c r="U29" s="26"/>
      <c r="V29" s="26">
        <v>1</v>
      </c>
      <c r="W29" s="26">
        <v>1</v>
      </c>
      <c r="X29" s="128">
        <v>0</v>
      </c>
      <c r="Y29" s="26"/>
      <c r="Z29" s="26">
        <v>0</v>
      </c>
      <c r="AA29" s="26">
        <v>0</v>
      </c>
      <c r="AB29" s="128">
        <v>0</v>
      </c>
      <c r="AF29" s="4">
        <v>6985</v>
      </c>
      <c r="AG29" s="4">
        <v>3621</v>
      </c>
      <c r="AH29" s="4">
        <v>3364</v>
      </c>
      <c r="AJ29" s="4">
        <v>1157</v>
      </c>
      <c r="AK29" s="4">
        <v>566</v>
      </c>
      <c r="AL29" s="4">
        <v>591</v>
      </c>
      <c r="AN29" s="4">
        <v>1297</v>
      </c>
      <c r="AO29" s="4">
        <v>688</v>
      </c>
      <c r="AP29" s="4">
        <v>609</v>
      </c>
      <c r="AR29" s="4">
        <v>1097</v>
      </c>
      <c r="AS29" s="4">
        <v>555</v>
      </c>
      <c r="AT29" s="4">
        <v>542</v>
      </c>
      <c r="AV29" s="4">
        <v>1142</v>
      </c>
      <c r="AW29" s="4">
        <v>602</v>
      </c>
      <c r="AX29" s="4">
        <v>540</v>
      </c>
      <c r="AZ29" s="4">
        <v>1202</v>
      </c>
      <c r="BA29" s="4">
        <v>628</v>
      </c>
      <c r="BB29" s="4">
        <v>574</v>
      </c>
      <c r="BD29" s="4">
        <v>1090</v>
      </c>
      <c r="BE29" s="4">
        <v>582</v>
      </c>
      <c r="BF29" s="4">
        <v>508</v>
      </c>
    </row>
    <row r="30" spans="1:58" ht="15" customHeight="1" x14ac:dyDescent="0.25">
      <c r="A30" s="4" t="s">
        <v>65</v>
      </c>
      <c r="B30" s="26">
        <v>41</v>
      </c>
      <c r="C30" s="26">
        <v>28</v>
      </c>
      <c r="D30" s="26">
        <v>13</v>
      </c>
      <c r="E30" s="26"/>
      <c r="F30" s="26">
        <v>6</v>
      </c>
      <c r="G30" s="26">
        <v>1</v>
      </c>
      <c r="H30" s="128">
        <v>5</v>
      </c>
      <c r="I30" s="26"/>
      <c r="J30" s="26">
        <v>18</v>
      </c>
      <c r="K30" s="26">
        <v>14</v>
      </c>
      <c r="L30" s="128">
        <v>4</v>
      </c>
      <c r="M30" s="26"/>
      <c r="N30" s="26">
        <v>7</v>
      </c>
      <c r="O30" s="26">
        <v>5</v>
      </c>
      <c r="P30" s="128">
        <v>2</v>
      </c>
      <c r="Q30" s="26"/>
      <c r="R30" s="26">
        <v>8</v>
      </c>
      <c r="S30" s="26">
        <v>6</v>
      </c>
      <c r="T30" s="128">
        <v>2</v>
      </c>
      <c r="U30" s="26"/>
      <c r="V30" s="26">
        <v>1</v>
      </c>
      <c r="W30" s="26">
        <v>1</v>
      </c>
      <c r="X30" s="128">
        <v>0</v>
      </c>
      <c r="Y30" s="26"/>
      <c r="Z30" s="26">
        <v>1</v>
      </c>
      <c r="AA30" s="26">
        <v>1</v>
      </c>
      <c r="AB30" s="128">
        <v>0</v>
      </c>
      <c r="AF30" s="4">
        <v>10276</v>
      </c>
      <c r="AG30" s="4">
        <v>5320</v>
      </c>
      <c r="AH30" s="4">
        <v>4956</v>
      </c>
      <c r="AJ30" s="4">
        <v>1668</v>
      </c>
      <c r="AK30" s="4">
        <v>868</v>
      </c>
      <c r="AL30" s="4">
        <v>800</v>
      </c>
      <c r="AN30" s="4">
        <v>1892</v>
      </c>
      <c r="AO30" s="4">
        <v>945</v>
      </c>
      <c r="AP30" s="4">
        <v>947</v>
      </c>
      <c r="AR30" s="4">
        <v>1645</v>
      </c>
      <c r="AS30" s="4">
        <v>854</v>
      </c>
      <c r="AT30" s="4">
        <v>791</v>
      </c>
      <c r="AV30" s="4">
        <v>1687</v>
      </c>
      <c r="AW30" s="4">
        <v>909</v>
      </c>
      <c r="AX30" s="4">
        <v>778</v>
      </c>
      <c r="AZ30" s="4">
        <v>1719</v>
      </c>
      <c r="BA30" s="4">
        <v>885</v>
      </c>
      <c r="BB30" s="4">
        <v>834</v>
      </c>
      <c r="BD30" s="4">
        <v>1665</v>
      </c>
      <c r="BE30" s="4">
        <v>859</v>
      </c>
      <c r="BF30" s="4">
        <v>806</v>
      </c>
    </row>
    <row r="31" spans="1:58" ht="15" customHeight="1" x14ac:dyDescent="0.25">
      <c r="A31" s="4" t="s">
        <v>66</v>
      </c>
      <c r="B31" s="26">
        <v>31</v>
      </c>
      <c r="C31" s="26">
        <v>17</v>
      </c>
      <c r="D31" s="26">
        <v>14</v>
      </c>
      <c r="E31" s="26"/>
      <c r="F31" s="26">
        <v>0</v>
      </c>
      <c r="G31" s="26">
        <v>0</v>
      </c>
      <c r="H31" s="128">
        <v>0</v>
      </c>
      <c r="I31" s="26"/>
      <c r="J31" s="26">
        <v>18</v>
      </c>
      <c r="K31" s="26">
        <v>10</v>
      </c>
      <c r="L31" s="128">
        <v>8</v>
      </c>
      <c r="M31" s="26"/>
      <c r="N31" s="26">
        <v>8</v>
      </c>
      <c r="O31" s="26">
        <v>4</v>
      </c>
      <c r="P31" s="128">
        <v>4</v>
      </c>
      <c r="Q31" s="26"/>
      <c r="R31" s="26">
        <v>1</v>
      </c>
      <c r="S31" s="26">
        <v>1</v>
      </c>
      <c r="T31" s="128">
        <v>0</v>
      </c>
      <c r="U31" s="26"/>
      <c r="V31" s="26">
        <v>4</v>
      </c>
      <c r="W31" s="26">
        <v>2</v>
      </c>
      <c r="X31" s="128">
        <v>2</v>
      </c>
      <c r="Y31" s="26"/>
      <c r="Z31" s="26">
        <v>0</v>
      </c>
      <c r="AA31" s="26">
        <v>0</v>
      </c>
      <c r="AB31" s="128">
        <v>0</v>
      </c>
      <c r="AF31" s="4">
        <v>6704</v>
      </c>
      <c r="AG31" s="4">
        <v>3423</v>
      </c>
      <c r="AH31" s="4">
        <v>3281</v>
      </c>
      <c r="AJ31" s="4">
        <v>1199</v>
      </c>
      <c r="AK31" s="4">
        <v>597</v>
      </c>
      <c r="AL31" s="4">
        <v>602</v>
      </c>
      <c r="AN31" s="4">
        <v>1204</v>
      </c>
      <c r="AO31" s="4">
        <v>590</v>
      </c>
      <c r="AP31" s="4">
        <v>614</v>
      </c>
      <c r="AR31" s="4">
        <v>1047</v>
      </c>
      <c r="AS31" s="4">
        <v>556</v>
      </c>
      <c r="AT31" s="4">
        <v>491</v>
      </c>
      <c r="AV31" s="4">
        <v>1111</v>
      </c>
      <c r="AW31" s="4">
        <v>574</v>
      </c>
      <c r="AX31" s="4">
        <v>537</v>
      </c>
      <c r="AZ31" s="4">
        <v>1101</v>
      </c>
      <c r="BA31" s="4">
        <v>563</v>
      </c>
      <c r="BB31" s="4">
        <v>538</v>
      </c>
      <c r="BD31" s="4">
        <v>1042</v>
      </c>
      <c r="BE31" s="4">
        <v>543</v>
      </c>
      <c r="BF31" s="4">
        <v>499</v>
      </c>
    </row>
    <row r="32" spans="1:58" ht="15" customHeight="1" x14ac:dyDescent="0.25">
      <c r="A32" s="4" t="s">
        <v>67</v>
      </c>
      <c r="B32" s="26">
        <v>58</v>
      </c>
      <c r="C32" s="26">
        <v>34</v>
      </c>
      <c r="D32" s="26">
        <v>24</v>
      </c>
      <c r="E32" s="26"/>
      <c r="F32" s="26">
        <v>1</v>
      </c>
      <c r="G32" s="26">
        <v>1</v>
      </c>
      <c r="H32" s="128">
        <v>0</v>
      </c>
      <c r="I32" s="26"/>
      <c r="J32" s="26">
        <v>43</v>
      </c>
      <c r="K32" s="26">
        <v>26</v>
      </c>
      <c r="L32" s="128">
        <v>17</v>
      </c>
      <c r="M32" s="26"/>
      <c r="N32" s="26">
        <v>8</v>
      </c>
      <c r="O32" s="26">
        <v>5</v>
      </c>
      <c r="P32" s="128">
        <v>3</v>
      </c>
      <c r="Q32" s="26"/>
      <c r="R32" s="26">
        <v>6</v>
      </c>
      <c r="S32" s="26">
        <v>2</v>
      </c>
      <c r="T32" s="128">
        <v>4</v>
      </c>
      <c r="U32" s="26"/>
      <c r="V32" s="26">
        <v>0</v>
      </c>
      <c r="W32" s="26">
        <v>0</v>
      </c>
      <c r="X32" s="128">
        <v>0</v>
      </c>
      <c r="Y32" s="26"/>
      <c r="Z32" s="26">
        <v>0</v>
      </c>
      <c r="AA32" s="26">
        <v>0</v>
      </c>
      <c r="AB32" s="128">
        <v>0</v>
      </c>
      <c r="AF32" s="4">
        <v>13688</v>
      </c>
      <c r="AG32" s="4">
        <v>7056</v>
      </c>
      <c r="AH32" s="4">
        <v>6632</v>
      </c>
      <c r="AJ32" s="4">
        <v>2301</v>
      </c>
      <c r="AK32" s="4">
        <v>1206</v>
      </c>
      <c r="AL32" s="4">
        <v>1095</v>
      </c>
      <c r="AN32" s="4">
        <v>2501</v>
      </c>
      <c r="AO32" s="4">
        <v>1287</v>
      </c>
      <c r="AP32" s="4">
        <v>1214</v>
      </c>
      <c r="AR32" s="4">
        <v>2222</v>
      </c>
      <c r="AS32" s="4">
        <v>1155</v>
      </c>
      <c r="AT32" s="4">
        <v>1067</v>
      </c>
      <c r="AV32" s="4">
        <v>2245</v>
      </c>
      <c r="AW32" s="4">
        <v>1134</v>
      </c>
      <c r="AX32" s="4">
        <v>1111</v>
      </c>
      <c r="AZ32" s="4">
        <v>2364</v>
      </c>
      <c r="BA32" s="4">
        <v>1221</v>
      </c>
      <c r="BB32" s="4">
        <v>1143</v>
      </c>
      <c r="BD32" s="4">
        <v>2055</v>
      </c>
      <c r="BE32" s="4">
        <v>1053</v>
      </c>
      <c r="BF32" s="4">
        <v>1002</v>
      </c>
    </row>
    <row r="33" spans="1:58" ht="15" customHeight="1" x14ac:dyDescent="0.25">
      <c r="A33" s="4" t="s">
        <v>68</v>
      </c>
      <c r="B33" s="26">
        <v>149</v>
      </c>
      <c r="C33" s="26">
        <v>96</v>
      </c>
      <c r="D33" s="26">
        <v>53</v>
      </c>
      <c r="E33" s="26"/>
      <c r="F33" s="26">
        <v>5</v>
      </c>
      <c r="G33" s="26">
        <v>4</v>
      </c>
      <c r="H33" s="128">
        <v>1</v>
      </c>
      <c r="I33" s="26"/>
      <c r="J33" s="26">
        <v>82</v>
      </c>
      <c r="K33" s="26">
        <v>51</v>
      </c>
      <c r="L33" s="128">
        <v>31</v>
      </c>
      <c r="M33" s="26"/>
      <c r="N33" s="26">
        <v>38</v>
      </c>
      <c r="O33" s="26">
        <v>26</v>
      </c>
      <c r="P33" s="128">
        <v>12</v>
      </c>
      <c r="Q33" s="26"/>
      <c r="R33" s="26">
        <v>17</v>
      </c>
      <c r="S33" s="26">
        <v>12</v>
      </c>
      <c r="T33" s="128">
        <v>5</v>
      </c>
      <c r="U33" s="26"/>
      <c r="V33" s="26">
        <v>5</v>
      </c>
      <c r="W33" s="26">
        <v>2</v>
      </c>
      <c r="X33" s="128">
        <v>3</v>
      </c>
      <c r="Y33" s="26"/>
      <c r="Z33" s="26">
        <v>2</v>
      </c>
      <c r="AA33" s="26">
        <v>1</v>
      </c>
      <c r="AB33" s="128">
        <v>1</v>
      </c>
      <c r="AF33" s="4">
        <v>14680</v>
      </c>
      <c r="AG33" s="4">
        <v>7644</v>
      </c>
      <c r="AH33" s="4">
        <v>7036</v>
      </c>
      <c r="AJ33" s="4">
        <v>2612</v>
      </c>
      <c r="AK33" s="4">
        <v>1339</v>
      </c>
      <c r="AL33" s="4">
        <v>1273</v>
      </c>
      <c r="AN33" s="4">
        <v>2770</v>
      </c>
      <c r="AO33" s="4">
        <v>1448</v>
      </c>
      <c r="AP33" s="4">
        <v>1322</v>
      </c>
      <c r="AR33" s="4">
        <v>2302</v>
      </c>
      <c r="AS33" s="4">
        <v>1238</v>
      </c>
      <c r="AT33" s="4">
        <v>1064</v>
      </c>
      <c r="AV33" s="4">
        <v>2345</v>
      </c>
      <c r="AW33" s="4">
        <v>1203</v>
      </c>
      <c r="AX33" s="4">
        <v>1142</v>
      </c>
      <c r="AZ33" s="4">
        <v>2436</v>
      </c>
      <c r="BA33" s="4">
        <v>1249</v>
      </c>
      <c r="BB33" s="4">
        <v>1187</v>
      </c>
      <c r="BD33" s="4">
        <v>2215</v>
      </c>
      <c r="BE33" s="4">
        <v>1167</v>
      </c>
      <c r="BF33" s="4">
        <v>1048</v>
      </c>
    </row>
    <row r="34" spans="1:58" ht="15" customHeight="1" x14ac:dyDescent="0.25">
      <c r="A34" s="4" t="s">
        <v>69</v>
      </c>
      <c r="B34" s="26">
        <v>55</v>
      </c>
      <c r="C34" s="26">
        <v>40</v>
      </c>
      <c r="D34" s="26">
        <v>15</v>
      </c>
      <c r="E34" s="26"/>
      <c r="F34" s="26">
        <v>3</v>
      </c>
      <c r="G34" s="26">
        <v>3</v>
      </c>
      <c r="H34" s="128">
        <v>0</v>
      </c>
      <c r="I34" s="26"/>
      <c r="J34" s="26">
        <v>39</v>
      </c>
      <c r="K34" s="26">
        <v>29</v>
      </c>
      <c r="L34" s="128">
        <v>10</v>
      </c>
      <c r="M34" s="26"/>
      <c r="N34" s="26">
        <v>8</v>
      </c>
      <c r="O34" s="26">
        <v>4</v>
      </c>
      <c r="P34" s="128">
        <v>4</v>
      </c>
      <c r="Q34" s="26"/>
      <c r="R34" s="26">
        <v>3</v>
      </c>
      <c r="S34" s="26">
        <v>3</v>
      </c>
      <c r="T34" s="128">
        <v>0</v>
      </c>
      <c r="U34" s="26"/>
      <c r="V34" s="26">
        <v>2</v>
      </c>
      <c r="W34" s="26">
        <v>1</v>
      </c>
      <c r="X34" s="128">
        <v>1</v>
      </c>
      <c r="Y34" s="26"/>
      <c r="Z34" s="26">
        <v>0</v>
      </c>
      <c r="AA34" s="26">
        <v>0</v>
      </c>
      <c r="AB34" s="128">
        <v>0</v>
      </c>
      <c r="AF34" s="4">
        <v>7844</v>
      </c>
      <c r="AG34" s="4">
        <v>4135</v>
      </c>
      <c r="AH34" s="4">
        <v>3709</v>
      </c>
      <c r="AJ34" s="4">
        <v>1301</v>
      </c>
      <c r="AK34" s="4">
        <v>674</v>
      </c>
      <c r="AL34" s="4">
        <v>627</v>
      </c>
      <c r="AN34" s="4">
        <v>1467</v>
      </c>
      <c r="AO34" s="4">
        <v>776</v>
      </c>
      <c r="AP34" s="4">
        <v>691</v>
      </c>
      <c r="AR34" s="4">
        <v>1319</v>
      </c>
      <c r="AS34" s="4">
        <v>683</v>
      </c>
      <c r="AT34" s="4">
        <v>636</v>
      </c>
      <c r="AV34" s="4">
        <v>1335</v>
      </c>
      <c r="AW34" s="4">
        <v>696</v>
      </c>
      <c r="AX34" s="4">
        <v>639</v>
      </c>
      <c r="AZ34" s="4">
        <v>1240</v>
      </c>
      <c r="BA34" s="4">
        <v>680</v>
      </c>
      <c r="BB34" s="4">
        <v>560</v>
      </c>
      <c r="BD34" s="4">
        <v>1182</v>
      </c>
      <c r="BE34" s="4">
        <v>626</v>
      </c>
      <c r="BF34" s="4">
        <v>556</v>
      </c>
    </row>
    <row r="35" spans="1:58" ht="15" customHeight="1" x14ac:dyDescent="0.25">
      <c r="A35" s="4" t="s">
        <v>70</v>
      </c>
      <c r="B35" s="26">
        <v>112</v>
      </c>
      <c r="C35" s="26">
        <v>59</v>
      </c>
      <c r="D35" s="26">
        <v>53</v>
      </c>
      <c r="E35" s="26"/>
      <c r="F35" s="26">
        <v>20</v>
      </c>
      <c r="G35" s="26">
        <v>12</v>
      </c>
      <c r="H35" s="128">
        <v>8</v>
      </c>
      <c r="I35" s="26"/>
      <c r="J35" s="26">
        <v>50</v>
      </c>
      <c r="K35" s="26">
        <v>27</v>
      </c>
      <c r="L35" s="128">
        <v>23</v>
      </c>
      <c r="M35" s="26"/>
      <c r="N35" s="26">
        <v>16</v>
      </c>
      <c r="O35" s="26">
        <v>7</v>
      </c>
      <c r="P35" s="128">
        <v>9</v>
      </c>
      <c r="Q35" s="26"/>
      <c r="R35" s="26">
        <v>17</v>
      </c>
      <c r="S35" s="26">
        <v>8</v>
      </c>
      <c r="T35" s="128">
        <v>9</v>
      </c>
      <c r="U35" s="26"/>
      <c r="V35" s="26">
        <v>7</v>
      </c>
      <c r="W35" s="26">
        <v>3</v>
      </c>
      <c r="X35" s="128">
        <v>4</v>
      </c>
      <c r="Y35" s="26"/>
      <c r="Z35" s="26">
        <v>2</v>
      </c>
      <c r="AA35" s="26">
        <v>2</v>
      </c>
      <c r="AB35" s="128">
        <v>0</v>
      </c>
      <c r="AF35" s="4">
        <v>8875</v>
      </c>
      <c r="AG35" s="4">
        <v>4615</v>
      </c>
      <c r="AH35" s="4">
        <v>4260</v>
      </c>
      <c r="AJ35" s="4">
        <v>1575</v>
      </c>
      <c r="AK35" s="4">
        <v>822</v>
      </c>
      <c r="AL35" s="4">
        <v>753</v>
      </c>
      <c r="AN35" s="4">
        <v>1704</v>
      </c>
      <c r="AO35" s="4">
        <v>886</v>
      </c>
      <c r="AP35" s="4">
        <v>818</v>
      </c>
      <c r="AR35" s="4">
        <v>1454</v>
      </c>
      <c r="AS35" s="4">
        <v>768</v>
      </c>
      <c r="AT35" s="4">
        <v>686</v>
      </c>
      <c r="AV35" s="4">
        <v>1411</v>
      </c>
      <c r="AW35" s="4">
        <v>730</v>
      </c>
      <c r="AX35" s="4">
        <v>681</v>
      </c>
      <c r="AZ35" s="4">
        <v>1404</v>
      </c>
      <c r="BA35" s="4">
        <v>711</v>
      </c>
      <c r="BB35" s="4">
        <v>693</v>
      </c>
      <c r="BD35" s="4">
        <v>1327</v>
      </c>
      <c r="BE35" s="4">
        <v>698</v>
      </c>
      <c r="BF35" s="4">
        <v>629</v>
      </c>
    </row>
    <row r="36" spans="1:58" ht="15" customHeight="1" x14ac:dyDescent="0.25">
      <c r="A36" s="4" t="s">
        <v>71</v>
      </c>
      <c r="B36" s="26">
        <v>18</v>
      </c>
      <c r="C36" s="26">
        <v>10</v>
      </c>
      <c r="D36" s="26">
        <v>8</v>
      </c>
      <c r="E36" s="26"/>
      <c r="F36" s="26">
        <v>0</v>
      </c>
      <c r="G36" s="26">
        <v>0</v>
      </c>
      <c r="H36" s="128">
        <v>0</v>
      </c>
      <c r="I36" s="26"/>
      <c r="J36" s="26">
        <v>7</v>
      </c>
      <c r="K36" s="26">
        <v>5</v>
      </c>
      <c r="L36" s="128">
        <v>2</v>
      </c>
      <c r="M36" s="26"/>
      <c r="N36" s="26">
        <v>7</v>
      </c>
      <c r="O36" s="26">
        <v>3</v>
      </c>
      <c r="P36" s="128">
        <v>4</v>
      </c>
      <c r="Q36" s="26"/>
      <c r="R36" s="26">
        <v>2</v>
      </c>
      <c r="S36" s="26">
        <v>1</v>
      </c>
      <c r="T36" s="128">
        <v>1</v>
      </c>
      <c r="U36" s="26"/>
      <c r="V36" s="26">
        <v>2</v>
      </c>
      <c r="W36" s="26">
        <v>1</v>
      </c>
      <c r="X36" s="128">
        <v>1</v>
      </c>
      <c r="Y36" s="26"/>
      <c r="Z36" s="26">
        <v>0</v>
      </c>
      <c r="AA36" s="26">
        <v>0</v>
      </c>
      <c r="AB36" s="128">
        <v>0</v>
      </c>
      <c r="AF36" s="4">
        <v>2902</v>
      </c>
      <c r="AG36" s="4">
        <v>1538</v>
      </c>
      <c r="AH36" s="4">
        <v>1364</v>
      </c>
      <c r="AJ36" s="4">
        <v>506</v>
      </c>
      <c r="AK36" s="4">
        <v>266</v>
      </c>
      <c r="AL36" s="4">
        <v>240</v>
      </c>
      <c r="AN36" s="4">
        <v>507</v>
      </c>
      <c r="AO36" s="4">
        <v>257</v>
      </c>
      <c r="AP36" s="4">
        <v>250</v>
      </c>
      <c r="AR36" s="4">
        <v>426</v>
      </c>
      <c r="AS36" s="4">
        <v>226</v>
      </c>
      <c r="AT36" s="4">
        <v>200</v>
      </c>
      <c r="AV36" s="4">
        <v>461</v>
      </c>
      <c r="AW36" s="4">
        <v>238</v>
      </c>
      <c r="AX36" s="4">
        <v>223</v>
      </c>
      <c r="AZ36" s="4">
        <v>520</v>
      </c>
      <c r="BA36" s="4">
        <v>286</v>
      </c>
      <c r="BB36" s="4">
        <v>234</v>
      </c>
      <c r="BD36" s="4">
        <v>482</v>
      </c>
      <c r="BE36" s="4">
        <v>265</v>
      </c>
      <c r="BF36" s="4">
        <v>217</v>
      </c>
    </row>
    <row r="37" spans="1:58" ht="15" customHeight="1" x14ac:dyDescent="0.25">
      <c r="A37" s="4" t="s">
        <v>72</v>
      </c>
      <c r="B37" s="26">
        <v>131</v>
      </c>
      <c r="C37" s="26">
        <v>79</v>
      </c>
      <c r="D37" s="26">
        <v>52</v>
      </c>
      <c r="E37" s="26"/>
      <c r="F37" s="26">
        <v>12</v>
      </c>
      <c r="G37" s="26">
        <v>4</v>
      </c>
      <c r="H37" s="128">
        <v>8</v>
      </c>
      <c r="I37" s="26"/>
      <c r="J37" s="26">
        <v>57</v>
      </c>
      <c r="K37" s="26">
        <v>36</v>
      </c>
      <c r="L37" s="128">
        <v>20</v>
      </c>
      <c r="M37" s="26"/>
      <c r="N37" s="26">
        <v>31</v>
      </c>
      <c r="O37" s="26">
        <v>17</v>
      </c>
      <c r="P37" s="128">
        <v>15</v>
      </c>
      <c r="Q37" s="26"/>
      <c r="R37" s="26">
        <v>18</v>
      </c>
      <c r="S37" s="26">
        <v>13</v>
      </c>
      <c r="T37" s="128">
        <v>5</v>
      </c>
      <c r="U37" s="26"/>
      <c r="V37" s="26">
        <v>8</v>
      </c>
      <c r="W37" s="26">
        <v>5</v>
      </c>
      <c r="X37" s="128">
        <v>3</v>
      </c>
      <c r="Y37" s="26"/>
      <c r="Z37" s="26">
        <v>5</v>
      </c>
      <c r="AA37" s="26">
        <v>4</v>
      </c>
      <c r="AB37" s="128">
        <v>1</v>
      </c>
      <c r="AF37" s="4">
        <v>26013</v>
      </c>
      <c r="AG37" s="4">
        <v>13468</v>
      </c>
      <c r="AH37" s="4">
        <v>12545</v>
      </c>
      <c r="AJ37" s="4">
        <v>4613</v>
      </c>
      <c r="AK37" s="4">
        <v>2341</v>
      </c>
      <c r="AL37" s="4">
        <v>2272</v>
      </c>
      <c r="AN37" s="4">
        <v>4857</v>
      </c>
      <c r="AO37" s="4">
        <v>2529</v>
      </c>
      <c r="AP37" s="4">
        <v>2328</v>
      </c>
      <c r="AR37" s="4">
        <v>4156</v>
      </c>
      <c r="AS37" s="4">
        <v>2152</v>
      </c>
      <c r="AT37" s="4">
        <v>2004</v>
      </c>
      <c r="AV37" s="4">
        <v>4202</v>
      </c>
      <c r="AW37" s="4">
        <v>2177</v>
      </c>
      <c r="AX37" s="4">
        <v>2025</v>
      </c>
      <c r="AZ37" s="4">
        <v>4188</v>
      </c>
      <c r="BA37" s="4">
        <v>2214</v>
      </c>
      <c r="BB37" s="4">
        <v>1974</v>
      </c>
      <c r="BD37" s="4">
        <v>3997</v>
      </c>
      <c r="BE37" s="4">
        <v>2055</v>
      </c>
      <c r="BF37" s="4">
        <v>1942</v>
      </c>
    </row>
    <row r="38" spans="1:58" ht="15" customHeight="1" x14ac:dyDescent="0.25">
      <c r="A38" s="4" t="s">
        <v>73</v>
      </c>
      <c r="B38" s="26">
        <v>102</v>
      </c>
      <c r="C38" s="26">
        <v>60</v>
      </c>
      <c r="D38" s="26">
        <v>42</v>
      </c>
      <c r="E38" s="26"/>
      <c r="F38" s="26">
        <v>2</v>
      </c>
      <c r="G38" s="26">
        <v>1</v>
      </c>
      <c r="H38" s="128">
        <v>1</v>
      </c>
      <c r="I38" s="26"/>
      <c r="J38" s="26">
        <v>60</v>
      </c>
      <c r="K38" s="26">
        <v>32</v>
      </c>
      <c r="L38" s="128">
        <v>28</v>
      </c>
      <c r="M38" s="26"/>
      <c r="N38" s="26">
        <v>24</v>
      </c>
      <c r="O38" s="26">
        <v>16</v>
      </c>
      <c r="P38" s="128">
        <v>8</v>
      </c>
      <c r="Q38" s="26"/>
      <c r="R38" s="26">
        <v>11</v>
      </c>
      <c r="S38" s="26">
        <v>6</v>
      </c>
      <c r="T38" s="128">
        <v>5</v>
      </c>
      <c r="U38" s="26"/>
      <c r="V38" s="26">
        <v>5</v>
      </c>
      <c r="W38" s="26">
        <v>5</v>
      </c>
      <c r="X38" s="128">
        <v>0</v>
      </c>
      <c r="Y38" s="26"/>
      <c r="Z38" s="26">
        <v>0</v>
      </c>
      <c r="AA38" s="26">
        <v>0</v>
      </c>
      <c r="AB38" s="128">
        <v>0</v>
      </c>
      <c r="AF38" s="4">
        <v>20649</v>
      </c>
      <c r="AG38" s="4">
        <v>10634</v>
      </c>
      <c r="AH38" s="4">
        <v>10015</v>
      </c>
      <c r="AJ38" s="4">
        <v>3537</v>
      </c>
      <c r="AK38" s="4">
        <v>1783</v>
      </c>
      <c r="AL38" s="4">
        <v>1754</v>
      </c>
      <c r="AN38" s="4">
        <v>3745</v>
      </c>
      <c r="AO38" s="4">
        <v>1924</v>
      </c>
      <c r="AP38" s="4">
        <v>1821</v>
      </c>
      <c r="AR38" s="4">
        <v>3478</v>
      </c>
      <c r="AS38" s="4">
        <v>1809</v>
      </c>
      <c r="AT38" s="4">
        <v>1669</v>
      </c>
      <c r="AV38" s="4">
        <v>3256</v>
      </c>
      <c r="AW38" s="4">
        <v>1696</v>
      </c>
      <c r="AX38" s="4">
        <v>1560</v>
      </c>
      <c r="AZ38" s="4">
        <v>3418</v>
      </c>
      <c r="BA38" s="4">
        <v>1779</v>
      </c>
      <c r="BB38" s="4">
        <v>1639</v>
      </c>
      <c r="BD38" s="4">
        <v>3215</v>
      </c>
      <c r="BE38" s="4">
        <v>1643</v>
      </c>
      <c r="BF38" s="4">
        <v>1572</v>
      </c>
    </row>
    <row r="39" spans="1:58" ht="15" customHeight="1" thickBot="1" x14ac:dyDescent="0.3">
      <c r="A39" s="42" t="s">
        <v>74</v>
      </c>
      <c r="B39" s="27">
        <v>116</v>
      </c>
      <c r="C39" s="27">
        <v>62</v>
      </c>
      <c r="D39" s="27">
        <v>54</v>
      </c>
      <c r="E39" s="27"/>
      <c r="F39" s="27">
        <v>12</v>
      </c>
      <c r="G39" s="27">
        <v>7</v>
      </c>
      <c r="H39" s="129">
        <v>5</v>
      </c>
      <c r="I39" s="27"/>
      <c r="J39" s="27">
        <v>38</v>
      </c>
      <c r="K39" s="27">
        <v>21</v>
      </c>
      <c r="L39" s="129">
        <v>17</v>
      </c>
      <c r="M39" s="27"/>
      <c r="N39" s="27">
        <v>30</v>
      </c>
      <c r="O39" s="27">
        <v>17</v>
      </c>
      <c r="P39" s="129">
        <v>13</v>
      </c>
      <c r="Q39" s="27"/>
      <c r="R39" s="27">
        <v>8</v>
      </c>
      <c r="S39" s="27">
        <v>5</v>
      </c>
      <c r="T39" s="129">
        <v>3</v>
      </c>
      <c r="U39" s="27"/>
      <c r="V39" s="27">
        <v>20</v>
      </c>
      <c r="W39" s="27">
        <v>9</v>
      </c>
      <c r="X39" s="129">
        <v>11</v>
      </c>
      <c r="Y39" s="27"/>
      <c r="Z39" s="27">
        <v>8</v>
      </c>
      <c r="AA39" s="27">
        <v>3</v>
      </c>
      <c r="AB39" s="129">
        <v>5</v>
      </c>
      <c r="AF39" s="4">
        <v>3717</v>
      </c>
      <c r="AG39" s="4">
        <v>1943</v>
      </c>
      <c r="AH39" s="4">
        <v>1774</v>
      </c>
      <c r="AJ39" s="4">
        <v>754</v>
      </c>
      <c r="AK39" s="4">
        <v>401</v>
      </c>
      <c r="AL39" s="4">
        <v>353</v>
      </c>
      <c r="AN39" s="4">
        <v>656</v>
      </c>
      <c r="AO39" s="4">
        <v>342</v>
      </c>
      <c r="AP39" s="4">
        <v>314</v>
      </c>
      <c r="AR39" s="4">
        <v>625</v>
      </c>
      <c r="AS39" s="4">
        <v>321</v>
      </c>
      <c r="AT39" s="4">
        <v>304</v>
      </c>
      <c r="AV39" s="4">
        <v>601</v>
      </c>
      <c r="AW39" s="4">
        <v>307</v>
      </c>
      <c r="AX39" s="4">
        <v>294</v>
      </c>
      <c r="AZ39" s="4">
        <v>561</v>
      </c>
      <c r="BA39" s="4">
        <v>294</v>
      </c>
      <c r="BB39" s="4">
        <v>267</v>
      </c>
      <c r="BD39" s="4">
        <v>520</v>
      </c>
      <c r="BE39" s="4">
        <v>278</v>
      </c>
      <c r="BF39" s="4">
        <v>242</v>
      </c>
    </row>
    <row r="40" spans="1:58" x14ac:dyDescent="0.25">
      <c r="A40" s="242" t="s">
        <v>98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</row>
    <row r="41" spans="1:58" x14ac:dyDescent="0.25">
      <c r="A41" s="247" t="s">
        <v>79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2" spans="1:58" x14ac:dyDescent="0.25">
      <c r="A42" s="192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</row>
    <row r="43" spans="1:58" ht="16.5" customHeight="1" thickBot="1" x14ac:dyDescent="0.3">
      <c r="A43" s="22"/>
    </row>
    <row r="44" spans="1:58" ht="19.5" thickBot="1" x14ac:dyDescent="0.3">
      <c r="A44" s="258" t="s">
        <v>135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189" t="s">
        <v>111</v>
      </c>
    </row>
    <row r="45" spans="1:58" ht="14.25" x14ac:dyDescent="0.25">
      <c r="A45" s="258" t="s">
        <v>75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58" ht="14.25" x14ac:dyDescent="0.25">
      <c r="A46" s="258" t="s">
        <v>91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58" ht="14.25" x14ac:dyDescent="0.25">
      <c r="A47" s="258" t="s">
        <v>93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</row>
    <row r="48" spans="1:58" ht="14.25" x14ac:dyDescent="0.25">
      <c r="A48" s="258" t="s">
        <v>134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</row>
    <row r="49" spans="1:29" ht="14.25" x14ac:dyDescent="0.25">
      <c r="A49" s="258" t="s">
        <v>117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</row>
    <row r="50" spans="1:29" ht="13.5" thickBo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9" ht="15" customHeight="1" thickBot="1" x14ac:dyDescent="0.3">
      <c r="A51" s="237" t="s">
        <v>103</v>
      </c>
      <c r="B51" s="239" t="s">
        <v>10</v>
      </c>
      <c r="C51" s="239"/>
      <c r="D51" s="239"/>
      <c r="E51" s="8"/>
      <c r="F51" s="239" t="s">
        <v>12</v>
      </c>
      <c r="G51" s="239"/>
      <c r="H51" s="239"/>
      <c r="I51" s="8"/>
      <c r="J51" s="239" t="s">
        <v>13</v>
      </c>
      <c r="K51" s="239"/>
      <c r="L51" s="239"/>
      <c r="M51" s="8"/>
      <c r="N51" s="239" t="s">
        <v>14</v>
      </c>
      <c r="O51" s="239"/>
      <c r="P51" s="239"/>
      <c r="Q51" s="8"/>
      <c r="R51" s="239" t="s">
        <v>16</v>
      </c>
      <c r="S51" s="239"/>
      <c r="T51" s="239"/>
      <c r="U51" s="8"/>
      <c r="V51" s="239" t="s">
        <v>17</v>
      </c>
      <c r="W51" s="239"/>
      <c r="X51" s="239"/>
      <c r="Y51" s="8"/>
      <c r="Z51" s="239" t="s">
        <v>18</v>
      </c>
      <c r="AA51" s="239"/>
      <c r="AB51" s="239"/>
    </row>
    <row r="52" spans="1:29" ht="15" customHeight="1" thickBot="1" x14ac:dyDescent="0.3">
      <c r="A52" s="237"/>
      <c r="B52" s="11" t="s">
        <v>31</v>
      </c>
      <c r="C52" s="11" t="s">
        <v>32</v>
      </c>
      <c r="D52" s="11" t="s">
        <v>33</v>
      </c>
      <c r="E52" s="11"/>
      <c r="F52" s="11" t="s">
        <v>31</v>
      </c>
      <c r="G52" s="11" t="s">
        <v>32</v>
      </c>
      <c r="H52" s="11" t="s">
        <v>33</v>
      </c>
      <c r="I52" s="11"/>
      <c r="J52" s="11" t="s">
        <v>31</v>
      </c>
      <c r="K52" s="11" t="s">
        <v>32</v>
      </c>
      <c r="L52" s="11" t="s">
        <v>33</v>
      </c>
      <c r="M52" s="11"/>
      <c r="N52" s="11" t="s">
        <v>31</v>
      </c>
      <c r="O52" s="11" t="s">
        <v>32</v>
      </c>
      <c r="P52" s="11" t="s">
        <v>33</v>
      </c>
      <c r="Q52" s="11"/>
      <c r="R52" s="11" t="s">
        <v>31</v>
      </c>
      <c r="S52" s="11" t="s">
        <v>32</v>
      </c>
      <c r="T52" s="11" t="s">
        <v>33</v>
      </c>
      <c r="U52" s="11"/>
      <c r="V52" s="11" t="s">
        <v>31</v>
      </c>
      <c r="W52" s="11" t="s">
        <v>32</v>
      </c>
      <c r="X52" s="11" t="s">
        <v>33</v>
      </c>
      <c r="Y52" s="11"/>
      <c r="Z52" s="11" t="s">
        <v>31</v>
      </c>
      <c r="AA52" s="11" t="s">
        <v>32</v>
      </c>
      <c r="AB52" s="11" t="s">
        <v>33</v>
      </c>
    </row>
    <row r="53" spans="1:29" ht="15" customHeight="1" x14ac:dyDescent="0.25">
      <c r="A53" s="23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9" s="24" customFormat="1" ht="15" customHeight="1" x14ac:dyDescent="0.25">
      <c r="A54" s="29" t="s">
        <v>47</v>
      </c>
      <c r="B54" s="63">
        <f>+B11/AF11*100</f>
        <v>0.84114883097767634</v>
      </c>
      <c r="C54" s="63">
        <f t="shared" ref="C54:D54" si="0">+C11/AG11*100</f>
        <v>0.98466919052044177</v>
      </c>
      <c r="D54" s="63">
        <f t="shared" si="0"/>
        <v>0.68858123068687804</v>
      </c>
      <c r="E54" s="93"/>
      <c r="F54" s="63">
        <f>+F11/AJ11*100</f>
        <v>0.41572538063601971</v>
      </c>
      <c r="G54" s="63">
        <f t="shared" ref="G54" si="1">+G11/AK11*100</f>
        <v>0.47915418869300275</v>
      </c>
      <c r="H54" s="63">
        <f t="shared" ref="H54" si="2">+H11/AL11*100</f>
        <v>0.34882443419028786</v>
      </c>
      <c r="I54" s="93"/>
      <c r="J54" s="63">
        <f>+J11/AN11*100</f>
        <v>2.5505230153084075</v>
      </c>
      <c r="K54" s="63">
        <f t="shared" ref="K54" si="3">+K11/AO11*100</f>
        <v>2.9271909193169035</v>
      </c>
      <c r="L54" s="63">
        <f t="shared" ref="L54" si="4">+L11/AP11*100</f>
        <v>2.1337319923892362</v>
      </c>
      <c r="M54" s="93"/>
      <c r="N54" s="63">
        <f>+N11/AR11*100</f>
        <v>0.81717977955150134</v>
      </c>
      <c r="O54" s="63">
        <f t="shared" ref="O54" si="5">+O11/AS11*100</f>
        <v>0.97636465953854812</v>
      </c>
      <c r="P54" s="63">
        <f t="shared" ref="P54" si="6">+P11/AT11*100</f>
        <v>0.66025680034077772</v>
      </c>
      <c r="Q54" s="93"/>
      <c r="R54" s="63">
        <f>+R11/AV11*100</f>
        <v>0.60948309478761964</v>
      </c>
      <c r="S54" s="63">
        <f t="shared" ref="S54" si="7">+S11/AW11*100</f>
        <v>0.74802487813077823</v>
      </c>
      <c r="T54" s="63">
        <f t="shared" ref="T54" si="8">+T11/AX11*100</f>
        <v>0.45610374124310626</v>
      </c>
      <c r="U54" s="93"/>
      <c r="V54" s="63">
        <f>+V11/AZ11*100</f>
        <v>0.37060002595642205</v>
      </c>
      <c r="W54" s="63">
        <f t="shared" ref="W54" si="9">+W11/BA11*100</f>
        <v>0.43718297228372055</v>
      </c>
      <c r="X54" s="63">
        <f t="shared" ref="X54" si="10">+X11/BB11*100</f>
        <v>0.30596482889733839</v>
      </c>
      <c r="Y54" s="93"/>
      <c r="Z54" s="63">
        <f>+Z11/BD11*100</f>
        <v>0.12228814710811178</v>
      </c>
      <c r="AA54" s="63">
        <f t="shared" ref="AA54" si="11">+AA11/BE11*100</f>
        <v>0.15287373217698075</v>
      </c>
      <c r="AB54" s="63">
        <f t="shared" ref="AB54" si="12">+AB11/BF11*100</f>
        <v>9.310409037303706E-2</v>
      </c>
      <c r="AC54" s="4"/>
    </row>
    <row r="55" spans="1:29" ht="15" customHeight="1" x14ac:dyDescent="0.25">
      <c r="A55" s="23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1:29" ht="15" customHeight="1" x14ac:dyDescent="0.25">
      <c r="A56" s="4" t="s">
        <v>48</v>
      </c>
      <c r="B56" s="53">
        <f>+B13/AF13*100</f>
        <v>0.91593065096499848</v>
      </c>
      <c r="C56" s="53">
        <f t="shared" ref="C56" si="13">+C13/AG13*100</f>
        <v>0.98412698412698418</v>
      </c>
      <c r="D56" s="53">
        <f t="shared" ref="D56" si="14">+D13/AH13*100</f>
        <v>0.84345479082321184</v>
      </c>
      <c r="E56" s="50"/>
      <c r="F56" s="53">
        <f>+F13/AJ13*100</f>
        <v>0.32176511146862791</v>
      </c>
      <c r="G56" s="53">
        <f t="shared" ref="G56:G82" si="15">+G13/AK13*100</f>
        <v>0.36003600360036003</v>
      </c>
      <c r="H56" s="53">
        <f t="shared" ref="H56:H82" si="16">+H13/AL13*100</f>
        <v>0.28182245185533111</v>
      </c>
      <c r="I56" s="50"/>
      <c r="J56" s="53">
        <f>+J13/AN13*100</f>
        <v>2.759276879162702</v>
      </c>
      <c r="K56" s="53">
        <f t="shared" ref="K56:K82" si="17">+K13/AO13*100</f>
        <v>2.8864059590316575</v>
      </c>
      <c r="L56" s="53">
        <f t="shared" ref="L56:L82" si="18">+L13/AP13*100</f>
        <v>2.6264591439688716</v>
      </c>
      <c r="M56" s="50"/>
      <c r="N56" s="53">
        <f>+N13/AR13*100</f>
        <v>1.2671059300557528</v>
      </c>
      <c r="O56" s="53">
        <f t="shared" ref="O56:O82" si="19">+O13/AS13*100</f>
        <v>1.2481997119539128</v>
      </c>
      <c r="P56" s="53">
        <f t="shared" ref="P56:P82" si="20">+P13/AT13*100</f>
        <v>1.288244766505636</v>
      </c>
      <c r="Q56" s="50"/>
      <c r="R56" s="53">
        <f>+R13/AV13*100</f>
        <v>0.52109181141439209</v>
      </c>
      <c r="S56" s="53">
        <f t="shared" ref="S56:S82" si="21">+S13/AW13*100</f>
        <v>0.67665538907684875</v>
      </c>
      <c r="T56" s="53">
        <f t="shared" ref="T56:T82" si="22">+T13/AX13*100</f>
        <v>0.35696073431922487</v>
      </c>
      <c r="U56" s="50"/>
      <c r="V56" s="53">
        <f>+V13/AZ13*100</f>
        <v>0.48971596474045059</v>
      </c>
      <c r="W56" s="53">
        <f t="shared" ref="W56:W82" si="23">+W13/BA13*100</f>
        <v>0.66445182724252494</v>
      </c>
      <c r="X56" s="53">
        <f t="shared" ref="X56:X82" si="24">+X13/BB13*100</f>
        <v>0.30349013657056145</v>
      </c>
      <c r="Y56" s="50"/>
      <c r="Z56" s="53">
        <f>+Z13/BD13*100</f>
        <v>7.8104660244727939E-2</v>
      </c>
      <c r="AA56" s="53">
        <f t="shared" ref="AA56:AA82" si="25">+AA13/BE13*100</f>
        <v>0</v>
      </c>
      <c r="AB56" s="53">
        <f t="shared" ref="AB56:AB82" si="26">+AB13/BF13*100</f>
        <v>0.16042780748663102</v>
      </c>
    </row>
    <row r="57" spans="1:29" ht="15" customHeight="1" x14ac:dyDescent="0.25">
      <c r="A57" s="4" t="s">
        <v>49</v>
      </c>
      <c r="B57" s="53">
        <f t="shared" ref="B57:B82" si="27">+B14/AF14*100</f>
        <v>1.0965446659193918</v>
      </c>
      <c r="C57" s="53">
        <f t="shared" ref="C57:C82" si="28">+C14/AG14*100</f>
        <v>1.2147297943567672</v>
      </c>
      <c r="D57" s="53">
        <f t="shared" ref="D57:D82" si="29">+D14/AH14*100</f>
        <v>0.97376788553259142</v>
      </c>
      <c r="E57" s="50"/>
      <c r="F57" s="53">
        <f t="shared" ref="F57:F82" si="30">+F14/AJ14*100</f>
        <v>0.54347826086956519</v>
      </c>
      <c r="G57" s="53">
        <f t="shared" si="15"/>
        <v>0.48886474741988045</v>
      </c>
      <c r="H57" s="53">
        <f t="shared" si="16"/>
        <v>0.59815116911364874</v>
      </c>
      <c r="I57" s="50"/>
      <c r="J57" s="53">
        <f t="shared" ref="J57:J82" si="31">+J14/AN14*100</f>
        <v>3.1311706629055003</v>
      </c>
      <c r="K57" s="53">
        <f t="shared" si="17"/>
        <v>3.2768361581920904</v>
      </c>
      <c r="L57" s="53">
        <f t="shared" si="18"/>
        <v>2.9859154929577465</v>
      </c>
      <c r="M57" s="50"/>
      <c r="N57" s="53">
        <f t="shared" ref="N57:N82" si="32">+N14/AR14*100</f>
        <v>0.69739235900545793</v>
      </c>
      <c r="O57" s="53">
        <f t="shared" si="19"/>
        <v>0.75713453698311006</v>
      </c>
      <c r="P57" s="53">
        <f t="shared" si="20"/>
        <v>0.63251106894370646</v>
      </c>
      <c r="Q57" s="50"/>
      <c r="R57" s="53">
        <f t="shared" ref="R57:R82" si="33">+R14/AV14*100</f>
        <v>1.1564211807668898</v>
      </c>
      <c r="S57" s="53">
        <f t="shared" si="21"/>
        <v>1.5559545182525434</v>
      </c>
      <c r="T57" s="53">
        <f t="shared" si="22"/>
        <v>0.7430340557275541</v>
      </c>
      <c r="U57" s="50"/>
      <c r="V57" s="53">
        <f t="shared" ref="V57:V82" si="34">+V14/AZ14*100</f>
        <v>0.67271131909915172</v>
      </c>
      <c r="W57" s="53">
        <f t="shared" si="23"/>
        <v>0.78695896571107371</v>
      </c>
      <c r="X57" s="53">
        <f t="shared" si="24"/>
        <v>0.54878048780487798</v>
      </c>
      <c r="Y57" s="50"/>
      <c r="Z57" s="53">
        <f t="shared" ref="Z57:Z82" si="35">+Z14/BD14*100</f>
        <v>0.30385900941962929</v>
      </c>
      <c r="AA57" s="53">
        <f t="shared" si="25"/>
        <v>0.41741204531902204</v>
      </c>
      <c r="AB57" s="53">
        <f t="shared" si="26"/>
        <v>0.18587360594795538</v>
      </c>
    </row>
    <row r="58" spans="1:29" ht="15" customHeight="1" x14ac:dyDescent="0.25">
      <c r="A58" s="4" t="s">
        <v>50</v>
      </c>
      <c r="B58" s="53">
        <f t="shared" si="27"/>
        <v>2.1910221531286433</v>
      </c>
      <c r="C58" s="53">
        <f t="shared" si="28"/>
        <v>2.74498782087315</v>
      </c>
      <c r="D58" s="53">
        <f t="shared" si="29"/>
        <v>1.5943491422805247</v>
      </c>
      <c r="E58" s="50"/>
      <c r="F58" s="53">
        <f t="shared" si="30"/>
        <v>1.5031645569620253</v>
      </c>
      <c r="G58" s="53">
        <f t="shared" si="15"/>
        <v>1.9326065411298314</v>
      </c>
      <c r="H58" s="53">
        <f t="shared" si="16"/>
        <v>1.0146561443066515</v>
      </c>
      <c r="I58" s="50"/>
      <c r="J58" s="53">
        <f t="shared" si="31"/>
        <v>5.6408898305084749</v>
      </c>
      <c r="K58" s="53">
        <f t="shared" si="17"/>
        <v>6.5206570433051265</v>
      </c>
      <c r="L58" s="53">
        <f t="shared" si="18"/>
        <v>4.4142614601018675</v>
      </c>
      <c r="M58" s="50"/>
      <c r="N58" s="53">
        <f t="shared" si="32"/>
        <v>2.0695860827834434</v>
      </c>
      <c r="O58" s="53">
        <f t="shared" si="19"/>
        <v>2.8554778554778557</v>
      </c>
      <c r="P58" s="53">
        <f t="shared" si="20"/>
        <v>1.4215080346106306</v>
      </c>
      <c r="Q58" s="50"/>
      <c r="R58" s="53">
        <f t="shared" si="33"/>
        <v>1.9695613249776187</v>
      </c>
      <c r="S58" s="53">
        <f t="shared" si="21"/>
        <v>2.5043680838672104</v>
      </c>
      <c r="T58" s="53">
        <f t="shared" si="22"/>
        <v>1.346389228886169</v>
      </c>
      <c r="U58" s="50"/>
      <c r="V58" s="53">
        <f t="shared" si="34"/>
        <v>1.0113392583512106</v>
      </c>
      <c r="W58" s="53">
        <f t="shared" si="23"/>
        <v>1.2742718446601942</v>
      </c>
      <c r="X58" s="53">
        <f t="shared" si="24"/>
        <v>0.86687306501547989</v>
      </c>
      <c r="Y58" s="50"/>
      <c r="Z58" s="53">
        <f t="shared" si="35"/>
        <v>0.42372881355932202</v>
      </c>
      <c r="AA58" s="53">
        <f t="shared" si="25"/>
        <v>0.63856960408684549</v>
      </c>
      <c r="AB58" s="53">
        <f t="shared" si="26"/>
        <v>0.19973368841544609</v>
      </c>
    </row>
    <row r="59" spans="1:29" ht="15" customHeight="1" x14ac:dyDescent="0.25">
      <c r="A59" s="4" t="s">
        <v>51</v>
      </c>
      <c r="B59" s="53">
        <f t="shared" si="27"/>
        <v>0.59679369661036785</v>
      </c>
      <c r="C59" s="53">
        <f t="shared" si="28"/>
        <v>0.72447189811637314</v>
      </c>
      <c r="D59" s="53">
        <f t="shared" si="29"/>
        <v>0.46311082721175345</v>
      </c>
      <c r="E59" s="50"/>
      <c r="F59" s="53">
        <f t="shared" si="30"/>
        <v>0.63235935455734849</v>
      </c>
      <c r="G59" s="53">
        <f t="shared" si="15"/>
        <v>0.67969413763806286</v>
      </c>
      <c r="H59" s="53">
        <f t="shared" si="16"/>
        <v>0.58243727598566308</v>
      </c>
      <c r="I59" s="50"/>
      <c r="J59" s="53">
        <f t="shared" si="31"/>
        <v>1.6432953549517966</v>
      </c>
      <c r="K59" s="53">
        <f t="shared" si="17"/>
        <v>1.9836136265631736</v>
      </c>
      <c r="L59" s="53">
        <f t="shared" si="18"/>
        <v>1.2917594654788418</v>
      </c>
      <c r="M59" s="50"/>
      <c r="N59" s="53">
        <f t="shared" si="32"/>
        <v>0.41142303969022265</v>
      </c>
      <c r="O59" s="53">
        <f t="shared" si="19"/>
        <v>0.52757793764988015</v>
      </c>
      <c r="P59" s="53">
        <f t="shared" si="20"/>
        <v>0.29311187103077674</v>
      </c>
      <c r="Q59" s="50"/>
      <c r="R59" s="53">
        <f t="shared" si="33"/>
        <v>0.54840247973295175</v>
      </c>
      <c r="S59" s="53">
        <f t="shared" si="21"/>
        <v>0.75650118203309691</v>
      </c>
      <c r="T59" s="53">
        <f t="shared" si="22"/>
        <v>0.33670033670033667</v>
      </c>
      <c r="U59" s="50"/>
      <c r="V59" s="53">
        <f t="shared" si="34"/>
        <v>0.19455252918287938</v>
      </c>
      <c r="W59" s="53">
        <f t="shared" si="23"/>
        <v>0.2743484224965706</v>
      </c>
      <c r="X59" s="53">
        <f t="shared" si="24"/>
        <v>0.1038961038961039</v>
      </c>
      <c r="Y59" s="50"/>
      <c r="Z59" s="53">
        <f t="shared" si="35"/>
        <v>2.469745616201531E-2</v>
      </c>
      <c r="AA59" s="53">
        <f t="shared" si="25"/>
        <v>0</v>
      </c>
      <c r="AB59" s="53">
        <f t="shared" si="26"/>
        <v>5.0100200400801598E-2</v>
      </c>
    </row>
    <row r="60" spans="1:29" ht="15" customHeight="1" x14ac:dyDescent="0.25">
      <c r="A60" s="4" t="s">
        <v>52</v>
      </c>
      <c r="B60" s="53">
        <f t="shared" si="27"/>
        <v>0.44539755856153085</v>
      </c>
      <c r="C60" s="53">
        <f t="shared" si="28"/>
        <v>0.47199496538703589</v>
      </c>
      <c r="D60" s="53">
        <f t="shared" si="29"/>
        <v>0.41608876560332869</v>
      </c>
      <c r="E60" s="50"/>
      <c r="F60" s="53">
        <f t="shared" si="30"/>
        <v>9.6618357487922704E-2</v>
      </c>
      <c r="G60" s="53">
        <f t="shared" si="15"/>
        <v>0</v>
      </c>
      <c r="H60" s="53">
        <f t="shared" si="16"/>
        <v>0.2012072434607646</v>
      </c>
      <c r="I60" s="50"/>
      <c r="J60" s="53">
        <f t="shared" si="31"/>
        <v>1.5784586815227482</v>
      </c>
      <c r="K60" s="53">
        <f t="shared" si="17"/>
        <v>1.834862385321101</v>
      </c>
      <c r="L60" s="53">
        <f t="shared" si="18"/>
        <v>1.3157894736842104</v>
      </c>
      <c r="M60" s="50"/>
      <c r="N60" s="53">
        <f t="shared" si="32"/>
        <v>0.41623309053069724</v>
      </c>
      <c r="O60" s="53">
        <f t="shared" si="19"/>
        <v>0.59055118110236215</v>
      </c>
      <c r="P60" s="53">
        <f t="shared" si="20"/>
        <v>0.22075055187637968</v>
      </c>
      <c r="Q60" s="50"/>
      <c r="R60" s="53">
        <f t="shared" si="33"/>
        <v>0.21119324181626187</v>
      </c>
      <c r="S60" s="53">
        <f t="shared" si="21"/>
        <v>0</v>
      </c>
      <c r="T60" s="53">
        <f t="shared" si="22"/>
        <v>0.45871559633027525</v>
      </c>
      <c r="U60" s="50"/>
      <c r="V60" s="53">
        <f t="shared" si="34"/>
        <v>0.28382213812677387</v>
      </c>
      <c r="W60" s="53">
        <f t="shared" si="23"/>
        <v>0.36101083032490977</v>
      </c>
      <c r="X60" s="53">
        <f t="shared" si="24"/>
        <v>0.19880715705765406</v>
      </c>
      <c r="Y60" s="50"/>
      <c r="Z60" s="53">
        <f t="shared" si="35"/>
        <v>0</v>
      </c>
      <c r="AA60" s="53">
        <f t="shared" si="25"/>
        <v>0</v>
      </c>
      <c r="AB60" s="53">
        <f t="shared" si="26"/>
        <v>0</v>
      </c>
    </row>
    <row r="61" spans="1:29" ht="15" customHeight="1" x14ac:dyDescent="0.25">
      <c r="A61" s="4" t="s">
        <v>53</v>
      </c>
      <c r="B61" s="53">
        <f t="shared" si="27"/>
        <v>0.74475287745429919</v>
      </c>
      <c r="C61" s="53">
        <f t="shared" si="28"/>
        <v>0.94911679409438432</v>
      </c>
      <c r="D61" s="53">
        <f t="shared" si="29"/>
        <v>0.52895322939866363</v>
      </c>
      <c r="E61" s="50"/>
      <c r="F61" s="53">
        <f t="shared" si="30"/>
        <v>0.19516003122560499</v>
      </c>
      <c r="G61" s="53">
        <f t="shared" si="15"/>
        <v>0.29585798816568049</v>
      </c>
      <c r="H61" s="53">
        <f t="shared" si="16"/>
        <v>8.2644628099173556E-2</v>
      </c>
      <c r="I61" s="50"/>
      <c r="J61" s="53">
        <f t="shared" si="31"/>
        <v>2.4018299656881434</v>
      </c>
      <c r="K61" s="53">
        <f t="shared" si="17"/>
        <v>2.7882441597588548</v>
      </c>
      <c r="L61" s="53">
        <f t="shared" si="18"/>
        <v>2.0061728395061729</v>
      </c>
      <c r="M61" s="50"/>
      <c r="N61" s="53">
        <f t="shared" si="32"/>
        <v>0.7610993657505285</v>
      </c>
      <c r="O61" s="53">
        <f t="shared" si="19"/>
        <v>0.92827004219409281</v>
      </c>
      <c r="P61" s="53">
        <f t="shared" si="20"/>
        <v>0.59322033898305082</v>
      </c>
      <c r="Q61" s="50"/>
      <c r="R61" s="53">
        <f t="shared" si="33"/>
        <v>0.61324611610793134</v>
      </c>
      <c r="S61" s="53">
        <f t="shared" si="21"/>
        <v>1.0093167701863355</v>
      </c>
      <c r="T61" s="53">
        <f t="shared" si="22"/>
        <v>0.17271157167530224</v>
      </c>
      <c r="U61" s="50"/>
      <c r="V61" s="53">
        <f t="shared" si="34"/>
        <v>0.38281582305401957</v>
      </c>
      <c r="W61" s="53">
        <f t="shared" si="23"/>
        <v>0.59473237043330507</v>
      </c>
      <c r="X61" s="53">
        <f t="shared" si="24"/>
        <v>0.17035775127768313</v>
      </c>
      <c r="Y61" s="50"/>
      <c r="Z61" s="53">
        <f t="shared" si="35"/>
        <v>0</v>
      </c>
      <c r="AA61" s="53">
        <f t="shared" si="25"/>
        <v>0</v>
      </c>
      <c r="AB61" s="53">
        <f t="shared" si="26"/>
        <v>0</v>
      </c>
    </row>
    <row r="62" spans="1:29" ht="15" customHeight="1" x14ac:dyDescent="0.25">
      <c r="A62" s="4" t="s">
        <v>54</v>
      </c>
      <c r="B62" s="53">
        <f t="shared" si="27"/>
        <v>0.27159152634437805</v>
      </c>
      <c r="C62" s="53">
        <f t="shared" si="28"/>
        <v>0.47720042417815484</v>
      </c>
      <c r="D62" s="53">
        <f t="shared" si="29"/>
        <v>5.5679287305122491E-2</v>
      </c>
      <c r="E62" s="50"/>
      <c r="F62" s="53">
        <f t="shared" si="30"/>
        <v>0</v>
      </c>
      <c r="G62" s="53">
        <f t="shared" si="15"/>
        <v>0</v>
      </c>
      <c r="H62" s="53">
        <f t="shared" si="16"/>
        <v>0</v>
      </c>
      <c r="I62" s="50"/>
      <c r="J62" s="53">
        <f t="shared" si="31"/>
        <v>1.1093502377179081</v>
      </c>
      <c r="K62" s="53">
        <f t="shared" si="17"/>
        <v>1.9672131147540985</v>
      </c>
      <c r="L62" s="53">
        <f t="shared" si="18"/>
        <v>0.30674846625766872</v>
      </c>
      <c r="M62" s="50"/>
      <c r="N62" s="53">
        <f t="shared" si="32"/>
        <v>0.34722222222222221</v>
      </c>
      <c r="O62" s="53">
        <f t="shared" si="19"/>
        <v>0.66445182724252494</v>
      </c>
      <c r="P62" s="53">
        <f t="shared" si="20"/>
        <v>0</v>
      </c>
      <c r="Q62" s="50"/>
      <c r="R62" s="53">
        <f t="shared" si="33"/>
        <v>0.15797788309636651</v>
      </c>
      <c r="S62" s="53">
        <f t="shared" si="21"/>
        <v>0.303951367781155</v>
      </c>
      <c r="T62" s="53">
        <f t="shared" si="22"/>
        <v>0</v>
      </c>
      <c r="U62" s="50"/>
      <c r="V62" s="53">
        <f t="shared" si="34"/>
        <v>0</v>
      </c>
      <c r="W62" s="53">
        <f t="shared" si="23"/>
        <v>0</v>
      </c>
      <c r="X62" s="53">
        <f t="shared" si="24"/>
        <v>0</v>
      </c>
      <c r="Y62" s="50"/>
      <c r="Z62" s="53">
        <f t="shared" si="35"/>
        <v>0</v>
      </c>
      <c r="AA62" s="53">
        <f t="shared" si="25"/>
        <v>0</v>
      </c>
      <c r="AB62" s="53">
        <f t="shared" si="26"/>
        <v>0</v>
      </c>
    </row>
    <row r="63" spans="1:29" ht="15" customHeight="1" x14ac:dyDescent="0.25">
      <c r="A63" s="4" t="s">
        <v>55</v>
      </c>
      <c r="B63" s="53">
        <f t="shared" si="27"/>
        <v>0.88345316106438854</v>
      </c>
      <c r="C63" s="53">
        <f t="shared" si="28"/>
        <v>1.0376001643723032</v>
      </c>
      <c r="D63" s="53">
        <f t="shared" si="29"/>
        <v>0.71879286694101507</v>
      </c>
      <c r="E63" s="50"/>
      <c r="F63" s="53">
        <f t="shared" si="30"/>
        <v>0.43615581290419608</v>
      </c>
      <c r="G63" s="53">
        <f t="shared" si="15"/>
        <v>0.58156440825821465</v>
      </c>
      <c r="H63" s="53">
        <f t="shared" si="16"/>
        <v>0.28037383177570091</v>
      </c>
      <c r="I63" s="50"/>
      <c r="J63" s="53">
        <f t="shared" si="31"/>
        <v>2.9650007641754548</v>
      </c>
      <c r="K63" s="53">
        <f t="shared" si="17"/>
        <v>3.4849379799173068</v>
      </c>
      <c r="L63" s="53">
        <f t="shared" si="18"/>
        <v>2.4073487488121637</v>
      </c>
      <c r="M63" s="50"/>
      <c r="N63" s="53">
        <f t="shared" si="32"/>
        <v>0.68326012689116644</v>
      </c>
      <c r="O63" s="53">
        <f t="shared" si="19"/>
        <v>0.8771929824561403</v>
      </c>
      <c r="P63" s="53">
        <f t="shared" si="20"/>
        <v>0.47377326565143824</v>
      </c>
      <c r="Q63" s="50"/>
      <c r="R63" s="53">
        <f t="shared" si="33"/>
        <v>0.66235864297253633</v>
      </c>
      <c r="S63" s="53">
        <f t="shared" si="21"/>
        <v>0.62873310279786232</v>
      </c>
      <c r="T63" s="53">
        <f t="shared" si="22"/>
        <v>0.69790628115653042</v>
      </c>
      <c r="U63" s="50"/>
      <c r="V63" s="53">
        <f t="shared" si="34"/>
        <v>0.31897926634768742</v>
      </c>
      <c r="W63" s="53">
        <f t="shared" si="23"/>
        <v>0.30959752321981426</v>
      </c>
      <c r="X63" s="53">
        <f t="shared" si="24"/>
        <v>0.3289473684210526</v>
      </c>
      <c r="Y63" s="50"/>
      <c r="Z63" s="53">
        <f t="shared" si="35"/>
        <v>0.11876484560570072</v>
      </c>
      <c r="AA63" s="53">
        <f t="shared" si="25"/>
        <v>0.19736842105263158</v>
      </c>
      <c r="AB63" s="53">
        <f t="shared" si="26"/>
        <v>3.5038542396636299E-2</v>
      </c>
    </row>
    <row r="64" spans="1:29" ht="15" customHeight="1" x14ac:dyDescent="0.25">
      <c r="A64" s="4" t="s">
        <v>56</v>
      </c>
      <c r="B64" s="53">
        <f t="shared" si="27"/>
        <v>0.44905978108335676</v>
      </c>
      <c r="C64" s="53">
        <f t="shared" si="28"/>
        <v>0.51411069787792607</v>
      </c>
      <c r="D64" s="53">
        <f t="shared" si="29"/>
        <v>0.38049117952265654</v>
      </c>
      <c r="E64" s="50"/>
      <c r="F64" s="53">
        <f t="shared" si="30"/>
        <v>9.7370983446932818E-2</v>
      </c>
      <c r="G64" s="53">
        <f t="shared" si="15"/>
        <v>0.19569471624266144</v>
      </c>
      <c r="H64" s="53">
        <f t="shared" si="16"/>
        <v>0</v>
      </c>
      <c r="I64" s="50"/>
      <c r="J64" s="53">
        <f t="shared" si="31"/>
        <v>1.7772135829895273</v>
      </c>
      <c r="K64" s="53">
        <f t="shared" si="17"/>
        <v>1.9826517967781909</v>
      </c>
      <c r="L64" s="53">
        <f t="shared" si="18"/>
        <v>1.4964216005204944</v>
      </c>
      <c r="M64" s="50"/>
      <c r="N64" s="53">
        <f t="shared" si="32"/>
        <v>0.42223786066150598</v>
      </c>
      <c r="O64" s="53">
        <f t="shared" si="19"/>
        <v>0.54127198917456021</v>
      </c>
      <c r="P64" s="53">
        <f t="shared" si="20"/>
        <v>0.36656891495601174</v>
      </c>
      <c r="Q64" s="50"/>
      <c r="R64" s="53">
        <f t="shared" si="33"/>
        <v>0.23664638269100743</v>
      </c>
      <c r="S64" s="53">
        <f t="shared" si="21"/>
        <v>0.19556714471968711</v>
      </c>
      <c r="T64" s="53">
        <f t="shared" si="22"/>
        <v>0.21067415730337077</v>
      </c>
      <c r="U64" s="50"/>
      <c r="V64" s="53">
        <f t="shared" si="34"/>
        <v>6.6423115244104949E-2</v>
      </c>
      <c r="W64" s="53">
        <f t="shared" si="23"/>
        <v>0</v>
      </c>
      <c r="X64" s="53">
        <f t="shared" si="24"/>
        <v>0.13689253935660506</v>
      </c>
      <c r="Y64" s="50"/>
      <c r="Z64" s="53">
        <f t="shared" si="35"/>
        <v>0</v>
      </c>
      <c r="AA64" s="53">
        <f t="shared" si="25"/>
        <v>6.978367062107467E-2</v>
      </c>
      <c r="AB64" s="53">
        <f t="shared" si="26"/>
        <v>0</v>
      </c>
    </row>
    <row r="65" spans="1:28" ht="15" customHeight="1" x14ac:dyDescent="0.25">
      <c r="A65" s="4" t="s">
        <v>57</v>
      </c>
      <c r="B65" s="53">
        <f t="shared" si="27"/>
        <v>1.1166345155067516</v>
      </c>
      <c r="C65" s="53">
        <f t="shared" si="28"/>
        <v>1.2987939770213373</v>
      </c>
      <c r="D65" s="53">
        <f t="shared" si="29"/>
        <v>0.91941590048674959</v>
      </c>
      <c r="E65" s="50"/>
      <c r="F65" s="53">
        <f t="shared" si="30"/>
        <v>0.57731958762886593</v>
      </c>
      <c r="G65" s="53">
        <f t="shared" si="15"/>
        <v>0.79617834394904463</v>
      </c>
      <c r="H65" s="53">
        <f t="shared" si="16"/>
        <v>0.34217279726261762</v>
      </c>
      <c r="I65" s="50"/>
      <c r="J65" s="53">
        <f t="shared" si="31"/>
        <v>3.2365633581796782</v>
      </c>
      <c r="K65" s="53">
        <f t="shared" si="17"/>
        <v>3.6253776435045322</v>
      </c>
      <c r="L65" s="53">
        <f t="shared" si="18"/>
        <v>2.8163265306122449</v>
      </c>
      <c r="M65" s="50"/>
      <c r="N65" s="53">
        <f t="shared" si="32"/>
        <v>1.0407239819004523</v>
      </c>
      <c r="O65" s="53">
        <f t="shared" si="19"/>
        <v>1.3230900554844216</v>
      </c>
      <c r="P65" s="53">
        <f t="shared" si="20"/>
        <v>0.72219547424169472</v>
      </c>
      <c r="Q65" s="50"/>
      <c r="R65" s="53">
        <f t="shared" si="33"/>
        <v>0.57776750635544261</v>
      </c>
      <c r="S65" s="53">
        <f t="shared" si="21"/>
        <v>0.61892130857648098</v>
      </c>
      <c r="T65" s="53">
        <f t="shared" si="22"/>
        <v>0.53268765133171914</v>
      </c>
      <c r="U65" s="50"/>
      <c r="V65" s="53">
        <f t="shared" si="34"/>
        <v>0.69594432445404364</v>
      </c>
      <c r="W65" s="53">
        <f t="shared" si="23"/>
        <v>0.83798882681564246</v>
      </c>
      <c r="X65" s="53">
        <f t="shared" si="24"/>
        <v>0.54482417038137687</v>
      </c>
      <c r="Y65" s="50"/>
      <c r="Z65" s="53">
        <f t="shared" si="35"/>
        <v>0.19540791402051783</v>
      </c>
      <c r="AA65" s="53">
        <f t="shared" si="25"/>
        <v>0.14285714285714285</v>
      </c>
      <c r="AB65" s="53">
        <f t="shared" si="26"/>
        <v>0.25075225677031093</v>
      </c>
    </row>
    <row r="66" spans="1:28" ht="15" customHeight="1" x14ac:dyDescent="0.25">
      <c r="A66" s="4" t="s">
        <v>58</v>
      </c>
      <c r="B66" s="53">
        <f t="shared" si="27"/>
        <v>0.64145100641451003</v>
      </c>
      <c r="C66" s="53">
        <f t="shared" si="28"/>
        <v>0.78706658157838749</v>
      </c>
      <c r="D66" s="53">
        <f t="shared" si="29"/>
        <v>0.48375950241879756</v>
      </c>
      <c r="E66" s="50"/>
      <c r="F66" s="53">
        <f t="shared" si="30"/>
        <v>0</v>
      </c>
      <c r="G66" s="53">
        <f t="shared" si="15"/>
        <v>0</v>
      </c>
      <c r="H66" s="53">
        <f t="shared" si="16"/>
        <v>0</v>
      </c>
      <c r="I66" s="50"/>
      <c r="J66" s="53">
        <f t="shared" si="31"/>
        <v>1.8181818181818181</v>
      </c>
      <c r="K66" s="53">
        <f t="shared" si="17"/>
        <v>2.2332506203473943</v>
      </c>
      <c r="L66" s="53">
        <f t="shared" si="18"/>
        <v>1.394169835234474</v>
      </c>
      <c r="M66" s="50"/>
      <c r="N66" s="53">
        <f t="shared" si="32"/>
        <v>0.55555555555555558</v>
      </c>
      <c r="O66" s="53">
        <f t="shared" si="19"/>
        <v>0.66844919786096257</v>
      </c>
      <c r="P66" s="53">
        <f t="shared" si="20"/>
        <v>0.43352601156069359</v>
      </c>
      <c r="Q66" s="50"/>
      <c r="R66" s="53">
        <f t="shared" si="33"/>
        <v>0.68111455108359142</v>
      </c>
      <c r="S66" s="53">
        <f t="shared" si="21"/>
        <v>1.1574074074074074</v>
      </c>
      <c r="T66" s="53">
        <f t="shared" si="22"/>
        <v>0.13315579227696406</v>
      </c>
      <c r="U66" s="50"/>
      <c r="V66" s="53">
        <f t="shared" si="34"/>
        <v>0.19880715705765406</v>
      </c>
      <c r="W66" s="53">
        <f t="shared" si="23"/>
        <v>0.13175230566534915</v>
      </c>
      <c r="X66" s="53">
        <f t="shared" si="24"/>
        <v>0.26666666666666666</v>
      </c>
      <c r="Y66" s="50"/>
      <c r="Z66" s="53">
        <f t="shared" si="35"/>
        <v>0.51698670605612995</v>
      </c>
      <c r="AA66" s="53">
        <f t="shared" si="25"/>
        <v>0.42372881355932202</v>
      </c>
      <c r="AB66" s="53">
        <f t="shared" si="26"/>
        <v>0.61919504643962853</v>
      </c>
    </row>
    <row r="67" spans="1:28" ht="15" customHeight="1" x14ac:dyDescent="0.25">
      <c r="A67" s="78" t="s">
        <v>59</v>
      </c>
      <c r="B67" s="53">
        <f t="shared" si="27"/>
        <v>0.8676604460628129</v>
      </c>
      <c r="C67" s="53">
        <f t="shared" si="28"/>
        <v>0.94614665273117338</v>
      </c>
      <c r="D67" s="53">
        <f t="shared" si="29"/>
        <v>0.78359747834796445</v>
      </c>
      <c r="E67" s="50"/>
      <c r="F67" s="53">
        <f t="shared" si="30"/>
        <v>0.20299812617114305</v>
      </c>
      <c r="G67" s="53">
        <f t="shared" si="15"/>
        <v>0.21283064761325629</v>
      </c>
      <c r="H67" s="53">
        <f t="shared" si="16"/>
        <v>0.1926163723916533</v>
      </c>
      <c r="I67" s="50"/>
      <c r="J67" s="53">
        <f t="shared" si="31"/>
        <v>3.1854569713142094</v>
      </c>
      <c r="K67" s="53">
        <f t="shared" si="17"/>
        <v>3.2389937106918238</v>
      </c>
      <c r="L67" s="53">
        <f t="shared" si="18"/>
        <v>3.125</v>
      </c>
      <c r="M67" s="50"/>
      <c r="N67" s="53">
        <f t="shared" si="32"/>
        <v>0.66118656182987856</v>
      </c>
      <c r="O67" s="53">
        <f t="shared" si="19"/>
        <v>0.6775067750677507</v>
      </c>
      <c r="P67" s="53">
        <f t="shared" si="20"/>
        <v>0.64296520423600612</v>
      </c>
      <c r="Q67" s="50"/>
      <c r="R67" s="53">
        <f t="shared" si="33"/>
        <v>0.50984528832630094</v>
      </c>
      <c r="S67" s="53">
        <f t="shared" si="21"/>
        <v>0.68446269678302529</v>
      </c>
      <c r="T67" s="53">
        <f t="shared" si="22"/>
        <v>0.32537960954446854</v>
      </c>
      <c r="U67" s="50"/>
      <c r="V67" s="53">
        <f t="shared" si="34"/>
        <v>0.4880599616524316</v>
      </c>
      <c r="W67" s="53">
        <f t="shared" si="23"/>
        <v>0.58742225293711126</v>
      </c>
      <c r="X67" s="53">
        <f t="shared" si="24"/>
        <v>0.38691523039043263</v>
      </c>
      <c r="Y67" s="50"/>
      <c r="Z67" s="53">
        <f t="shared" si="35"/>
        <v>0.12214273250741581</v>
      </c>
      <c r="AA67" s="53">
        <f t="shared" si="25"/>
        <v>0.16995241332426919</v>
      </c>
      <c r="AB67" s="53">
        <f t="shared" si="26"/>
        <v>7.1710290426676232E-2</v>
      </c>
    </row>
    <row r="68" spans="1:28" ht="15" customHeight="1" x14ac:dyDescent="0.25">
      <c r="A68" s="4" t="s">
        <v>60</v>
      </c>
      <c r="B68" s="53">
        <f t="shared" si="27"/>
        <v>1.6051364365971106</v>
      </c>
      <c r="C68" s="53">
        <f t="shared" si="28"/>
        <v>2.1244954323348204</v>
      </c>
      <c r="D68" s="53">
        <f t="shared" si="29"/>
        <v>1.0780508840017249</v>
      </c>
      <c r="E68" s="50"/>
      <c r="F68" s="53">
        <f t="shared" si="30"/>
        <v>1.2300123001230012</v>
      </c>
      <c r="G68" s="53">
        <f t="shared" si="15"/>
        <v>1.440576230492197</v>
      </c>
      <c r="H68" s="53">
        <f t="shared" si="16"/>
        <v>1.0088272383354351</v>
      </c>
      <c r="I68" s="50"/>
      <c r="J68" s="53">
        <f t="shared" si="31"/>
        <v>3.814884302689181</v>
      </c>
      <c r="K68" s="53">
        <f t="shared" si="17"/>
        <v>5.1533742331288348</v>
      </c>
      <c r="L68" s="53">
        <f t="shared" si="18"/>
        <v>2.4234693877551021</v>
      </c>
      <c r="M68" s="50"/>
      <c r="N68" s="53">
        <f t="shared" si="32"/>
        <v>1.8518518518518516</v>
      </c>
      <c r="O68" s="53">
        <f t="shared" si="19"/>
        <v>2.466091245376079</v>
      </c>
      <c r="P68" s="53">
        <f t="shared" si="20"/>
        <v>1.1920529801324504</v>
      </c>
      <c r="Q68" s="50"/>
      <c r="R68" s="53">
        <f t="shared" si="33"/>
        <v>1.3131976362442548</v>
      </c>
      <c r="S68" s="53">
        <f t="shared" si="21"/>
        <v>1.5915119363395225</v>
      </c>
      <c r="T68" s="53">
        <f t="shared" si="22"/>
        <v>1.0403120936280885</v>
      </c>
      <c r="U68" s="50"/>
      <c r="V68" s="53">
        <f t="shared" si="34"/>
        <v>1.0423452768729642</v>
      </c>
      <c r="W68" s="53">
        <f t="shared" si="23"/>
        <v>1.2953367875647668</v>
      </c>
      <c r="X68" s="53">
        <f t="shared" si="24"/>
        <v>0.78636959370904314</v>
      </c>
      <c r="Y68" s="50"/>
      <c r="Z68" s="53">
        <f t="shared" si="35"/>
        <v>0.26737967914438499</v>
      </c>
      <c r="AA68" s="53">
        <f t="shared" si="25"/>
        <v>0.554016620498615</v>
      </c>
      <c r="AB68" s="53">
        <f t="shared" si="26"/>
        <v>0</v>
      </c>
    </row>
    <row r="69" spans="1:28" ht="15" customHeight="1" x14ac:dyDescent="0.25">
      <c r="A69" s="4" t="s">
        <v>61</v>
      </c>
      <c r="B69" s="53">
        <f t="shared" si="27"/>
        <v>0.47049803087861147</v>
      </c>
      <c r="C69" s="53">
        <f t="shared" si="28"/>
        <v>0.48409405255878285</v>
      </c>
      <c r="D69" s="53">
        <f t="shared" si="29"/>
        <v>0.45668516827091965</v>
      </c>
      <c r="E69" s="50"/>
      <c r="F69" s="53">
        <f t="shared" si="30"/>
        <v>7.8216660148611644E-2</v>
      </c>
      <c r="G69" s="53">
        <f t="shared" si="15"/>
        <v>0</v>
      </c>
      <c r="H69" s="53">
        <f t="shared" si="16"/>
        <v>0.15710919088766695</v>
      </c>
      <c r="I69" s="50"/>
      <c r="J69" s="53">
        <f t="shared" si="31"/>
        <v>2.2386568059164502</v>
      </c>
      <c r="K69" s="53">
        <f t="shared" si="17"/>
        <v>2.3661753297129557</v>
      </c>
      <c r="L69" s="53">
        <f t="shared" si="18"/>
        <v>2.1030927835051547</v>
      </c>
      <c r="M69" s="50"/>
      <c r="N69" s="53">
        <f t="shared" si="32"/>
        <v>0.13126230584117263</v>
      </c>
      <c r="O69" s="53">
        <f t="shared" si="19"/>
        <v>8.8105726872246701E-2</v>
      </c>
      <c r="P69" s="53">
        <f t="shared" si="20"/>
        <v>0.17383746197305519</v>
      </c>
      <c r="Q69" s="50"/>
      <c r="R69" s="53">
        <f t="shared" si="33"/>
        <v>0.22897585345545379</v>
      </c>
      <c r="S69" s="53">
        <f t="shared" si="21"/>
        <v>0.24937655860349126</v>
      </c>
      <c r="T69" s="53">
        <f t="shared" si="22"/>
        <v>0.2085070892410342</v>
      </c>
      <c r="U69" s="50"/>
      <c r="V69" s="53">
        <f t="shared" si="34"/>
        <v>4.2936882782310004E-2</v>
      </c>
      <c r="W69" s="53">
        <f t="shared" si="23"/>
        <v>4.2900042900042901E-2</v>
      </c>
      <c r="X69" s="53">
        <f t="shared" si="24"/>
        <v>4.2973785990545771E-2</v>
      </c>
      <c r="Y69" s="50"/>
      <c r="Z69" s="53">
        <f t="shared" si="35"/>
        <v>0</v>
      </c>
      <c r="AA69" s="53">
        <f t="shared" si="25"/>
        <v>0</v>
      </c>
      <c r="AB69" s="53">
        <f t="shared" si="26"/>
        <v>0</v>
      </c>
    </row>
    <row r="70" spans="1:28" ht="15" customHeight="1" x14ac:dyDescent="0.25">
      <c r="A70" s="4" t="s">
        <v>62</v>
      </c>
      <c r="B70" s="53">
        <f t="shared" si="27"/>
        <v>0.89911256422232599</v>
      </c>
      <c r="C70" s="53">
        <f t="shared" si="28"/>
        <v>1.1111111111111112</v>
      </c>
      <c r="D70" s="53">
        <f t="shared" si="29"/>
        <v>0.67404910929224848</v>
      </c>
      <c r="E70" s="50"/>
      <c r="F70" s="53">
        <f t="shared" si="30"/>
        <v>1.3531799729364005</v>
      </c>
      <c r="G70" s="53">
        <f t="shared" si="15"/>
        <v>1.5483870967741935</v>
      </c>
      <c r="H70" s="53">
        <f t="shared" si="16"/>
        <v>1.1379800853485065</v>
      </c>
      <c r="I70" s="50"/>
      <c r="J70" s="53">
        <f t="shared" si="31"/>
        <v>2.6608910891089108</v>
      </c>
      <c r="K70" s="53">
        <f t="shared" si="17"/>
        <v>3.5846724351050678</v>
      </c>
      <c r="L70" s="53">
        <f t="shared" si="18"/>
        <v>1.7348203221809171</v>
      </c>
      <c r="M70" s="50"/>
      <c r="N70" s="53">
        <f t="shared" si="32"/>
        <v>0.35842293906810035</v>
      </c>
      <c r="O70" s="53">
        <f t="shared" si="19"/>
        <v>0.39787798408488062</v>
      </c>
      <c r="P70" s="53">
        <f t="shared" si="20"/>
        <v>0.31201248049921998</v>
      </c>
      <c r="Q70" s="50"/>
      <c r="R70" s="53">
        <f t="shared" si="33"/>
        <v>0.64469914040114618</v>
      </c>
      <c r="S70" s="53">
        <f t="shared" si="21"/>
        <v>0.68870523415977969</v>
      </c>
      <c r="T70" s="53">
        <f t="shared" si="22"/>
        <v>0.59701492537313439</v>
      </c>
      <c r="U70" s="50"/>
      <c r="V70" s="53">
        <f t="shared" si="34"/>
        <v>0</v>
      </c>
      <c r="W70" s="53">
        <f t="shared" si="23"/>
        <v>0</v>
      </c>
      <c r="X70" s="53">
        <f t="shared" si="24"/>
        <v>0</v>
      </c>
      <c r="Y70" s="50"/>
      <c r="Z70" s="53">
        <f t="shared" si="35"/>
        <v>0</v>
      </c>
      <c r="AA70" s="53">
        <f t="shared" si="25"/>
        <v>0</v>
      </c>
      <c r="AB70" s="53">
        <f t="shared" si="26"/>
        <v>0</v>
      </c>
    </row>
    <row r="71" spans="1:28" ht="15" customHeight="1" x14ac:dyDescent="0.25">
      <c r="A71" s="4" t="s">
        <v>63</v>
      </c>
      <c r="B71" s="53">
        <f t="shared" si="27"/>
        <v>0.82271972154101725</v>
      </c>
      <c r="C71" s="53">
        <f t="shared" si="28"/>
        <v>0.98765432098765427</v>
      </c>
      <c r="D71" s="53">
        <f t="shared" si="29"/>
        <v>0.64924525239409181</v>
      </c>
      <c r="E71" s="50"/>
      <c r="F71" s="53">
        <f t="shared" si="30"/>
        <v>0.27624309392265189</v>
      </c>
      <c r="G71" s="53">
        <f t="shared" si="15"/>
        <v>8.9847259658580425E-2</v>
      </c>
      <c r="H71" s="53">
        <f t="shared" si="16"/>
        <v>0.47214353163361661</v>
      </c>
      <c r="I71" s="50"/>
      <c r="J71" s="53">
        <f t="shared" si="31"/>
        <v>2.8446389496717726</v>
      </c>
      <c r="K71" s="53">
        <f t="shared" si="17"/>
        <v>3.2911392405063293</v>
      </c>
      <c r="L71" s="53">
        <f t="shared" si="18"/>
        <v>2.3636363636363638</v>
      </c>
      <c r="M71" s="50"/>
      <c r="N71" s="53">
        <f t="shared" si="32"/>
        <v>0.63538611925708699</v>
      </c>
      <c r="O71" s="53">
        <f t="shared" si="19"/>
        <v>1.0185185185185186</v>
      </c>
      <c r="P71" s="53">
        <f t="shared" si="20"/>
        <v>0.20703933747412009</v>
      </c>
      <c r="Q71" s="50"/>
      <c r="R71" s="53">
        <f t="shared" si="33"/>
        <v>0.53527980535279807</v>
      </c>
      <c r="S71" s="53">
        <f t="shared" si="21"/>
        <v>0.55607043558850788</v>
      </c>
      <c r="T71" s="53">
        <f t="shared" si="22"/>
        <v>0.51229508196721307</v>
      </c>
      <c r="U71" s="50"/>
      <c r="V71" s="53">
        <f t="shared" si="34"/>
        <v>0.28873917228103946</v>
      </c>
      <c r="W71" s="53">
        <f t="shared" si="23"/>
        <v>0.47438330170777987</v>
      </c>
      <c r="X71" s="53">
        <f t="shared" si="24"/>
        <v>9.765625E-2</v>
      </c>
      <c r="Y71" s="50"/>
      <c r="Z71" s="53">
        <f t="shared" si="35"/>
        <v>0.14962593516209477</v>
      </c>
      <c r="AA71" s="53">
        <f t="shared" si="25"/>
        <v>0.20639834881320948</v>
      </c>
      <c r="AB71" s="53">
        <f t="shared" si="26"/>
        <v>9.6525096525096526E-2</v>
      </c>
    </row>
    <row r="72" spans="1:28" ht="15" customHeight="1" x14ac:dyDescent="0.25">
      <c r="A72" s="4" t="s">
        <v>64</v>
      </c>
      <c r="B72" s="53">
        <f t="shared" si="27"/>
        <v>0.14316392269148173</v>
      </c>
      <c r="C72" s="53">
        <f t="shared" si="28"/>
        <v>0.22093344380005522</v>
      </c>
      <c r="D72" s="53">
        <f t="shared" si="29"/>
        <v>5.9453032104637329E-2</v>
      </c>
      <c r="E72" s="50"/>
      <c r="F72" s="53">
        <f t="shared" si="30"/>
        <v>8.6430423509075191E-2</v>
      </c>
      <c r="G72" s="53">
        <f t="shared" si="15"/>
        <v>0</v>
      </c>
      <c r="H72" s="53">
        <f t="shared" si="16"/>
        <v>0.16920473773265651</v>
      </c>
      <c r="I72" s="50"/>
      <c r="J72" s="53">
        <f t="shared" si="31"/>
        <v>0.4626060138781804</v>
      </c>
      <c r="K72" s="53">
        <f t="shared" si="17"/>
        <v>0.87209302325581395</v>
      </c>
      <c r="L72" s="53">
        <f t="shared" si="18"/>
        <v>0</v>
      </c>
      <c r="M72" s="50"/>
      <c r="N72" s="53">
        <f t="shared" si="32"/>
        <v>9.1157702825888781E-2</v>
      </c>
      <c r="O72" s="53">
        <f t="shared" si="19"/>
        <v>0</v>
      </c>
      <c r="P72" s="53">
        <f t="shared" si="20"/>
        <v>0.18450184501845018</v>
      </c>
      <c r="Q72" s="50"/>
      <c r="R72" s="53">
        <f t="shared" si="33"/>
        <v>8.7565674255691769E-2</v>
      </c>
      <c r="S72" s="53">
        <f t="shared" si="21"/>
        <v>0.16611295681063123</v>
      </c>
      <c r="T72" s="53">
        <f t="shared" si="22"/>
        <v>0</v>
      </c>
      <c r="U72" s="50"/>
      <c r="V72" s="53">
        <f t="shared" si="34"/>
        <v>8.3194675540765387E-2</v>
      </c>
      <c r="W72" s="53">
        <f t="shared" si="23"/>
        <v>0.15923566878980894</v>
      </c>
      <c r="X72" s="53">
        <f t="shared" si="24"/>
        <v>0</v>
      </c>
      <c r="Y72" s="50"/>
      <c r="Z72" s="53">
        <f t="shared" si="35"/>
        <v>0</v>
      </c>
      <c r="AA72" s="53">
        <f t="shared" si="25"/>
        <v>0</v>
      </c>
      <c r="AB72" s="53">
        <f t="shared" si="26"/>
        <v>0</v>
      </c>
    </row>
    <row r="73" spans="1:28" ht="15" customHeight="1" x14ac:dyDescent="0.25">
      <c r="A73" s="4" t="s">
        <v>65</v>
      </c>
      <c r="B73" s="53">
        <f t="shared" si="27"/>
        <v>0.39898793304787861</v>
      </c>
      <c r="C73" s="53">
        <f t="shared" si="28"/>
        <v>0.52631578947368418</v>
      </c>
      <c r="D73" s="53">
        <f t="shared" si="29"/>
        <v>0.2623083131557708</v>
      </c>
      <c r="E73" s="50"/>
      <c r="F73" s="53">
        <f t="shared" si="30"/>
        <v>0.35971223021582738</v>
      </c>
      <c r="G73" s="53">
        <f t="shared" si="15"/>
        <v>0.1152073732718894</v>
      </c>
      <c r="H73" s="53">
        <f t="shared" si="16"/>
        <v>0.625</v>
      </c>
      <c r="I73" s="50"/>
      <c r="J73" s="53">
        <f t="shared" si="31"/>
        <v>0.95137420718816068</v>
      </c>
      <c r="K73" s="53">
        <f t="shared" si="17"/>
        <v>1.4814814814814816</v>
      </c>
      <c r="L73" s="53">
        <f t="shared" si="18"/>
        <v>0.42238648363252373</v>
      </c>
      <c r="M73" s="50"/>
      <c r="N73" s="53">
        <f t="shared" si="32"/>
        <v>0.42553191489361702</v>
      </c>
      <c r="O73" s="53">
        <f t="shared" si="19"/>
        <v>0.58548009367681508</v>
      </c>
      <c r="P73" s="53">
        <f t="shared" si="20"/>
        <v>0.25284450063211128</v>
      </c>
      <c r="Q73" s="50"/>
      <c r="R73" s="53">
        <f t="shared" si="33"/>
        <v>0.47421458209839951</v>
      </c>
      <c r="S73" s="53">
        <f t="shared" si="21"/>
        <v>0.66006600660066006</v>
      </c>
      <c r="T73" s="53">
        <f t="shared" si="22"/>
        <v>0.25706940874035988</v>
      </c>
      <c r="U73" s="50"/>
      <c r="V73" s="53">
        <f t="shared" si="34"/>
        <v>5.8173356602675974E-2</v>
      </c>
      <c r="W73" s="53">
        <f t="shared" si="23"/>
        <v>0.11299435028248588</v>
      </c>
      <c r="X73" s="53">
        <f t="shared" si="24"/>
        <v>0</v>
      </c>
      <c r="Y73" s="50"/>
      <c r="Z73" s="53">
        <f t="shared" si="35"/>
        <v>6.006006006006006E-2</v>
      </c>
      <c r="AA73" s="53">
        <f t="shared" si="25"/>
        <v>0.11641443538998836</v>
      </c>
      <c r="AB73" s="53">
        <f t="shared" si="26"/>
        <v>0</v>
      </c>
    </row>
    <row r="74" spans="1:28" ht="15" customHeight="1" x14ac:dyDescent="0.25">
      <c r="A74" s="4" t="s">
        <v>66</v>
      </c>
      <c r="B74" s="53">
        <f t="shared" si="27"/>
        <v>0.46241050119331739</v>
      </c>
      <c r="C74" s="53">
        <f t="shared" si="28"/>
        <v>0.49664037394098748</v>
      </c>
      <c r="D74" s="53">
        <f t="shared" si="29"/>
        <v>0.42669917708015853</v>
      </c>
      <c r="E74" s="50"/>
      <c r="F74" s="53">
        <f t="shared" si="30"/>
        <v>0</v>
      </c>
      <c r="G74" s="53">
        <f t="shared" si="15"/>
        <v>0</v>
      </c>
      <c r="H74" s="53">
        <f t="shared" si="16"/>
        <v>0</v>
      </c>
      <c r="I74" s="50"/>
      <c r="J74" s="53">
        <f t="shared" si="31"/>
        <v>1.4950166112956811</v>
      </c>
      <c r="K74" s="53">
        <f t="shared" si="17"/>
        <v>1.6949152542372881</v>
      </c>
      <c r="L74" s="53">
        <f t="shared" si="18"/>
        <v>1.3029315960912053</v>
      </c>
      <c r="M74" s="50"/>
      <c r="N74" s="53">
        <f t="shared" si="32"/>
        <v>0.76408787010506207</v>
      </c>
      <c r="O74" s="53">
        <f t="shared" si="19"/>
        <v>0.71942446043165476</v>
      </c>
      <c r="P74" s="53">
        <f t="shared" si="20"/>
        <v>0.81466395112016288</v>
      </c>
      <c r="Q74" s="50"/>
      <c r="R74" s="53">
        <f t="shared" si="33"/>
        <v>9.0009000900090008E-2</v>
      </c>
      <c r="S74" s="53">
        <f t="shared" si="21"/>
        <v>0.17421602787456447</v>
      </c>
      <c r="T74" s="53">
        <f t="shared" si="22"/>
        <v>0</v>
      </c>
      <c r="U74" s="50"/>
      <c r="V74" s="53">
        <f t="shared" si="34"/>
        <v>0.36330608537693004</v>
      </c>
      <c r="W74" s="53">
        <f t="shared" si="23"/>
        <v>0.35523978685612789</v>
      </c>
      <c r="X74" s="53">
        <f t="shared" si="24"/>
        <v>0.37174721189591076</v>
      </c>
      <c r="Y74" s="50"/>
      <c r="Z74" s="53">
        <f t="shared" si="35"/>
        <v>0</v>
      </c>
      <c r="AA74" s="53">
        <f t="shared" si="25"/>
        <v>0</v>
      </c>
      <c r="AB74" s="53">
        <f t="shared" si="26"/>
        <v>0</v>
      </c>
    </row>
    <row r="75" spans="1:28" ht="15" customHeight="1" x14ac:dyDescent="0.25">
      <c r="A75" s="4" t="s">
        <v>67</v>
      </c>
      <c r="B75" s="53">
        <f t="shared" si="27"/>
        <v>0.42372881355932202</v>
      </c>
      <c r="C75" s="53">
        <f t="shared" si="28"/>
        <v>0.48185941043083896</v>
      </c>
      <c r="D75" s="53">
        <f t="shared" si="29"/>
        <v>0.36188178528347409</v>
      </c>
      <c r="E75" s="50"/>
      <c r="F75" s="53">
        <f t="shared" si="30"/>
        <v>4.3459365493263798E-2</v>
      </c>
      <c r="G75" s="53">
        <f t="shared" si="15"/>
        <v>8.2918739635157543E-2</v>
      </c>
      <c r="H75" s="53">
        <f t="shared" si="16"/>
        <v>0</v>
      </c>
      <c r="I75" s="50"/>
      <c r="J75" s="53">
        <f t="shared" si="31"/>
        <v>1.7193122750899639</v>
      </c>
      <c r="K75" s="53">
        <f t="shared" si="17"/>
        <v>2.0202020202020203</v>
      </c>
      <c r="L75" s="53">
        <f t="shared" si="18"/>
        <v>1.4003294892915981</v>
      </c>
      <c r="M75" s="50"/>
      <c r="N75" s="53">
        <f t="shared" si="32"/>
        <v>0.36003600360036003</v>
      </c>
      <c r="O75" s="53">
        <f t="shared" si="19"/>
        <v>0.4329004329004329</v>
      </c>
      <c r="P75" s="53">
        <f t="shared" si="20"/>
        <v>0.28116213683223995</v>
      </c>
      <c r="Q75" s="50"/>
      <c r="R75" s="53">
        <f t="shared" si="33"/>
        <v>0.26726057906458794</v>
      </c>
      <c r="S75" s="53">
        <f t="shared" si="21"/>
        <v>0.17636684303350969</v>
      </c>
      <c r="T75" s="53">
        <f t="shared" si="22"/>
        <v>0.36003600360036003</v>
      </c>
      <c r="U75" s="50"/>
      <c r="V75" s="53">
        <f t="shared" si="34"/>
        <v>0</v>
      </c>
      <c r="W75" s="53">
        <f t="shared" si="23"/>
        <v>0</v>
      </c>
      <c r="X75" s="53">
        <f t="shared" si="24"/>
        <v>0</v>
      </c>
      <c r="Y75" s="50"/>
      <c r="Z75" s="53">
        <f t="shared" si="35"/>
        <v>0</v>
      </c>
      <c r="AA75" s="53">
        <f t="shared" si="25"/>
        <v>0</v>
      </c>
      <c r="AB75" s="53">
        <f t="shared" si="26"/>
        <v>0</v>
      </c>
    </row>
    <row r="76" spans="1:28" ht="15" customHeight="1" x14ac:dyDescent="0.25">
      <c r="A76" s="4" t="s">
        <v>68</v>
      </c>
      <c r="B76" s="53">
        <f t="shared" si="27"/>
        <v>1.0149863760217985</v>
      </c>
      <c r="C76" s="53">
        <f t="shared" si="28"/>
        <v>1.2558869701726845</v>
      </c>
      <c r="D76" s="53">
        <f t="shared" si="29"/>
        <v>0.7532689027856736</v>
      </c>
      <c r="E76" s="50"/>
      <c r="F76" s="53">
        <f t="shared" si="30"/>
        <v>0.19142419601837674</v>
      </c>
      <c r="G76" s="53">
        <f t="shared" si="15"/>
        <v>0.2987303958177745</v>
      </c>
      <c r="H76" s="53">
        <f t="shared" si="16"/>
        <v>7.8554595443833475E-2</v>
      </c>
      <c r="I76" s="50"/>
      <c r="J76" s="53">
        <f t="shared" si="31"/>
        <v>2.9602888086642598</v>
      </c>
      <c r="K76" s="53">
        <f t="shared" si="17"/>
        <v>3.5220994475138121</v>
      </c>
      <c r="L76" s="53">
        <f t="shared" si="18"/>
        <v>2.344931921331316</v>
      </c>
      <c r="M76" s="50"/>
      <c r="N76" s="53">
        <f t="shared" si="32"/>
        <v>1.6507384882710685</v>
      </c>
      <c r="O76" s="53">
        <f t="shared" si="19"/>
        <v>2.1001615508885298</v>
      </c>
      <c r="P76" s="53">
        <f t="shared" si="20"/>
        <v>1.1278195488721803</v>
      </c>
      <c r="Q76" s="50"/>
      <c r="R76" s="53">
        <f t="shared" si="33"/>
        <v>0.72494669509594889</v>
      </c>
      <c r="S76" s="53">
        <f t="shared" si="21"/>
        <v>0.99750623441396502</v>
      </c>
      <c r="T76" s="53">
        <f t="shared" si="22"/>
        <v>0.43782837127845886</v>
      </c>
      <c r="U76" s="50"/>
      <c r="V76" s="53">
        <f t="shared" si="34"/>
        <v>0.20525451559934318</v>
      </c>
      <c r="W76" s="53">
        <f t="shared" si="23"/>
        <v>0.16012810248198558</v>
      </c>
      <c r="X76" s="53">
        <f t="shared" si="24"/>
        <v>0.25273799494524007</v>
      </c>
      <c r="Y76" s="50"/>
      <c r="Z76" s="53">
        <f t="shared" si="35"/>
        <v>9.0293453724604955E-2</v>
      </c>
      <c r="AA76" s="53">
        <f t="shared" si="25"/>
        <v>8.5689802913453308E-2</v>
      </c>
      <c r="AB76" s="53">
        <f t="shared" si="26"/>
        <v>9.5419847328244267E-2</v>
      </c>
    </row>
    <row r="77" spans="1:28" ht="15" customHeight="1" x14ac:dyDescent="0.25">
      <c r="A77" s="4" t="s">
        <v>69</v>
      </c>
      <c r="B77" s="53">
        <f t="shared" si="27"/>
        <v>0.70117287098419168</v>
      </c>
      <c r="C77" s="53">
        <f t="shared" si="28"/>
        <v>0.96735187424425628</v>
      </c>
      <c r="D77" s="53">
        <f t="shared" si="29"/>
        <v>0.4044216770018873</v>
      </c>
      <c r="E77" s="50"/>
      <c r="F77" s="53">
        <f t="shared" si="30"/>
        <v>0.23059185242121444</v>
      </c>
      <c r="G77" s="53">
        <f t="shared" si="15"/>
        <v>0.44510385756676557</v>
      </c>
      <c r="H77" s="53">
        <f t="shared" si="16"/>
        <v>0</v>
      </c>
      <c r="I77" s="50"/>
      <c r="J77" s="53">
        <f t="shared" si="31"/>
        <v>2.6584867075664622</v>
      </c>
      <c r="K77" s="53">
        <f t="shared" si="17"/>
        <v>3.7371134020618557</v>
      </c>
      <c r="L77" s="53">
        <f t="shared" si="18"/>
        <v>1.4471780028943559</v>
      </c>
      <c r="M77" s="50"/>
      <c r="N77" s="53">
        <f t="shared" si="32"/>
        <v>0.60652009097801363</v>
      </c>
      <c r="O77" s="53">
        <f t="shared" si="19"/>
        <v>0.58565153733528552</v>
      </c>
      <c r="P77" s="53">
        <f t="shared" si="20"/>
        <v>0.62893081761006298</v>
      </c>
      <c r="Q77" s="50"/>
      <c r="R77" s="53">
        <f t="shared" si="33"/>
        <v>0.22471910112359553</v>
      </c>
      <c r="S77" s="53">
        <f t="shared" si="21"/>
        <v>0.43103448275862066</v>
      </c>
      <c r="T77" s="53">
        <f t="shared" si="22"/>
        <v>0</v>
      </c>
      <c r="U77" s="50"/>
      <c r="V77" s="53">
        <f t="shared" si="34"/>
        <v>0.16129032258064516</v>
      </c>
      <c r="W77" s="53">
        <f t="shared" si="23"/>
        <v>0.14705882352941177</v>
      </c>
      <c r="X77" s="53">
        <f t="shared" si="24"/>
        <v>0.17857142857142858</v>
      </c>
      <c r="Y77" s="50"/>
      <c r="Z77" s="53">
        <f t="shared" si="35"/>
        <v>0</v>
      </c>
      <c r="AA77" s="53">
        <f t="shared" si="25"/>
        <v>0</v>
      </c>
      <c r="AB77" s="53">
        <f t="shared" si="26"/>
        <v>0</v>
      </c>
    </row>
    <row r="78" spans="1:28" ht="15" customHeight="1" x14ac:dyDescent="0.25">
      <c r="A78" s="4" t="s">
        <v>70</v>
      </c>
      <c r="B78" s="53">
        <f t="shared" si="27"/>
        <v>1.2619718309859154</v>
      </c>
      <c r="C78" s="53">
        <f t="shared" si="28"/>
        <v>1.2784398699891657</v>
      </c>
      <c r="D78" s="53">
        <f t="shared" si="29"/>
        <v>1.244131455399061</v>
      </c>
      <c r="E78" s="50"/>
      <c r="F78" s="53">
        <f t="shared" si="30"/>
        <v>1.2698412698412698</v>
      </c>
      <c r="G78" s="53">
        <f t="shared" si="15"/>
        <v>1.4598540145985401</v>
      </c>
      <c r="H78" s="53">
        <f t="shared" si="16"/>
        <v>1.0624169986719787</v>
      </c>
      <c r="I78" s="50"/>
      <c r="J78" s="53">
        <f t="shared" si="31"/>
        <v>2.9342723004694835</v>
      </c>
      <c r="K78" s="53">
        <f t="shared" si="17"/>
        <v>3.0474040632054176</v>
      </c>
      <c r="L78" s="53">
        <f t="shared" si="18"/>
        <v>2.8117359413202934</v>
      </c>
      <c r="M78" s="50"/>
      <c r="N78" s="53">
        <f t="shared" si="32"/>
        <v>1.1004126547455295</v>
      </c>
      <c r="O78" s="53">
        <f t="shared" si="19"/>
        <v>0.91145833333333337</v>
      </c>
      <c r="P78" s="53">
        <f t="shared" si="20"/>
        <v>1.3119533527696794</v>
      </c>
      <c r="Q78" s="50"/>
      <c r="R78" s="53">
        <f t="shared" si="33"/>
        <v>1.2048192771084338</v>
      </c>
      <c r="S78" s="53">
        <f t="shared" si="21"/>
        <v>1.095890410958904</v>
      </c>
      <c r="T78" s="53">
        <f t="shared" si="22"/>
        <v>1.3215859030837005</v>
      </c>
      <c r="U78" s="50"/>
      <c r="V78" s="53">
        <f t="shared" si="34"/>
        <v>0.49857549857549854</v>
      </c>
      <c r="W78" s="53">
        <f t="shared" si="23"/>
        <v>0.42194092827004215</v>
      </c>
      <c r="X78" s="53">
        <f t="shared" si="24"/>
        <v>0.57720057720057716</v>
      </c>
      <c r="Y78" s="50"/>
      <c r="Z78" s="53">
        <f t="shared" si="35"/>
        <v>0.15071590052750566</v>
      </c>
      <c r="AA78" s="53">
        <f t="shared" si="25"/>
        <v>0.28653295128939826</v>
      </c>
      <c r="AB78" s="53">
        <f t="shared" si="26"/>
        <v>0</v>
      </c>
    </row>
    <row r="79" spans="1:28" ht="15" customHeight="1" x14ac:dyDescent="0.25">
      <c r="A79" s="4" t="s">
        <v>71</v>
      </c>
      <c r="B79" s="53">
        <f t="shared" si="27"/>
        <v>0.62026188835286011</v>
      </c>
      <c r="C79" s="53">
        <f t="shared" si="28"/>
        <v>0.65019505851755521</v>
      </c>
      <c r="D79" s="53">
        <f t="shared" si="29"/>
        <v>0.5865102639296188</v>
      </c>
      <c r="E79" s="50"/>
      <c r="F79" s="53">
        <f t="shared" si="30"/>
        <v>0</v>
      </c>
      <c r="G79" s="53">
        <f t="shared" si="15"/>
        <v>0</v>
      </c>
      <c r="H79" s="53">
        <f t="shared" si="16"/>
        <v>0</v>
      </c>
      <c r="I79" s="50"/>
      <c r="J79" s="53">
        <f t="shared" si="31"/>
        <v>1.3806706114398422</v>
      </c>
      <c r="K79" s="53">
        <f t="shared" si="17"/>
        <v>1.9455252918287937</v>
      </c>
      <c r="L79" s="53">
        <f t="shared" si="18"/>
        <v>0.8</v>
      </c>
      <c r="M79" s="50"/>
      <c r="N79" s="53">
        <f t="shared" si="32"/>
        <v>1.643192488262911</v>
      </c>
      <c r="O79" s="53">
        <f t="shared" si="19"/>
        <v>1.3274336283185841</v>
      </c>
      <c r="P79" s="53">
        <f t="shared" si="20"/>
        <v>2</v>
      </c>
      <c r="Q79" s="50"/>
      <c r="R79" s="53">
        <f t="shared" si="33"/>
        <v>0.43383947939262474</v>
      </c>
      <c r="S79" s="53">
        <f t="shared" si="21"/>
        <v>0.42016806722689076</v>
      </c>
      <c r="T79" s="53">
        <f t="shared" si="22"/>
        <v>0.44843049327354262</v>
      </c>
      <c r="U79" s="50"/>
      <c r="V79" s="53">
        <f t="shared" si="34"/>
        <v>0.38461538461538464</v>
      </c>
      <c r="W79" s="53">
        <f t="shared" si="23"/>
        <v>0.34965034965034963</v>
      </c>
      <c r="X79" s="53">
        <f t="shared" si="24"/>
        <v>0.42735042735042739</v>
      </c>
      <c r="Y79" s="50"/>
      <c r="Z79" s="53">
        <f t="shared" si="35"/>
        <v>0</v>
      </c>
      <c r="AA79" s="53">
        <f t="shared" si="25"/>
        <v>0</v>
      </c>
      <c r="AB79" s="53">
        <f t="shared" si="26"/>
        <v>0</v>
      </c>
    </row>
    <row r="80" spans="1:28" ht="15" customHeight="1" x14ac:dyDescent="0.25">
      <c r="A80" s="4" t="s">
        <v>72</v>
      </c>
      <c r="B80" s="53">
        <f t="shared" si="27"/>
        <v>0.50359435666781993</v>
      </c>
      <c r="C80" s="53">
        <f t="shared" si="28"/>
        <v>0.58657558657558662</v>
      </c>
      <c r="D80" s="53">
        <f t="shared" si="29"/>
        <v>0.41450777202072536</v>
      </c>
      <c r="E80" s="50"/>
      <c r="F80" s="53">
        <f t="shared" si="30"/>
        <v>0.26013440277476696</v>
      </c>
      <c r="G80" s="53">
        <f t="shared" si="15"/>
        <v>0.17086715079026057</v>
      </c>
      <c r="H80" s="53">
        <f t="shared" si="16"/>
        <v>0.35211267605633806</v>
      </c>
      <c r="I80" s="50"/>
      <c r="J80" s="53">
        <f t="shared" si="31"/>
        <v>1.1735639283508339</v>
      </c>
      <c r="K80" s="53">
        <f t="shared" si="17"/>
        <v>1.4234875444839856</v>
      </c>
      <c r="L80" s="53">
        <f t="shared" si="18"/>
        <v>0.85910652920962205</v>
      </c>
      <c r="M80" s="50"/>
      <c r="N80" s="53">
        <f t="shared" si="32"/>
        <v>0.74590952839268532</v>
      </c>
      <c r="O80" s="53">
        <f t="shared" si="19"/>
        <v>0.78996282527881034</v>
      </c>
      <c r="P80" s="53">
        <f t="shared" si="20"/>
        <v>0.74850299401197606</v>
      </c>
      <c r="Q80" s="50"/>
      <c r="R80" s="53">
        <f t="shared" si="33"/>
        <v>0.42836744407425037</v>
      </c>
      <c r="S80" s="53">
        <f t="shared" si="21"/>
        <v>0.59715204409738176</v>
      </c>
      <c r="T80" s="53">
        <f t="shared" si="22"/>
        <v>0.24691358024691357</v>
      </c>
      <c r="U80" s="50"/>
      <c r="V80" s="53">
        <f t="shared" si="34"/>
        <v>0.19102196752626552</v>
      </c>
      <c r="W80" s="53">
        <f t="shared" si="23"/>
        <v>0.22583559168925021</v>
      </c>
      <c r="X80" s="53">
        <f t="shared" si="24"/>
        <v>0.1519756838905775</v>
      </c>
      <c r="Y80" s="50"/>
      <c r="Z80" s="53">
        <f t="shared" si="35"/>
        <v>0.12509382036527394</v>
      </c>
      <c r="AA80" s="53">
        <f t="shared" si="25"/>
        <v>0.19464720194647203</v>
      </c>
      <c r="AB80" s="53">
        <f t="shared" si="26"/>
        <v>5.1493305870236865E-2</v>
      </c>
    </row>
    <row r="81" spans="1:28" ht="15" customHeight="1" x14ac:dyDescent="0.25">
      <c r="A81" s="4" t="s">
        <v>73</v>
      </c>
      <c r="B81" s="53">
        <f t="shared" si="27"/>
        <v>0.49397065233183202</v>
      </c>
      <c r="C81" s="53">
        <f t="shared" si="28"/>
        <v>0.56422794809102872</v>
      </c>
      <c r="D81" s="53">
        <f t="shared" si="29"/>
        <v>0.41937094358462312</v>
      </c>
      <c r="E81" s="50"/>
      <c r="F81" s="53">
        <f t="shared" si="30"/>
        <v>5.6545094713033643E-2</v>
      </c>
      <c r="G81" s="53">
        <f t="shared" si="15"/>
        <v>5.6085249579360626E-2</v>
      </c>
      <c r="H81" s="53">
        <f t="shared" si="16"/>
        <v>5.7012542759407071E-2</v>
      </c>
      <c r="I81" s="50"/>
      <c r="J81" s="53">
        <f t="shared" si="31"/>
        <v>1.602136181575434</v>
      </c>
      <c r="K81" s="53">
        <f t="shared" si="17"/>
        <v>1.6632016632016633</v>
      </c>
      <c r="L81" s="53">
        <f t="shared" si="18"/>
        <v>1.5376166941241076</v>
      </c>
      <c r="M81" s="50"/>
      <c r="N81" s="53">
        <f t="shared" si="32"/>
        <v>0.69005175388154105</v>
      </c>
      <c r="O81" s="53">
        <f t="shared" si="19"/>
        <v>0.88446655610834712</v>
      </c>
      <c r="P81" s="53">
        <f t="shared" si="20"/>
        <v>0.47932893948472138</v>
      </c>
      <c r="Q81" s="50"/>
      <c r="R81" s="53">
        <f t="shared" si="33"/>
        <v>0.33783783783783783</v>
      </c>
      <c r="S81" s="53">
        <f t="shared" si="21"/>
        <v>0.35377358490566041</v>
      </c>
      <c r="T81" s="53">
        <f t="shared" si="22"/>
        <v>0.32051282051282048</v>
      </c>
      <c r="U81" s="50"/>
      <c r="V81" s="53">
        <f t="shared" si="34"/>
        <v>0.14628437682855472</v>
      </c>
      <c r="W81" s="53">
        <f t="shared" si="23"/>
        <v>0.28105677346824059</v>
      </c>
      <c r="X81" s="53">
        <f t="shared" si="24"/>
        <v>0</v>
      </c>
      <c r="Y81" s="50"/>
      <c r="Z81" s="53">
        <f t="shared" si="35"/>
        <v>0</v>
      </c>
      <c r="AA81" s="53">
        <f t="shared" si="25"/>
        <v>0</v>
      </c>
      <c r="AB81" s="53">
        <f t="shared" si="26"/>
        <v>0</v>
      </c>
    </row>
    <row r="82" spans="1:28" ht="15" customHeight="1" thickBot="1" x14ac:dyDescent="0.3">
      <c r="A82" s="42" t="s">
        <v>74</v>
      </c>
      <c r="B82" s="53">
        <f t="shared" si="27"/>
        <v>3.1207963411353243</v>
      </c>
      <c r="C82" s="53">
        <f t="shared" si="28"/>
        <v>3.1909418425115801</v>
      </c>
      <c r="D82" s="53">
        <f t="shared" si="29"/>
        <v>3.0439684329199546</v>
      </c>
      <c r="E82" s="49"/>
      <c r="F82" s="53">
        <f t="shared" si="30"/>
        <v>1.5915119363395225</v>
      </c>
      <c r="G82" s="53">
        <f t="shared" si="15"/>
        <v>1.7456359102244388</v>
      </c>
      <c r="H82" s="53">
        <f t="shared" si="16"/>
        <v>1.41643059490085</v>
      </c>
      <c r="I82" s="49"/>
      <c r="J82" s="53">
        <f t="shared" si="31"/>
        <v>5.7926829268292686</v>
      </c>
      <c r="K82" s="53">
        <f t="shared" si="17"/>
        <v>6.140350877192982</v>
      </c>
      <c r="L82" s="53">
        <f t="shared" si="18"/>
        <v>5.4140127388535033</v>
      </c>
      <c r="M82" s="49"/>
      <c r="N82" s="53">
        <f t="shared" si="32"/>
        <v>4.8</v>
      </c>
      <c r="O82" s="53">
        <f t="shared" si="19"/>
        <v>5.29595015576324</v>
      </c>
      <c r="P82" s="53">
        <f t="shared" si="20"/>
        <v>4.2763157894736841</v>
      </c>
      <c r="Q82" s="49"/>
      <c r="R82" s="53">
        <f t="shared" si="33"/>
        <v>1.3311148086522462</v>
      </c>
      <c r="S82" s="53">
        <f t="shared" si="21"/>
        <v>1.6286644951140066</v>
      </c>
      <c r="T82" s="53">
        <f t="shared" si="22"/>
        <v>1.0204081632653061</v>
      </c>
      <c r="U82" s="49"/>
      <c r="V82" s="53">
        <f t="shared" si="34"/>
        <v>3.5650623885918007</v>
      </c>
      <c r="W82" s="53">
        <f t="shared" si="23"/>
        <v>3.0612244897959182</v>
      </c>
      <c r="X82" s="53">
        <f t="shared" si="24"/>
        <v>4.119850187265917</v>
      </c>
      <c r="Y82" s="49"/>
      <c r="Z82" s="53">
        <f t="shared" si="35"/>
        <v>1.5384615384615385</v>
      </c>
      <c r="AA82" s="53">
        <f t="shared" si="25"/>
        <v>1.079136690647482</v>
      </c>
      <c r="AB82" s="53">
        <f t="shared" si="26"/>
        <v>2.0661157024793391</v>
      </c>
    </row>
    <row r="83" spans="1:28" x14ac:dyDescent="0.25">
      <c r="A83" s="242" t="s">
        <v>98</v>
      </c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</row>
    <row r="84" spans="1:28" x14ac:dyDescent="0.25">
      <c r="A84" s="247" t="s">
        <v>79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</row>
  </sheetData>
  <mergeCells count="32">
    <mergeCell ref="V51:X51"/>
    <mergeCell ref="Z51:AB51"/>
    <mergeCell ref="A83:AB83"/>
    <mergeCell ref="A84:AB84"/>
    <mergeCell ref="A46:AB46"/>
    <mergeCell ref="A47:AB47"/>
    <mergeCell ref="A48:AB48"/>
    <mergeCell ref="A49:AB49"/>
    <mergeCell ref="A51:A52"/>
    <mergeCell ref="B51:D51"/>
    <mergeCell ref="F51:H51"/>
    <mergeCell ref="J51:L51"/>
    <mergeCell ref="N51:P51"/>
    <mergeCell ref="R51:T51"/>
    <mergeCell ref="A45:AB45"/>
    <mergeCell ref="A8:A9"/>
    <mergeCell ref="B8:D8"/>
    <mergeCell ref="F8:H8"/>
    <mergeCell ref="J8:L8"/>
    <mergeCell ref="N8:P8"/>
    <mergeCell ref="R8:T8"/>
    <mergeCell ref="V8:X8"/>
    <mergeCell ref="Z8:AB8"/>
    <mergeCell ref="A40:AB40"/>
    <mergeCell ref="A41:AB41"/>
    <mergeCell ref="A44:AB44"/>
    <mergeCell ref="A6:AB6"/>
    <mergeCell ref="A1:AB1"/>
    <mergeCell ref="A2:AB2"/>
    <mergeCell ref="A3:AB3"/>
    <mergeCell ref="A4:AB4"/>
    <mergeCell ref="A5:AB5"/>
  </mergeCells>
  <hyperlinks>
    <hyperlink ref="AC1" location="INDICE!A1" display="Indice"/>
    <hyperlink ref="AC44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3" max="27" man="1"/>
  </rowBreaks>
  <colBreaks count="1" manualBreakCount="1">
    <brk id="2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8"/>
  <sheetViews>
    <sheetView topLeftCell="D29" zoomScaleNormal="100" workbookViewId="0">
      <selection activeCell="AC44" sqref="AC44"/>
    </sheetView>
  </sheetViews>
  <sheetFormatPr baseColWidth="10" defaultRowHeight="12.75" x14ac:dyDescent="0.25"/>
  <cols>
    <col min="1" max="1" width="16.140625" style="4" customWidth="1"/>
    <col min="2" max="2" width="6.7109375" style="4" customWidth="1"/>
    <col min="3" max="4" width="5.7109375" style="4" customWidth="1"/>
    <col min="5" max="5" width="1.7109375" style="4" customWidth="1"/>
    <col min="6" max="8" width="5.28515625" style="4" customWidth="1"/>
    <col min="9" max="9" width="1.7109375" style="4" customWidth="1"/>
    <col min="10" max="12" width="5.7109375" style="4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30" width="11.42578125" style="4"/>
    <col min="31" max="59" width="0" style="4" hidden="1" customWidth="1"/>
    <col min="60" max="147" width="11.42578125" style="4"/>
    <col min="148" max="148" width="16.140625" style="4" customWidth="1"/>
    <col min="149" max="149" width="6" style="4" customWidth="1"/>
    <col min="150" max="150" width="6" style="4" bestFit="1" customWidth="1"/>
    <col min="151" max="151" width="5.7109375" style="4" bestFit="1" customWidth="1"/>
    <col min="152" max="152" width="1.7109375" style="4" customWidth="1"/>
    <col min="153" max="153" width="6" style="4" bestFit="1" customWidth="1"/>
    <col min="154" max="155" width="5" style="4" customWidth="1"/>
    <col min="156" max="156" width="1.7109375" style="4" customWidth="1"/>
    <col min="157" max="159" width="5" style="4" customWidth="1"/>
    <col min="160" max="160" width="1.7109375" style="4" customWidth="1"/>
    <col min="161" max="163" width="5.140625" style="4" bestFit="1" customWidth="1"/>
    <col min="164" max="164" width="1.7109375" style="4" customWidth="1"/>
    <col min="165" max="167" width="5.140625" style="4" bestFit="1" customWidth="1"/>
    <col min="168" max="168" width="1.7109375" style="4" customWidth="1"/>
    <col min="169" max="171" width="5.140625" style="4" bestFit="1" customWidth="1"/>
    <col min="172" max="172" width="1.7109375" style="4" customWidth="1"/>
    <col min="173" max="173" width="4.85546875" style="4" bestFit="1" customWidth="1"/>
    <col min="174" max="175" width="4.42578125" style="4" customWidth="1"/>
    <col min="176" max="176" width="8.85546875" style="4" customWidth="1"/>
    <col min="177" max="177" width="12" style="4" customWidth="1"/>
    <col min="178" max="180" width="6" style="4" customWidth="1"/>
    <col min="181" max="181" width="1.7109375" style="4" customWidth="1"/>
    <col min="182" max="182" width="6.140625" style="4" customWidth="1"/>
    <col min="183" max="184" width="5.140625" style="4" customWidth="1"/>
    <col min="185" max="185" width="1.7109375" style="4" customWidth="1"/>
    <col min="186" max="188" width="5" style="4" customWidth="1"/>
    <col min="189" max="189" width="1.7109375" style="4" customWidth="1"/>
    <col min="190" max="192" width="5" style="4" customWidth="1"/>
    <col min="193" max="193" width="1.7109375" style="4" customWidth="1"/>
    <col min="194" max="196" width="5" style="4" customWidth="1"/>
    <col min="197" max="197" width="1.7109375" style="4" customWidth="1"/>
    <col min="198" max="200" width="5.140625" style="4" customWidth="1"/>
    <col min="201" max="201" width="1.7109375" style="4" customWidth="1"/>
    <col min="202" max="203" width="5" style="4" customWidth="1"/>
    <col min="204" max="204" width="5.28515625" style="4" customWidth="1"/>
    <col min="205" max="403" width="11.42578125" style="4"/>
    <col min="404" max="404" width="16.140625" style="4" customWidth="1"/>
    <col min="405" max="405" width="6" style="4" customWidth="1"/>
    <col min="406" max="406" width="6" style="4" bestFit="1" customWidth="1"/>
    <col min="407" max="407" width="5.7109375" style="4" bestFit="1" customWidth="1"/>
    <col min="408" max="408" width="1.7109375" style="4" customWidth="1"/>
    <col min="409" max="409" width="6" style="4" bestFit="1" customWidth="1"/>
    <col min="410" max="411" width="5" style="4" customWidth="1"/>
    <col min="412" max="412" width="1.7109375" style="4" customWidth="1"/>
    <col min="413" max="415" width="5" style="4" customWidth="1"/>
    <col min="416" max="416" width="1.7109375" style="4" customWidth="1"/>
    <col min="417" max="419" width="5.140625" style="4" bestFit="1" customWidth="1"/>
    <col min="420" max="420" width="1.7109375" style="4" customWidth="1"/>
    <col min="421" max="423" width="5.140625" style="4" bestFit="1" customWidth="1"/>
    <col min="424" max="424" width="1.7109375" style="4" customWidth="1"/>
    <col min="425" max="427" width="5.140625" style="4" bestFit="1" customWidth="1"/>
    <col min="428" max="428" width="1.7109375" style="4" customWidth="1"/>
    <col min="429" max="429" width="4.85546875" style="4" bestFit="1" customWidth="1"/>
    <col min="430" max="431" width="4.42578125" style="4" customWidth="1"/>
    <col min="432" max="432" width="8.85546875" style="4" customWidth="1"/>
    <col min="433" max="433" width="12" style="4" customWidth="1"/>
    <col min="434" max="436" width="6" style="4" customWidth="1"/>
    <col min="437" max="437" width="1.7109375" style="4" customWidth="1"/>
    <col min="438" max="438" width="6.140625" style="4" customWidth="1"/>
    <col min="439" max="440" width="5.140625" style="4" customWidth="1"/>
    <col min="441" max="441" width="1.7109375" style="4" customWidth="1"/>
    <col min="442" max="444" width="5" style="4" customWidth="1"/>
    <col min="445" max="445" width="1.7109375" style="4" customWidth="1"/>
    <col min="446" max="448" width="5" style="4" customWidth="1"/>
    <col min="449" max="449" width="1.7109375" style="4" customWidth="1"/>
    <col min="450" max="452" width="5" style="4" customWidth="1"/>
    <col min="453" max="453" width="1.7109375" style="4" customWidth="1"/>
    <col min="454" max="456" width="5.140625" style="4" customWidth="1"/>
    <col min="457" max="457" width="1.7109375" style="4" customWidth="1"/>
    <col min="458" max="459" width="5" style="4" customWidth="1"/>
    <col min="460" max="460" width="5.28515625" style="4" customWidth="1"/>
    <col min="461" max="659" width="11.42578125" style="4"/>
    <col min="660" max="660" width="16.140625" style="4" customWidth="1"/>
    <col min="661" max="661" width="6" style="4" customWidth="1"/>
    <col min="662" max="662" width="6" style="4" bestFit="1" customWidth="1"/>
    <col min="663" max="663" width="5.7109375" style="4" bestFit="1" customWidth="1"/>
    <col min="664" max="664" width="1.7109375" style="4" customWidth="1"/>
    <col min="665" max="665" width="6" style="4" bestFit="1" customWidth="1"/>
    <col min="666" max="667" width="5" style="4" customWidth="1"/>
    <col min="668" max="668" width="1.7109375" style="4" customWidth="1"/>
    <col min="669" max="671" width="5" style="4" customWidth="1"/>
    <col min="672" max="672" width="1.7109375" style="4" customWidth="1"/>
    <col min="673" max="675" width="5.140625" style="4" bestFit="1" customWidth="1"/>
    <col min="676" max="676" width="1.7109375" style="4" customWidth="1"/>
    <col min="677" max="679" width="5.140625" style="4" bestFit="1" customWidth="1"/>
    <col min="680" max="680" width="1.7109375" style="4" customWidth="1"/>
    <col min="681" max="683" width="5.140625" style="4" bestFit="1" customWidth="1"/>
    <col min="684" max="684" width="1.7109375" style="4" customWidth="1"/>
    <col min="685" max="685" width="4.85546875" style="4" bestFit="1" customWidth="1"/>
    <col min="686" max="687" width="4.42578125" style="4" customWidth="1"/>
    <col min="688" max="688" width="8.85546875" style="4" customWidth="1"/>
    <col min="689" max="689" width="12" style="4" customWidth="1"/>
    <col min="690" max="692" width="6" style="4" customWidth="1"/>
    <col min="693" max="693" width="1.7109375" style="4" customWidth="1"/>
    <col min="694" max="694" width="6.140625" style="4" customWidth="1"/>
    <col min="695" max="696" width="5.140625" style="4" customWidth="1"/>
    <col min="697" max="697" width="1.7109375" style="4" customWidth="1"/>
    <col min="698" max="700" width="5" style="4" customWidth="1"/>
    <col min="701" max="701" width="1.7109375" style="4" customWidth="1"/>
    <col min="702" max="704" width="5" style="4" customWidth="1"/>
    <col min="705" max="705" width="1.7109375" style="4" customWidth="1"/>
    <col min="706" max="708" width="5" style="4" customWidth="1"/>
    <col min="709" max="709" width="1.7109375" style="4" customWidth="1"/>
    <col min="710" max="712" width="5.140625" style="4" customWidth="1"/>
    <col min="713" max="713" width="1.7109375" style="4" customWidth="1"/>
    <col min="714" max="715" width="5" style="4" customWidth="1"/>
    <col min="716" max="716" width="5.28515625" style="4" customWidth="1"/>
    <col min="717" max="915" width="11.42578125" style="4"/>
    <col min="916" max="916" width="16.140625" style="4" customWidth="1"/>
    <col min="917" max="917" width="6" style="4" customWidth="1"/>
    <col min="918" max="918" width="6" style="4" bestFit="1" customWidth="1"/>
    <col min="919" max="919" width="5.7109375" style="4" bestFit="1" customWidth="1"/>
    <col min="920" max="920" width="1.7109375" style="4" customWidth="1"/>
    <col min="921" max="921" width="6" style="4" bestFit="1" customWidth="1"/>
    <col min="922" max="923" width="5" style="4" customWidth="1"/>
    <col min="924" max="924" width="1.7109375" style="4" customWidth="1"/>
    <col min="925" max="927" width="5" style="4" customWidth="1"/>
    <col min="928" max="928" width="1.7109375" style="4" customWidth="1"/>
    <col min="929" max="931" width="5.140625" style="4" bestFit="1" customWidth="1"/>
    <col min="932" max="932" width="1.7109375" style="4" customWidth="1"/>
    <col min="933" max="935" width="5.140625" style="4" bestFit="1" customWidth="1"/>
    <col min="936" max="936" width="1.7109375" style="4" customWidth="1"/>
    <col min="937" max="939" width="5.140625" style="4" bestFit="1" customWidth="1"/>
    <col min="940" max="940" width="1.7109375" style="4" customWidth="1"/>
    <col min="941" max="941" width="4.85546875" style="4" bestFit="1" customWidth="1"/>
    <col min="942" max="943" width="4.42578125" style="4" customWidth="1"/>
    <col min="944" max="944" width="8.85546875" style="4" customWidth="1"/>
    <col min="945" max="945" width="12" style="4" customWidth="1"/>
    <col min="946" max="948" width="6" style="4" customWidth="1"/>
    <col min="949" max="949" width="1.7109375" style="4" customWidth="1"/>
    <col min="950" max="950" width="6.140625" style="4" customWidth="1"/>
    <col min="951" max="952" width="5.140625" style="4" customWidth="1"/>
    <col min="953" max="953" width="1.7109375" style="4" customWidth="1"/>
    <col min="954" max="956" width="5" style="4" customWidth="1"/>
    <col min="957" max="957" width="1.7109375" style="4" customWidth="1"/>
    <col min="958" max="960" width="5" style="4" customWidth="1"/>
    <col min="961" max="961" width="1.7109375" style="4" customWidth="1"/>
    <col min="962" max="964" width="5" style="4" customWidth="1"/>
    <col min="965" max="965" width="1.7109375" style="4" customWidth="1"/>
    <col min="966" max="968" width="5.140625" style="4" customWidth="1"/>
    <col min="969" max="969" width="1.7109375" style="4" customWidth="1"/>
    <col min="970" max="971" width="5" style="4" customWidth="1"/>
    <col min="972" max="972" width="5.28515625" style="4" customWidth="1"/>
    <col min="973" max="1171" width="11.42578125" style="4"/>
    <col min="1172" max="1172" width="16.140625" style="4" customWidth="1"/>
    <col min="1173" max="1173" width="6" style="4" customWidth="1"/>
    <col min="1174" max="1174" width="6" style="4" bestFit="1" customWidth="1"/>
    <col min="1175" max="1175" width="5.7109375" style="4" bestFit="1" customWidth="1"/>
    <col min="1176" max="1176" width="1.7109375" style="4" customWidth="1"/>
    <col min="1177" max="1177" width="6" style="4" bestFit="1" customWidth="1"/>
    <col min="1178" max="1179" width="5" style="4" customWidth="1"/>
    <col min="1180" max="1180" width="1.7109375" style="4" customWidth="1"/>
    <col min="1181" max="1183" width="5" style="4" customWidth="1"/>
    <col min="1184" max="1184" width="1.7109375" style="4" customWidth="1"/>
    <col min="1185" max="1187" width="5.140625" style="4" bestFit="1" customWidth="1"/>
    <col min="1188" max="1188" width="1.7109375" style="4" customWidth="1"/>
    <col min="1189" max="1191" width="5.140625" style="4" bestFit="1" customWidth="1"/>
    <col min="1192" max="1192" width="1.7109375" style="4" customWidth="1"/>
    <col min="1193" max="1195" width="5.140625" style="4" bestFit="1" customWidth="1"/>
    <col min="1196" max="1196" width="1.7109375" style="4" customWidth="1"/>
    <col min="1197" max="1197" width="4.85546875" style="4" bestFit="1" customWidth="1"/>
    <col min="1198" max="1199" width="4.42578125" style="4" customWidth="1"/>
    <col min="1200" max="1200" width="8.85546875" style="4" customWidth="1"/>
    <col min="1201" max="1201" width="12" style="4" customWidth="1"/>
    <col min="1202" max="1204" width="6" style="4" customWidth="1"/>
    <col min="1205" max="1205" width="1.7109375" style="4" customWidth="1"/>
    <col min="1206" max="1206" width="6.140625" style="4" customWidth="1"/>
    <col min="1207" max="1208" width="5.140625" style="4" customWidth="1"/>
    <col min="1209" max="1209" width="1.7109375" style="4" customWidth="1"/>
    <col min="1210" max="1212" width="5" style="4" customWidth="1"/>
    <col min="1213" max="1213" width="1.7109375" style="4" customWidth="1"/>
    <col min="1214" max="1216" width="5" style="4" customWidth="1"/>
    <col min="1217" max="1217" width="1.7109375" style="4" customWidth="1"/>
    <col min="1218" max="1220" width="5" style="4" customWidth="1"/>
    <col min="1221" max="1221" width="1.7109375" style="4" customWidth="1"/>
    <col min="1222" max="1224" width="5.140625" style="4" customWidth="1"/>
    <col min="1225" max="1225" width="1.7109375" style="4" customWidth="1"/>
    <col min="1226" max="1227" width="5" style="4" customWidth="1"/>
    <col min="1228" max="1228" width="5.28515625" style="4" customWidth="1"/>
    <col min="1229" max="1427" width="11.42578125" style="4"/>
    <col min="1428" max="1428" width="16.140625" style="4" customWidth="1"/>
    <col min="1429" max="1429" width="6" style="4" customWidth="1"/>
    <col min="1430" max="1430" width="6" style="4" bestFit="1" customWidth="1"/>
    <col min="1431" max="1431" width="5.7109375" style="4" bestFit="1" customWidth="1"/>
    <col min="1432" max="1432" width="1.7109375" style="4" customWidth="1"/>
    <col min="1433" max="1433" width="6" style="4" bestFit="1" customWidth="1"/>
    <col min="1434" max="1435" width="5" style="4" customWidth="1"/>
    <col min="1436" max="1436" width="1.7109375" style="4" customWidth="1"/>
    <col min="1437" max="1439" width="5" style="4" customWidth="1"/>
    <col min="1440" max="1440" width="1.7109375" style="4" customWidth="1"/>
    <col min="1441" max="1443" width="5.140625" style="4" bestFit="1" customWidth="1"/>
    <col min="1444" max="1444" width="1.7109375" style="4" customWidth="1"/>
    <col min="1445" max="1447" width="5.140625" style="4" bestFit="1" customWidth="1"/>
    <col min="1448" max="1448" width="1.7109375" style="4" customWidth="1"/>
    <col min="1449" max="1451" width="5.140625" style="4" bestFit="1" customWidth="1"/>
    <col min="1452" max="1452" width="1.7109375" style="4" customWidth="1"/>
    <col min="1453" max="1453" width="4.85546875" style="4" bestFit="1" customWidth="1"/>
    <col min="1454" max="1455" width="4.42578125" style="4" customWidth="1"/>
    <col min="1456" max="1456" width="8.85546875" style="4" customWidth="1"/>
    <col min="1457" max="1457" width="12" style="4" customWidth="1"/>
    <col min="1458" max="1460" width="6" style="4" customWidth="1"/>
    <col min="1461" max="1461" width="1.7109375" style="4" customWidth="1"/>
    <col min="1462" max="1462" width="6.140625" style="4" customWidth="1"/>
    <col min="1463" max="1464" width="5.140625" style="4" customWidth="1"/>
    <col min="1465" max="1465" width="1.7109375" style="4" customWidth="1"/>
    <col min="1466" max="1468" width="5" style="4" customWidth="1"/>
    <col min="1469" max="1469" width="1.7109375" style="4" customWidth="1"/>
    <col min="1470" max="1472" width="5" style="4" customWidth="1"/>
    <col min="1473" max="1473" width="1.7109375" style="4" customWidth="1"/>
    <col min="1474" max="1476" width="5" style="4" customWidth="1"/>
    <col min="1477" max="1477" width="1.7109375" style="4" customWidth="1"/>
    <col min="1478" max="1480" width="5.140625" style="4" customWidth="1"/>
    <col min="1481" max="1481" width="1.7109375" style="4" customWidth="1"/>
    <col min="1482" max="1483" width="5" style="4" customWidth="1"/>
    <col min="1484" max="1484" width="5.28515625" style="4" customWidth="1"/>
    <col min="1485" max="1683" width="11.42578125" style="4"/>
    <col min="1684" max="1684" width="16.140625" style="4" customWidth="1"/>
    <col min="1685" max="1685" width="6" style="4" customWidth="1"/>
    <col min="1686" max="1686" width="6" style="4" bestFit="1" customWidth="1"/>
    <col min="1687" max="1687" width="5.7109375" style="4" bestFit="1" customWidth="1"/>
    <col min="1688" max="1688" width="1.7109375" style="4" customWidth="1"/>
    <col min="1689" max="1689" width="6" style="4" bestFit="1" customWidth="1"/>
    <col min="1690" max="1691" width="5" style="4" customWidth="1"/>
    <col min="1692" max="1692" width="1.7109375" style="4" customWidth="1"/>
    <col min="1693" max="1695" width="5" style="4" customWidth="1"/>
    <col min="1696" max="1696" width="1.7109375" style="4" customWidth="1"/>
    <col min="1697" max="1699" width="5.140625" style="4" bestFit="1" customWidth="1"/>
    <col min="1700" max="1700" width="1.7109375" style="4" customWidth="1"/>
    <col min="1701" max="1703" width="5.140625" style="4" bestFit="1" customWidth="1"/>
    <col min="1704" max="1704" width="1.7109375" style="4" customWidth="1"/>
    <col min="1705" max="1707" width="5.140625" style="4" bestFit="1" customWidth="1"/>
    <col min="1708" max="1708" width="1.7109375" style="4" customWidth="1"/>
    <col min="1709" max="1709" width="4.85546875" style="4" bestFit="1" customWidth="1"/>
    <col min="1710" max="1711" width="4.42578125" style="4" customWidth="1"/>
    <col min="1712" max="1712" width="8.85546875" style="4" customWidth="1"/>
    <col min="1713" max="1713" width="12" style="4" customWidth="1"/>
    <col min="1714" max="1716" width="6" style="4" customWidth="1"/>
    <col min="1717" max="1717" width="1.7109375" style="4" customWidth="1"/>
    <col min="1718" max="1718" width="6.140625" style="4" customWidth="1"/>
    <col min="1719" max="1720" width="5.140625" style="4" customWidth="1"/>
    <col min="1721" max="1721" width="1.7109375" style="4" customWidth="1"/>
    <col min="1722" max="1724" width="5" style="4" customWidth="1"/>
    <col min="1725" max="1725" width="1.7109375" style="4" customWidth="1"/>
    <col min="1726" max="1728" width="5" style="4" customWidth="1"/>
    <col min="1729" max="1729" width="1.7109375" style="4" customWidth="1"/>
    <col min="1730" max="1732" width="5" style="4" customWidth="1"/>
    <col min="1733" max="1733" width="1.7109375" style="4" customWidth="1"/>
    <col min="1734" max="1736" width="5.140625" style="4" customWidth="1"/>
    <col min="1737" max="1737" width="1.7109375" style="4" customWidth="1"/>
    <col min="1738" max="1739" width="5" style="4" customWidth="1"/>
    <col min="1740" max="1740" width="5.28515625" style="4" customWidth="1"/>
    <col min="1741" max="1939" width="11.42578125" style="4"/>
    <col min="1940" max="1940" width="16.140625" style="4" customWidth="1"/>
    <col min="1941" max="1941" width="6" style="4" customWidth="1"/>
    <col min="1942" max="1942" width="6" style="4" bestFit="1" customWidth="1"/>
    <col min="1943" max="1943" width="5.7109375" style="4" bestFit="1" customWidth="1"/>
    <col min="1944" max="1944" width="1.7109375" style="4" customWidth="1"/>
    <col min="1945" max="1945" width="6" style="4" bestFit="1" customWidth="1"/>
    <col min="1946" max="1947" width="5" style="4" customWidth="1"/>
    <col min="1948" max="1948" width="1.7109375" style="4" customWidth="1"/>
    <col min="1949" max="1951" width="5" style="4" customWidth="1"/>
    <col min="1952" max="1952" width="1.7109375" style="4" customWidth="1"/>
    <col min="1953" max="1955" width="5.140625" style="4" bestFit="1" customWidth="1"/>
    <col min="1956" max="1956" width="1.7109375" style="4" customWidth="1"/>
    <col min="1957" max="1959" width="5.140625" style="4" bestFit="1" customWidth="1"/>
    <col min="1960" max="1960" width="1.7109375" style="4" customWidth="1"/>
    <col min="1961" max="1963" width="5.140625" style="4" bestFit="1" customWidth="1"/>
    <col min="1964" max="1964" width="1.7109375" style="4" customWidth="1"/>
    <col min="1965" max="1965" width="4.85546875" style="4" bestFit="1" customWidth="1"/>
    <col min="1966" max="1967" width="4.42578125" style="4" customWidth="1"/>
    <col min="1968" max="1968" width="8.85546875" style="4" customWidth="1"/>
    <col min="1969" max="1969" width="12" style="4" customWidth="1"/>
    <col min="1970" max="1972" width="6" style="4" customWidth="1"/>
    <col min="1973" max="1973" width="1.7109375" style="4" customWidth="1"/>
    <col min="1974" max="1974" width="6.140625" style="4" customWidth="1"/>
    <col min="1975" max="1976" width="5.140625" style="4" customWidth="1"/>
    <col min="1977" max="1977" width="1.7109375" style="4" customWidth="1"/>
    <col min="1978" max="1980" width="5" style="4" customWidth="1"/>
    <col min="1981" max="1981" width="1.7109375" style="4" customWidth="1"/>
    <col min="1982" max="1984" width="5" style="4" customWidth="1"/>
    <col min="1985" max="1985" width="1.7109375" style="4" customWidth="1"/>
    <col min="1986" max="1988" width="5" style="4" customWidth="1"/>
    <col min="1989" max="1989" width="1.7109375" style="4" customWidth="1"/>
    <col min="1990" max="1992" width="5.140625" style="4" customWidth="1"/>
    <col min="1993" max="1993" width="1.7109375" style="4" customWidth="1"/>
    <col min="1994" max="1995" width="5" style="4" customWidth="1"/>
    <col min="1996" max="1996" width="5.28515625" style="4" customWidth="1"/>
    <col min="1997" max="2195" width="11.42578125" style="4"/>
    <col min="2196" max="2196" width="16.140625" style="4" customWidth="1"/>
    <col min="2197" max="2197" width="6" style="4" customWidth="1"/>
    <col min="2198" max="2198" width="6" style="4" bestFit="1" customWidth="1"/>
    <col min="2199" max="2199" width="5.7109375" style="4" bestFit="1" customWidth="1"/>
    <col min="2200" max="2200" width="1.7109375" style="4" customWidth="1"/>
    <col min="2201" max="2201" width="6" style="4" bestFit="1" customWidth="1"/>
    <col min="2202" max="2203" width="5" style="4" customWidth="1"/>
    <col min="2204" max="2204" width="1.7109375" style="4" customWidth="1"/>
    <col min="2205" max="2207" width="5" style="4" customWidth="1"/>
    <col min="2208" max="2208" width="1.7109375" style="4" customWidth="1"/>
    <col min="2209" max="2211" width="5.140625" style="4" bestFit="1" customWidth="1"/>
    <col min="2212" max="2212" width="1.7109375" style="4" customWidth="1"/>
    <col min="2213" max="2215" width="5.140625" style="4" bestFit="1" customWidth="1"/>
    <col min="2216" max="2216" width="1.7109375" style="4" customWidth="1"/>
    <col min="2217" max="2219" width="5.140625" style="4" bestFit="1" customWidth="1"/>
    <col min="2220" max="2220" width="1.7109375" style="4" customWidth="1"/>
    <col min="2221" max="2221" width="4.85546875" style="4" bestFit="1" customWidth="1"/>
    <col min="2222" max="2223" width="4.42578125" style="4" customWidth="1"/>
    <col min="2224" max="2224" width="8.85546875" style="4" customWidth="1"/>
    <col min="2225" max="2225" width="12" style="4" customWidth="1"/>
    <col min="2226" max="2228" width="6" style="4" customWidth="1"/>
    <col min="2229" max="2229" width="1.7109375" style="4" customWidth="1"/>
    <col min="2230" max="2230" width="6.140625" style="4" customWidth="1"/>
    <col min="2231" max="2232" width="5.140625" style="4" customWidth="1"/>
    <col min="2233" max="2233" width="1.7109375" style="4" customWidth="1"/>
    <col min="2234" max="2236" width="5" style="4" customWidth="1"/>
    <col min="2237" max="2237" width="1.7109375" style="4" customWidth="1"/>
    <col min="2238" max="2240" width="5" style="4" customWidth="1"/>
    <col min="2241" max="2241" width="1.7109375" style="4" customWidth="1"/>
    <col min="2242" max="2244" width="5" style="4" customWidth="1"/>
    <col min="2245" max="2245" width="1.7109375" style="4" customWidth="1"/>
    <col min="2246" max="2248" width="5.140625" style="4" customWidth="1"/>
    <col min="2249" max="2249" width="1.7109375" style="4" customWidth="1"/>
    <col min="2250" max="2251" width="5" style="4" customWidth="1"/>
    <col min="2252" max="2252" width="5.28515625" style="4" customWidth="1"/>
    <col min="2253" max="2451" width="11.42578125" style="4"/>
    <col min="2452" max="2452" width="16.140625" style="4" customWidth="1"/>
    <col min="2453" max="2453" width="6" style="4" customWidth="1"/>
    <col min="2454" max="2454" width="6" style="4" bestFit="1" customWidth="1"/>
    <col min="2455" max="2455" width="5.7109375" style="4" bestFit="1" customWidth="1"/>
    <col min="2456" max="2456" width="1.7109375" style="4" customWidth="1"/>
    <col min="2457" max="2457" width="6" style="4" bestFit="1" customWidth="1"/>
    <col min="2458" max="2459" width="5" style="4" customWidth="1"/>
    <col min="2460" max="2460" width="1.7109375" style="4" customWidth="1"/>
    <col min="2461" max="2463" width="5" style="4" customWidth="1"/>
    <col min="2464" max="2464" width="1.7109375" style="4" customWidth="1"/>
    <col min="2465" max="2467" width="5.140625" style="4" bestFit="1" customWidth="1"/>
    <col min="2468" max="2468" width="1.7109375" style="4" customWidth="1"/>
    <col min="2469" max="2471" width="5.140625" style="4" bestFit="1" customWidth="1"/>
    <col min="2472" max="2472" width="1.7109375" style="4" customWidth="1"/>
    <col min="2473" max="2475" width="5.140625" style="4" bestFit="1" customWidth="1"/>
    <col min="2476" max="2476" width="1.7109375" style="4" customWidth="1"/>
    <col min="2477" max="2477" width="4.85546875" style="4" bestFit="1" customWidth="1"/>
    <col min="2478" max="2479" width="4.42578125" style="4" customWidth="1"/>
    <col min="2480" max="2480" width="8.85546875" style="4" customWidth="1"/>
    <col min="2481" max="2481" width="12" style="4" customWidth="1"/>
    <col min="2482" max="2484" width="6" style="4" customWidth="1"/>
    <col min="2485" max="2485" width="1.7109375" style="4" customWidth="1"/>
    <col min="2486" max="2486" width="6.140625" style="4" customWidth="1"/>
    <col min="2487" max="2488" width="5.140625" style="4" customWidth="1"/>
    <col min="2489" max="2489" width="1.7109375" style="4" customWidth="1"/>
    <col min="2490" max="2492" width="5" style="4" customWidth="1"/>
    <col min="2493" max="2493" width="1.7109375" style="4" customWidth="1"/>
    <col min="2494" max="2496" width="5" style="4" customWidth="1"/>
    <col min="2497" max="2497" width="1.7109375" style="4" customWidth="1"/>
    <col min="2498" max="2500" width="5" style="4" customWidth="1"/>
    <col min="2501" max="2501" width="1.7109375" style="4" customWidth="1"/>
    <col min="2502" max="2504" width="5.140625" style="4" customWidth="1"/>
    <col min="2505" max="2505" width="1.7109375" style="4" customWidth="1"/>
    <col min="2506" max="2507" width="5" style="4" customWidth="1"/>
    <col min="2508" max="2508" width="5.28515625" style="4" customWidth="1"/>
    <col min="2509" max="2707" width="11.42578125" style="4"/>
    <col min="2708" max="2708" width="16.140625" style="4" customWidth="1"/>
    <col min="2709" max="2709" width="6" style="4" customWidth="1"/>
    <col min="2710" max="2710" width="6" style="4" bestFit="1" customWidth="1"/>
    <col min="2711" max="2711" width="5.7109375" style="4" bestFit="1" customWidth="1"/>
    <col min="2712" max="2712" width="1.7109375" style="4" customWidth="1"/>
    <col min="2713" max="2713" width="6" style="4" bestFit="1" customWidth="1"/>
    <col min="2714" max="2715" width="5" style="4" customWidth="1"/>
    <col min="2716" max="2716" width="1.7109375" style="4" customWidth="1"/>
    <col min="2717" max="2719" width="5" style="4" customWidth="1"/>
    <col min="2720" max="2720" width="1.7109375" style="4" customWidth="1"/>
    <col min="2721" max="2723" width="5.140625" style="4" bestFit="1" customWidth="1"/>
    <col min="2724" max="2724" width="1.7109375" style="4" customWidth="1"/>
    <col min="2725" max="2727" width="5.140625" style="4" bestFit="1" customWidth="1"/>
    <col min="2728" max="2728" width="1.7109375" style="4" customWidth="1"/>
    <col min="2729" max="2731" width="5.140625" style="4" bestFit="1" customWidth="1"/>
    <col min="2732" max="2732" width="1.7109375" style="4" customWidth="1"/>
    <col min="2733" max="2733" width="4.85546875" style="4" bestFit="1" customWidth="1"/>
    <col min="2734" max="2735" width="4.42578125" style="4" customWidth="1"/>
    <col min="2736" max="2736" width="8.85546875" style="4" customWidth="1"/>
    <col min="2737" max="2737" width="12" style="4" customWidth="1"/>
    <col min="2738" max="2740" width="6" style="4" customWidth="1"/>
    <col min="2741" max="2741" width="1.7109375" style="4" customWidth="1"/>
    <col min="2742" max="2742" width="6.140625" style="4" customWidth="1"/>
    <col min="2743" max="2744" width="5.140625" style="4" customWidth="1"/>
    <col min="2745" max="2745" width="1.7109375" style="4" customWidth="1"/>
    <col min="2746" max="2748" width="5" style="4" customWidth="1"/>
    <col min="2749" max="2749" width="1.7109375" style="4" customWidth="1"/>
    <col min="2750" max="2752" width="5" style="4" customWidth="1"/>
    <col min="2753" max="2753" width="1.7109375" style="4" customWidth="1"/>
    <col min="2754" max="2756" width="5" style="4" customWidth="1"/>
    <col min="2757" max="2757" width="1.7109375" style="4" customWidth="1"/>
    <col min="2758" max="2760" width="5.140625" style="4" customWidth="1"/>
    <col min="2761" max="2761" width="1.7109375" style="4" customWidth="1"/>
    <col min="2762" max="2763" width="5" style="4" customWidth="1"/>
    <col min="2764" max="2764" width="5.28515625" style="4" customWidth="1"/>
    <col min="2765" max="2963" width="11.42578125" style="4"/>
    <col min="2964" max="2964" width="16.140625" style="4" customWidth="1"/>
    <col min="2965" max="2965" width="6" style="4" customWidth="1"/>
    <col min="2966" max="2966" width="6" style="4" bestFit="1" customWidth="1"/>
    <col min="2967" max="2967" width="5.7109375" style="4" bestFit="1" customWidth="1"/>
    <col min="2968" max="2968" width="1.7109375" style="4" customWidth="1"/>
    <col min="2969" max="2969" width="6" style="4" bestFit="1" customWidth="1"/>
    <col min="2970" max="2971" width="5" style="4" customWidth="1"/>
    <col min="2972" max="2972" width="1.7109375" style="4" customWidth="1"/>
    <col min="2973" max="2975" width="5" style="4" customWidth="1"/>
    <col min="2976" max="2976" width="1.7109375" style="4" customWidth="1"/>
    <col min="2977" max="2979" width="5.140625" style="4" bestFit="1" customWidth="1"/>
    <col min="2980" max="2980" width="1.7109375" style="4" customWidth="1"/>
    <col min="2981" max="2983" width="5.140625" style="4" bestFit="1" customWidth="1"/>
    <col min="2984" max="2984" width="1.7109375" style="4" customWidth="1"/>
    <col min="2985" max="2987" width="5.140625" style="4" bestFit="1" customWidth="1"/>
    <col min="2988" max="2988" width="1.7109375" style="4" customWidth="1"/>
    <col min="2989" max="2989" width="4.85546875" style="4" bestFit="1" customWidth="1"/>
    <col min="2990" max="2991" width="4.42578125" style="4" customWidth="1"/>
    <col min="2992" max="2992" width="8.85546875" style="4" customWidth="1"/>
    <col min="2993" max="2993" width="12" style="4" customWidth="1"/>
    <col min="2994" max="2996" width="6" style="4" customWidth="1"/>
    <col min="2997" max="2997" width="1.7109375" style="4" customWidth="1"/>
    <col min="2998" max="2998" width="6.140625" style="4" customWidth="1"/>
    <col min="2999" max="3000" width="5.140625" style="4" customWidth="1"/>
    <col min="3001" max="3001" width="1.7109375" style="4" customWidth="1"/>
    <col min="3002" max="3004" width="5" style="4" customWidth="1"/>
    <col min="3005" max="3005" width="1.7109375" style="4" customWidth="1"/>
    <col min="3006" max="3008" width="5" style="4" customWidth="1"/>
    <col min="3009" max="3009" width="1.7109375" style="4" customWidth="1"/>
    <col min="3010" max="3012" width="5" style="4" customWidth="1"/>
    <col min="3013" max="3013" width="1.7109375" style="4" customWidth="1"/>
    <col min="3014" max="3016" width="5.140625" style="4" customWidth="1"/>
    <col min="3017" max="3017" width="1.7109375" style="4" customWidth="1"/>
    <col min="3018" max="3019" width="5" style="4" customWidth="1"/>
    <col min="3020" max="3020" width="5.28515625" style="4" customWidth="1"/>
    <col min="3021" max="3219" width="11.42578125" style="4"/>
    <col min="3220" max="3220" width="16.140625" style="4" customWidth="1"/>
    <col min="3221" max="3221" width="6" style="4" customWidth="1"/>
    <col min="3222" max="3222" width="6" style="4" bestFit="1" customWidth="1"/>
    <col min="3223" max="3223" width="5.7109375" style="4" bestFit="1" customWidth="1"/>
    <col min="3224" max="3224" width="1.7109375" style="4" customWidth="1"/>
    <col min="3225" max="3225" width="6" style="4" bestFit="1" customWidth="1"/>
    <col min="3226" max="3227" width="5" style="4" customWidth="1"/>
    <col min="3228" max="3228" width="1.7109375" style="4" customWidth="1"/>
    <col min="3229" max="3231" width="5" style="4" customWidth="1"/>
    <col min="3232" max="3232" width="1.7109375" style="4" customWidth="1"/>
    <col min="3233" max="3235" width="5.140625" style="4" bestFit="1" customWidth="1"/>
    <col min="3236" max="3236" width="1.7109375" style="4" customWidth="1"/>
    <col min="3237" max="3239" width="5.140625" style="4" bestFit="1" customWidth="1"/>
    <col min="3240" max="3240" width="1.7109375" style="4" customWidth="1"/>
    <col min="3241" max="3243" width="5.140625" style="4" bestFit="1" customWidth="1"/>
    <col min="3244" max="3244" width="1.7109375" style="4" customWidth="1"/>
    <col min="3245" max="3245" width="4.85546875" style="4" bestFit="1" customWidth="1"/>
    <col min="3246" max="3247" width="4.42578125" style="4" customWidth="1"/>
    <col min="3248" max="3248" width="8.85546875" style="4" customWidth="1"/>
    <col min="3249" max="3249" width="12" style="4" customWidth="1"/>
    <col min="3250" max="3252" width="6" style="4" customWidth="1"/>
    <col min="3253" max="3253" width="1.7109375" style="4" customWidth="1"/>
    <col min="3254" max="3254" width="6.140625" style="4" customWidth="1"/>
    <col min="3255" max="3256" width="5.140625" style="4" customWidth="1"/>
    <col min="3257" max="3257" width="1.7109375" style="4" customWidth="1"/>
    <col min="3258" max="3260" width="5" style="4" customWidth="1"/>
    <col min="3261" max="3261" width="1.7109375" style="4" customWidth="1"/>
    <col min="3262" max="3264" width="5" style="4" customWidth="1"/>
    <col min="3265" max="3265" width="1.7109375" style="4" customWidth="1"/>
    <col min="3266" max="3268" width="5" style="4" customWidth="1"/>
    <col min="3269" max="3269" width="1.7109375" style="4" customWidth="1"/>
    <col min="3270" max="3272" width="5.140625" style="4" customWidth="1"/>
    <col min="3273" max="3273" width="1.7109375" style="4" customWidth="1"/>
    <col min="3274" max="3275" width="5" style="4" customWidth="1"/>
    <col min="3276" max="3276" width="5.28515625" style="4" customWidth="1"/>
    <col min="3277" max="3475" width="11.42578125" style="4"/>
    <col min="3476" max="3476" width="16.140625" style="4" customWidth="1"/>
    <col min="3477" max="3477" width="6" style="4" customWidth="1"/>
    <col min="3478" max="3478" width="6" style="4" bestFit="1" customWidth="1"/>
    <col min="3479" max="3479" width="5.7109375" style="4" bestFit="1" customWidth="1"/>
    <col min="3480" max="3480" width="1.7109375" style="4" customWidth="1"/>
    <col min="3481" max="3481" width="6" style="4" bestFit="1" customWidth="1"/>
    <col min="3482" max="3483" width="5" style="4" customWidth="1"/>
    <col min="3484" max="3484" width="1.7109375" style="4" customWidth="1"/>
    <col min="3485" max="3487" width="5" style="4" customWidth="1"/>
    <col min="3488" max="3488" width="1.7109375" style="4" customWidth="1"/>
    <col min="3489" max="3491" width="5.140625" style="4" bestFit="1" customWidth="1"/>
    <col min="3492" max="3492" width="1.7109375" style="4" customWidth="1"/>
    <col min="3493" max="3495" width="5.140625" style="4" bestFit="1" customWidth="1"/>
    <col min="3496" max="3496" width="1.7109375" style="4" customWidth="1"/>
    <col min="3497" max="3499" width="5.140625" style="4" bestFit="1" customWidth="1"/>
    <col min="3500" max="3500" width="1.7109375" style="4" customWidth="1"/>
    <col min="3501" max="3501" width="4.85546875" style="4" bestFit="1" customWidth="1"/>
    <col min="3502" max="3503" width="4.42578125" style="4" customWidth="1"/>
    <col min="3504" max="3504" width="8.85546875" style="4" customWidth="1"/>
    <col min="3505" max="3505" width="12" style="4" customWidth="1"/>
    <col min="3506" max="3508" width="6" style="4" customWidth="1"/>
    <col min="3509" max="3509" width="1.7109375" style="4" customWidth="1"/>
    <col min="3510" max="3510" width="6.140625" style="4" customWidth="1"/>
    <col min="3511" max="3512" width="5.140625" style="4" customWidth="1"/>
    <col min="3513" max="3513" width="1.7109375" style="4" customWidth="1"/>
    <col min="3514" max="3516" width="5" style="4" customWidth="1"/>
    <col min="3517" max="3517" width="1.7109375" style="4" customWidth="1"/>
    <col min="3518" max="3520" width="5" style="4" customWidth="1"/>
    <col min="3521" max="3521" width="1.7109375" style="4" customWidth="1"/>
    <col min="3522" max="3524" width="5" style="4" customWidth="1"/>
    <col min="3525" max="3525" width="1.7109375" style="4" customWidth="1"/>
    <col min="3526" max="3528" width="5.140625" style="4" customWidth="1"/>
    <col min="3529" max="3529" width="1.7109375" style="4" customWidth="1"/>
    <col min="3530" max="3531" width="5" style="4" customWidth="1"/>
    <col min="3532" max="3532" width="5.28515625" style="4" customWidth="1"/>
    <col min="3533" max="3731" width="11.42578125" style="4"/>
    <col min="3732" max="3732" width="16.140625" style="4" customWidth="1"/>
    <col min="3733" max="3733" width="6" style="4" customWidth="1"/>
    <col min="3734" max="3734" width="6" style="4" bestFit="1" customWidth="1"/>
    <col min="3735" max="3735" width="5.7109375" style="4" bestFit="1" customWidth="1"/>
    <col min="3736" max="3736" width="1.7109375" style="4" customWidth="1"/>
    <col min="3737" max="3737" width="6" style="4" bestFit="1" customWidth="1"/>
    <col min="3738" max="3739" width="5" style="4" customWidth="1"/>
    <col min="3740" max="3740" width="1.7109375" style="4" customWidth="1"/>
    <col min="3741" max="3743" width="5" style="4" customWidth="1"/>
    <col min="3744" max="3744" width="1.7109375" style="4" customWidth="1"/>
    <col min="3745" max="3747" width="5.140625" style="4" bestFit="1" customWidth="1"/>
    <col min="3748" max="3748" width="1.7109375" style="4" customWidth="1"/>
    <col min="3749" max="3751" width="5.140625" style="4" bestFit="1" customWidth="1"/>
    <col min="3752" max="3752" width="1.7109375" style="4" customWidth="1"/>
    <col min="3753" max="3755" width="5.140625" style="4" bestFit="1" customWidth="1"/>
    <col min="3756" max="3756" width="1.7109375" style="4" customWidth="1"/>
    <col min="3757" max="3757" width="4.85546875" style="4" bestFit="1" customWidth="1"/>
    <col min="3758" max="3759" width="4.42578125" style="4" customWidth="1"/>
    <col min="3760" max="3760" width="8.85546875" style="4" customWidth="1"/>
    <col min="3761" max="3761" width="12" style="4" customWidth="1"/>
    <col min="3762" max="3764" width="6" style="4" customWidth="1"/>
    <col min="3765" max="3765" width="1.7109375" style="4" customWidth="1"/>
    <col min="3766" max="3766" width="6.140625" style="4" customWidth="1"/>
    <col min="3767" max="3768" width="5.140625" style="4" customWidth="1"/>
    <col min="3769" max="3769" width="1.7109375" style="4" customWidth="1"/>
    <col min="3770" max="3772" width="5" style="4" customWidth="1"/>
    <col min="3773" max="3773" width="1.7109375" style="4" customWidth="1"/>
    <col min="3774" max="3776" width="5" style="4" customWidth="1"/>
    <col min="3777" max="3777" width="1.7109375" style="4" customWidth="1"/>
    <col min="3778" max="3780" width="5" style="4" customWidth="1"/>
    <col min="3781" max="3781" width="1.7109375" style="4" customWidth="1"/>
    <col min="3782" max="3784" width="5.140625" style="4" customWidth="1"/>
    <col min="3785" max="3785" width="1.7109375" style="4" customWidth="1"/>
    <col min="3786" max="3787" width="5" style="4" customWidth="1"/>
    <col min="3788" max="3788" width="5.28515625" style="4" customWidth="1"/>
    <col min="3789" max="3987" width="11.42578125" style="4"/>
    <col min="3988" max="3988" width="16.140625" style="4" customWidth="1"/>
    <col min="3989" max="3989" width="6" style="4" customWidth="1"/>
    <col min="3990" max="3990" width="6" style="4" bestFit="1" customWidth="1"/>
    <col min="3991" max="3991" width="5.7109375" style="4" bestFit="1" customWidth="1"/>
    <col min="3992" max="3992" width="1.7109375" style="4" customWidth="1"/>
    <col min="3993" max="3993" width="6" style="4" bestFit="1" customWidth="1"/>
    <col min="3994" max="3995" width="5" style="4" customWidth="1"/>
    <col min="3996" max="3996" width="1.7109375" style="4" customWidth="1"/>
    <col min="3997" max="3999" width="5" style="4" customWidth="1"/>
    <col min="4000" max="4000" width="1.7109375" style="4" customWidth="1"/>
    <col min="4001" max="4003" width="5.140625" style="4" bestFit="1" customWidth="1"/>
    <col min="4004" max="4004" width="1.7109375" style="4" customWidth="1"/>
    <col min="4005" max="4007" width="5.140625" style="4" bestFit="1" customWidth="1"/>
    <col min="4008" max="4008" width="1.7109375" style="4" customWidth="1"/>
    <col min="4009" max="4011" width="5.140625" style="4" bestFit="1" customWidth="1"/>
    <col min="4012" max="4012" width="1.7109375" style="4" customWidth="1"/>
    <col min="4013" max="4013" width="4.85546875" style="4" bestFit="1" customWidth="1"/>
    <col min="4014" max="4015" width="4.42578125" style="4" customWidth="1"/>
    <col min="4016" max="4016" width="8.85546875" style="4" customWidth="1"/>
    <col min="4017" max="4017" width="12" style="4" customWidth="1"/>
    <col min="4018" max="4020" width="6" style="4" customWidth="1"/>
    <col min="4021" max="4021" width="1.7109375" style="4" customWidth="1"/>
    <col min="4022" max="4022" width="6.140625" style="4" customWidth="1"/>
    <col min="4023" max="4024" width="5.140625" style="4" customWidth="1"/>
    <col min="4025" max="4025" width="1.7109375" style="4" customWidth="1"/>
    <col min="4026" max="4028" width="5" style="4" customWidth="1"/>
    <col min="4029" max="4029" width="1.7109375" style="4" customWidth="1"/>
    <col min="4030" max="4032" width="5" style="4" customWidth="1"/>
    <col min="4033" max="4033" width="1.7109375" style="4" customWidth="1"/>
    <col min="4034" max="4036" width="5" style="4" customWidth="1"/>
    <col min="4037" max="4037" width="1.7109375" style="4" customWidth="1"/>
    <col min="4038" max="4040" width="5.140625" style="4" customWidth="1"/>
    <col min="4041" max="4041" width="1.7109375" style="4" customWidth="1"/>
    <col min="4042" max="4043" width="5" style="4" customWidth="1"/>
    <col min="4044" max="4044" width="5.28515625" style="4" customWidth="1"/>
    <col min="4045" max="4243" width="11.42578125" style="4"/>
    <col min="4244" max="4244" width="16.140625" style="4" customWidth="1"/>
    <col min="4245" max="4245" width="6" style="4" customWidth="1"/>
    <col min="4246" max="4246" width="6" style="4" bestFit="1" customWidth="1"/>
    <col min="4247" max="4247" width="5.7109375" style="4" bestFit="1" customWidth="1"/>
    <col min="4248" max="4248" width="1.7109375" style="4" customWidth="1"/>
    <col min="4249" max="4249" width="6" style="4" bestFit="1" customWidth="1"/>
    <col min="4250" max="4251" width="5" style="4" customWidth="1"/>
    <col min="4252" max="4252" width="1.7109375" style="4" customWidth="1"/>
    <col min="4253" max="4255" width="5" style="4" customWidth="1"/>
    <col min="4256" max="4256" width="1.7109375" style="4" customWidth="1"/>
    <col min="4257" max="4259" width="5.140625" style="4" bestFit="1" customWidth="1"/>
    <col min="4260" max="4260" width="1.7109375" style="4" customWidth="1"/>
    <col min="4261" max="4263" width="5.140625" style="4" bestFit="1" customWidth="1"/>
    <col min="4264" max="4264" width="1.7109375" style="4" customWidth="1"/>
    <col min="4265" max="4267" width="5.140625" style="4" bestFit="1" customWidth="1"/>
    <col min="4268" max="4268" width="1.7109375" style="4" customWidth="1"/>
    <col min="4269" max="4269" width="4.85546875" style="4" bestFit="1" customWidth="1"/>
    <col min="4270" max="4271" width="4.42578125" style="4" customWidth="1"/>
    <col min="4272" max="4272" width="8.85546875" style="4" customWidth="1"/>
    <col min="4273" max="4273" width="12" style="4" customWidth="1"/>
    <col min="4274" max="4276" width="6" style="4" customWidth="1"/>
    <col min="4277" max="4277" width="1.7109375" style="4" customWidth="1"/>
    <col min="4278" max="4278" width="6.140625" style="4" customWidth="1"/>
    <col min="4279" max="4280" width="5.140625" style="4" customWidth="1"/>
    <col min="4281" max="4281" width="1.7109375" style="4" customWidth="1"/>
    <col min="4282" max="4284" width="5" style="4" customWidth="1"/>
    <col min="4285" max="4285" width="1.7109375" style="4" customWidth="1"/>
    <col min="4286" max="4288" width="5" style="4" customWidth="1"/>
    <col min="4289" max="4289" width="1.7109375" style="4" customWidth="1"/>
    <col min="4290" max="4292" width="5" style="4" customWidth="1"/>
    <col min="4293" max="4293" width="1.7109375" style="4" customWidth="1"/>
    <col min="4294" max="4296" width="5.140625" style="4" customWidth="1"/>
    <col min="4297" max="4297" width="1.7109375" style="4" customWidth="1"/>
    <col min="4298" max="4299" width="5" style="4" customWidth="1"/>
    <col min="4300" max="4300" width="5.28515625" style="4" customWidth="1"/>
    <col min="4301" max="4499" width="11.42578125" style="4"/>
    <col min="4500" max="4500" width="16.140625" style="4" customWidth="1"/>
    <col min="4501" max="4501" width="6" style="4" customWidth="1"/>
    <col min="4502" max="4502" width="6" style="4" bestFit="1" customWidth="1"/>
    <col min="4503" max="4503" width="5.7109375" style="4" bestFit="1" customWidth="1"/>
    <col min="4504" max="4504" width="1.7109375" style="4" customWidth="1"/>
    <col min="4505" max="4505" width="6" style="4" bestFit="1" customWidth="1"/>
    <col min="4506" max="4507" width="5" style="4" customWidth="1"/>
    <col min="4508" max="4508" width="1.7109375" style="4" customWidth="1"/>
    <col min="4509" max="4511" width="5" style="4" customWidth="1"/>
    <col min="4512" max="4512" width="1.7109375" style="4" customWidth="1"/>
    <col min="4513" max="4515" width="5.140625" style="4" bestFit="1" customWidth="1"/>
    <col min="4516" max="4516" width="1.7109375" style="4" customWidth="1"/>
    <col min="4517" max="4519" width="5.140625" style="4" bestFit="1" customWidth="1"/>
    <col min="4520" max="4520" width="1.7109375" style="4" customWidth="1"/>
    <col min="4521" max="4523" width="5.140625" style="4" bestFit="1" customWidth="1"/>
    <col min="4524" max="4524" width="1.7109375" style="4" customWidth="1"/>
    <col min="4525" max="4525" width="4.85546875" style="4" bestFit="1" customWidth="1"/>
    <col min="4526" max="4527" width="4.42578125" style="4" customWidth="1"/>
    <col min="4528" max="4528" width="8.85546875" style="4" customWidth="1"/>
    <col min="4529" max="4529" width="12" style="4" customWidth="1"/>
    <col min="4530" max="4532" width="6" style="4" customWidth="1"/>
    <col min="4533" max="4533" width="1.7109375" style="4" customWidth="1"/>
    <col min="4534" max="4534" width="6.140625" style="4" customWidth="1"/>
    <col min="4535" max="4536" width="5.140625" style="4" customWidth="1"/>
    <col min="4537" max="4537" width="1.7109375" style="4" customWidth="1"/>
    <col min="4538" max="4540" width="5" style="4" customWidth="1"/>
    <col min="4541" max="4541" width="1.7109375" style="4" customWidth="1"/>
    <col min="4542" max="4544" width="5" style="4" customWidth="1"/>
    <col min="4545" max="4545" width="1.7109375" style="4" customWidth="1"/>
    <col min="4546" max="4548" width="5" style="4" customWidth="1"/>
    <col min="4549" max="4549" width="1.7109375" style="4" customWidth="1"/>
    <col min="4550" max="4552" width="5.140625" style="4" customWidth="1"/>
    <col min="4553" max="4553" width="1.7109375" style="4" customWidth="1"/>
    <col min="4554" max="4555" width="5" style="4" customWidth="1"/>
    <col min="4556" max="4556" width="5.28515625" style="4" customWidth="1"/>
    <col min="4557" max="4755" width="11.42578125" style="4"/>
    <col min="4756" max="4756" width="16.140625" style="4" customWidth="1"/>
    <col min="4757" max="4757" width="6" style="4" customWidth="1"/>
    <col min="4758" max="4758" width="6" style="4" bestFit="1" customWidth="1"/>
    <col min="4759" max="4759" width="5.7109375" style="4" bestFit="1" customWidth="1"/>
    <col min="4760" max="4760" width="1.7109375" style="4" customWidth="1"/>
    <col min="4761" max="4761" width="6" style="4" bestFit="1" customWidth="1"/>
    <col min="4762" max="4763" width="5" style="4" customWidth="1"/>
    <col min="4764" max="4764" width="1.7109375" style="4" customWidth="1"/>
    <col min="4765" max="4767" width="5" style="4" customWidth="1"/>
    <col min="4768" max="4768" width="1.7109375" style="4" customWidth="1"/>
    <col min="4769" max="4771" width="5.140625" style="4" bestFit="1" customWidth="1"/>
    <col min="4772" max="4772" width="1.7109375" style="4" customWidth="1"/>
    <col min="4773" max="4775" width="5.140625" style="4" bestFit="1" customWidth="1"/>
    <col min="4776" max="4776" width="1.7109375" style="4" customWidth="1"/>
    <col min="4777" max="4779" width="5.140625" style="4" bestFit="1" customWidth="1"/>
    <col min="4780" max="4780" width="1.7109375" style="4" customWidth="1"/>
    <col min="4781" max="4781" width="4.85546875" style="4" bestFit="1" customWidth="1"/>
    <col min="4782" max="4783" width="4.42578125" style="4" customWidth="1"/>
    <col min="4784" max="4784" width="8.85546875" style="4" customWidth="1"/>
    <col min="4785" max="4785" width="12" style="4" customWidth="1"/>
    <col min="4786" max="4788" width="6" style="4" customWidth="1"/>
    <col min="4789" max="4789" width="1.7109375" style="4" customWidth="1"/>
    <col min="4790" max="4790" width="6.140625" style="4" customWidth="1"/>
    <col min="4791" max="4792" width="5.140625" style="4" customWidth="1"/>
    <col min="4793" max="4793" width="1.7109375" style="4" customWidth="1"/>
    <col min="4794" max="4796" width="5" style="4" customWidth="1"/>
    <col min="4797" max="4797" width="1.7109375" style="4" customWidth="1"/>
    <col min="4798" max="4800" width="5" style="4" customWidth="1"/>
    <col min="4801" max="4801" width="1.7109375" style="4" customWidth="1"/>
    <col min="4802" max="4804" width="5" style="4" customWidth="1"/>
    <col min="4805" max="4805" width="1.7109375" style="4" customWidth="1"/>
    <col min="4806" max="4808" width="5.140625" style="4" customWidth="1"/>
    <col min="4809" max="4809" width="1.7109375" style="4" customWidth="1"/>
    <col min="4810" max="4811" width="5" style="4" customWidth="1"/>
    <col min="4812" max="4812" width="5.28515625" style="4" customWidth="1"/>
    <col min="4813" max="5011" width="11.42578125" style="4"/>
    <col min="5012" max="5012" width="16.140625" style="4" customWidth="1"/>
    <col min="5013" max="5013" width="6" style="4" customWidth="1"/>
    <col min="5014" max="5014" width="6" style="4" bestFit="1" customWidth="1"/>
    <col min="5015" max="5015" width="5.7109375" style="4" bestFit="1" customWidth="1"/>
    <col min="5016" max="5016" width="1.7109375" style="4" customWidth="1"/>
    <col min="5017" max="5017" width="6" style="4" bestFit="1" customWidth="1"/>
    <col min="5018" max="5019" width="5" style="4" customWidth="1"/>
    <col min="5020" max="5020" width="1.7109375" style="4" customWidth="1"/>
    <col min="5021" max="5023" width="5" style="4" customWidth="1"/>
    <col min="5024" max="5024" width="1.7109375" style="4" customWidth="1"/>
    <col min="5025" max="5027" width="5.140625" style="4" bestFit="1" customWidth="1"/>
    <col min="5028" max="5028" width="1.7109375" style="4" customWidth="1"/>
    <col min="5029" max="5031" width="5.140625" style="4" bestFit="1" customWidth="1"/>
    <col min="5032" max="5032" width="1.7109375" style="4" customWidth="1"/>
    <col min="5033" max="5035" width="5.140625" style="4" bestFit="1" customWidth="1"/>
    <col min="5036" max="5036" width="1.7109375" style="4" customWidth="1"/>
    <col min="5037" max="5037" width="4.85546875" style="4" bestFit="1" customWidth="1"/>
    <col min="5038" max="5039" width="4.42578125" style="4" customWidth="1"/>
    <col min="5040" max="5040" width="8.85546875" style="4" customWidth="1"/>
    <col min="5041" max="5041" width="12" style="4" customWidth="1"/>
    <col min="5042" max="5044" width="6" style="4" customWidth="1"/>
    <col min="5045" max="5045" width="1.7109375" style="4" customWidth="1"/>
    <col min="5046" max="5046" width="6.140625" style="4" customWidth="1"/>
    <col min="5047" max="5048" width="5.140625" style="4" customWidth="1"/>
    <col min="5049" max="5049" width="1.7109375" style="4" customWidth="1"/>
    <col min="5050" max="5052" width="5" style="4" customWidth="1"/>
    <col min="5053" max="5053" width="1.7109375" style="4" customWidth="1"/>
    <col min="5054" max="5056" width="5" style="4" customWidth="1"/>
    <col min="5057" max="5057" width="1.7109375" style="4" customWidth="1"/>
    <col min="5058" max="5060" width="5" style="4" customWidth="1"/>
    <col min="5061" max="5061" width="1.7109375" style="4" customWidth="1"/>
    <col min="5062" max="5064" width="5.140625" style="4" customWidth="1"/>
    <col min="5065" max="5065" width="1.7109375" style="4" customWidth="1"/>
    <col min="5066" max="5067" width="5" style="4" customWidth="1"/>
    <col min="5068" max="5068" width="5.28515625" style="4" customWidth="1"/>
    <col min="5069" max="5267" width="11.42578125" style="4"/>
    <col min="5268" max="5268" width="16.140625" style="4" customWidth="1"/>
    <col min="5269" max="5269" width="6" style="4" customWidth="1"/>
    <col min="5270" max="5270" width="6" style="4" bestFit="1" customWidth="1"/>
    <col min="5271" max="5271" width="5.7109375" style="4" bestFit="1" customWidth="1"/>
    <col min="5272" max="5272" width="1.7109375" style="4" customWidth="1"/>
    <col min="5273" max="5273" width="6" style="4" bestFit="1" customWidth="1"/>
    <col min="5274" max="5275" width="5" style="4" customWidth="1"/>
    <col min="5276" max="5276" width="1.7109375" style="4" customWidth="1"/>
    <col min="5277" max="5279" width="5" style="4" customWidth="1"/>
    <col min="5280" max="5280" width="1.7109375" style="4" customWidth="1"/>
    <col min="5281" max="5283" width="5.140625" style="4" bestFit="1" customWidth="1"/>
    <col min="5284" max="5284" width="1.7109375" style="4" customWidth="1"/>
    <col min="5285" max="5287" width="5.140625" style="4" bestFit="1" customWidth="1"/>
    <col min="5288" max="5288" width="1.7109375" style="4" customWidth="1"/>
    <col min="5289" max="5291" width="5.140625" style="4" bestFit="1" customWidth="1"/>
    <col min="5292" max="5292" width="1.7109375" style="4" customWidth="1"/>
    <col min="5293" max="5293" width="4.85546875" style="4" bestFit="1" customWidth="1"/>
    <col min="5294" max="5295" width="4.42578125" style="4" customWidth="1"/>
    <col min="5296" max="5296" width="8.85546875" style="4" customWidth="1"/>
    <col min="5297" max="5297" width="12" style="4" customWidth="1"/>
    <col min="5298" max="5300" width="6" style="4" customWidth="1"/>
    <col min="5301" max="5301" width="1.7109375" style="4" customWidth="1"/>
    <col min="5302" max="5302" width="6.140625" style="4" customWidth="1"/>
    <col min="5303" max="5304" width="5.140625" style="4" customWidth="1"/>
    <col min="5305" max="5305" width="1.7109375" style="4" customWidth="1"/>
    <col min="5306" max="5308" width="5" style="4" customWidth="1"/>
    <col min="5309" max="5309" width="1.7109375" style="4" customWidth="1"/>
    <col min="5310" max="5312" width="5" style="4" customWidth="1"/>
    <col min="5313" max="5313" width="1.7109375" style="4" customWidth="1"/>
    <col min="5314" max="5316" width="5" style="4" customWidth="1"/>
    <col min="5317" max="5317" width="1.7109375" style="4" customWidth="1"/>
    <col min="5318" max="5320" width="5.140625" style="4" customWidth="1"/>
    <col min="5321" max="5321" width="1.7109375" style="4" customWidth="1"/>
    <col min="5322" max="5323" width="5" style="4" customWidth="1"/>
    <col min="5324" max="5324" width="5.28515625" style="4" customWidth="1"/>
    <col min="5325" max="5523" width="11.42578125" style="4"/>
    <col min="5524" max="5524" width="16.140625" style="4" customWidth="1"/>
    <col min="5525" max="5525" width="6" style="4" customWidth="1"/>
    <col min="5526" max="5526" width="6" style="4" bestFit="1" customWidth="1"/>
    <col min="5527" max="5527" width="5.7109375" style="4" bestFit="1" customWidth="1"/>
    <col min="5528" max="5528" width="1.7109375" style="4" customWidth="1"/>
    <col min="5529" max="5529" width="6" style="4" bestFit="1" customWidth="1"/>
    <col min="5530" max="5531" width="5" style="4" customWidth="1"/>
    <col min="5532" max="5532" width="1.7109375" style="4" customWidth="1"/>
    <col min="5533" max="5535" width="5" style="4" customWidth="1"/>
    <col min="5536" max="5536" width="1.7109375" style="4" customWidth="1"/>
    <col min="5537" max="5539" width="5.140625" style="4" bestFit="1" customWidth="1"/>
    <col min="5540" max="5540" width="1.7109375" style="4" customWidth="1"/>
    <col min="5541" max="5543" width="5.140625" style="4" bestFit="1" customWidth="1"/>
    <col min="5544" max="5544" width="1.7109375" style="4" customWidth="1"/>
    <col min="5545" max="5547" width="5.140625" style="4" bestFit="1" customWidth="1"/>
    <col min="5548" max="5548" width="1.7109375" style="4" customWidth="1"/>
    <col min="5549" max="5549" width="4.85546875" style="4" bestFit="1" customWidth="1"/>
    <col min="5550" max="5551" width="4.42578125" style="4" customWidth="1"/>
    <col min="5552" max="5552" width="8.85546875" style="4" customWidth="1"/>
    <col min="5553" max="5553" width="12" style="4" customWidth="1"/>
    <col min="5554" max="5556" width="6" style="4" customWidth="1"/>
    <col min="5557" max="5557" width="1.7109375" style="4" customWidth="1"/>
    <col min="5558" max="5558" width="6.140625" style="4" customWidth="1"/>
    <col min="5559" max="5560" width="5.140625" style="4" customWidth="1"/>
    <col min="5561" max="5561" width="1.7109375" style="4" customWidth="1"/>
    <col min="5562" max="5564" width="5" style="4" customWidth="1"/>
    <col min="5565" max="5565" width="1.7109375" style="4" customWidth="1"/>
    <col min="5566" max="5568" width="5" style="4" customWidth="1"/>
    <col min="5569" max="5569" width="1.7109375" style="4" customWidth="1"/>
    <col min="5570" max="5572" width="5" style="4" customWidth="1"/>
    <col min="5573" max="5573" width="1.7109375" style="4" customWidth="1"/>
    <col min="5574" max="5576" width="5.140625" style="4" customWidth="1"/>
    <col min="5577" max="5577" width="1.7109375" style="4" customWidth="1"/>
    <col min="5578" max="5579" width="5" style="4" customWidth="1"/>
    <col min="5580" max="5580" width="5.28515625" style="4" customWidth="1"/>
    <col min="5581" max="5779" width="11.42578125" style="4"/>
    <col min="5780" max="5780" width="16.140625" style="4" customWidth="1"/>
    <col min="5781" max="5781" width="6" style="4" customWidth="1"/>
    <col min="5782" max="5782" width="6" style="4" bestFit="1" customWidth="1"/>
    <col min="5783" max="5783" width="5.7109375" style="4" bestFit="1" customWidth="1"/>
    <col min="5784" max="5784" width="1.7109375" style="4" customWidth="1"/>
    <col min="5785" max="5785" width="6" style="4" bestFit="1" customWidth="1"/>
    <col min="5786" max="5787" width="5" style="4" customWidth="1"/>
    <col min="5788" max="5788" width="1.7109375" style="4" customWidth="1"/>
    <col min="5789" max="5791" width="5" style="4" customWidth="1"/>
    <col min="5792" max="5792" width="1.7109375" style="4" customWidth="1"/>
    <col min="5793" max="5795" width="5.140625" style="4" bestFit="1" customWidth="1"/>
    <col min="5796" max="5796" width="1.7109375" style="4" customWidth="1"/>
    <col min="5797" max="5799" width="5.140625" style="4" bestFit="1" customWidth="1"/>
    <col min="5800" max="5800" width="1.7109375" style="4" customWidth="1"/>
    <col min="5801" max="5803" width="5.140625" style="4" bestFit="1" customWidth="1"/>
    <col min="5804" max="5804" width="1.7109375" style="4" customWidth="1"/>
    <col min="5805" max="5805" width="4.85546875" style="4" bestFit="1" customWidth="1"/>
    <col min="5806" max="5807" width="4.42578125" style="4" customWidth="1"/>
    <col min="5808" max="5808" width="8.85546875" style="4" customWidth="1"/>
    <col min="5809" max="5809" width="12" style="4" customWidth="1"/>
    <col min="5810" max="5812" width="6" style="4" customWidth="1"/>
    <col min="5813" max="5813" width="1.7109375" style="4" customWidth="1"/>
    <col min="5814" max="5814" width="6.140625" style="4" customWidth="1"/>
    <col min="5815" max="5816" width="5.140625" style="4" customWidth="1"/>
    <col min="5817" max="5817" width="1.7109375" style="4" customWidth="1"/>
    <col min="5818" max="5820" width="5" style="4" customWidth="1"/>
    <col min="5821" max="5821" width="1.7109375" style="4" customWidth="1"/>
    <col min="5822" max="5824" width="5" style="4" customWidth="1"/>
    <col min="5825" max="5825" width="1.7109375" style="4" customWidth="1"/>
    <col min="5826" max="5828" width="5" style="4" customWidth="1"/>
    <col min="5829" max="5829" width="1.7109375" style="4" customWidth="1"/>
    <col min="5830" max="5832" width="5.140625" style="4" customWidth="1"/>
    <col min="5833" max="5833" width="1.7109375" style="4" customWidth="1"/>
    <col min="5834" max="5835" width="5" style="4" customWidth="1"/>
    <col min="5836" max="5836" width="5.28515625" style="4" customWidth="1"/>
    <col min="5837" max="6035" width="11.42578125" style="4"/>
    <col min="6036" max="6036" width="16.140625" style="4" customWidth="1"/>
    <col min="6037" max="6037" width="6" style="4" customWidth="1"/>
    <col min="6038" max="6038" width="6" style="4" bestFit="1" customWidth="1"/>
    <col min="6039" max="6039" width="5.7109375" style="4" bestFit="1" customWidth="1"/>
    <col min="6040" max="6040" width="1.7109375" style="4" customWidth="1"/>
    <col min="6041" max="6041" width="6" style="4" bestFit="1" customWidth="1"/>
    <col min="6042" max="6043" width="5" style="4" customWidth="1"/>
    <col min="6044" max="6044" width="1.7109375" style="4" customWidth="1"/>
    <col min="6045" max="6047" width="5" style="4" customWidth="1"/>
    <col min="6048" max="6048" width="1.7109375" style="4" customWidth="1"/>
    <col min="6049" max="6051" width="5.140625" style="4" bestFit="1" customWidth="1"/>
    <col min="6052" max="6052" width="1.7109375" style="4" customWidth="1"/>
    <col min="6053" max="6055" width="5.140625" style="4" bestFit="1" customWidth="1"/>
    <col min="6056" max="6056" width="1.7109375" style="4" customWidth="1"/>
    <col min="6057" max="6059" width="5.140625" style="4" bestFit="1" customWidth="1"/>
    <col min="6060" max="6060" width="1.7109375" style="4" customWidth="1"/>
    <col min="6061" max="6061" width="4.85546875" style="4" bestFit="1" customWidth="1"/>
    <col min="6062" max="6063" width="4.42578125" style="4" customWidth="1"/>
    <col min="6064" max="6064" width="8.85546875" style="4" customWidth="1"/>
    <col min="6065" max="6065" width="12" style="4" customWidth="1"/>
    <col min="6066" max="6068" width="6" style="4" customWidth="1"/>
    <col min="6069" max="6069" width="1.7109375" style="4" customWidth="1"/>
    <col min="6070" max="6070" width="6.140625" style="4" customWidth="1"/>
    <col min="6071" max="6072" width="5.140625" style="4" customWidth="1"/>
    <col min="6073" max="6073" width="1.7109375" style="4" customWidth="1"/>
    <col min="6074" max="6076" width="5" style="4" customWidth="1"/>
    <col min="6077" max="6077" width="1.7109375" style="4" customWidth="1"/>
    <col min="6078" max="6080" width="5" style="4" customWidth="1"/>
    <col min="6081" max="6081" width="1.7109375" style="4" customWidth="1"/>
    <col min="6082" max="6084" width="5" style="4" customWidth="1"/>
    <col min="6085" max="6085" width="1.7109375" style="4" customWidth="1"/>
    <col min="6086" max="6088" width="5.140625" style="4" customWidth="1"/>
    <col min="6089" max="6089" width="1.7109375" style="4" customWidth="1"/>
    <col min="6090" max="6091" width="5" style="4" customWidth="1"/>
    <col min="6092" max="6092" width="5.28515625" style="4" customWidth="1"/>
    <col min="6093" max="6291" width="11.42578125" style="4"/>
    <col min="6292" max="6292" width="16.140625" style="4" customWidth="1"/>
    <col min="6293" max="6293" width="6" style="4" customWidth="1"/>
    <col min="6294" max="6294" width="6" style="4" bestFit="1" customWidth="1"/>
    <col min="6295" max="6295" width="5.7109375" style="4" bestFit="1" customWidth="1"/>
    <col min="6296" max="6296" width="1.7109375" style="4" customWidth="1"/>
    <col min="6297" max="6297" width="6" style="4" bestFit="1" customWidth="1"/>
    <col min="6298" max="6299" width="5" style="4" customWidth="1"/>
    <col min="6300" max="6300" width="1.7109375" style="4" customWidth="1"/>
    <col min="6301" max="6303" width="5" style="4" customWidth="1"/>
    <col min="6304" max="6304" width="1.7109375" style="4" customWidth="1"/>
    <col min="6305" max="6307" width="5.140625" style="4" bestFit="1" customWidth="1"/>
    <col min="6308" max="6308" width="1.7109375" style="4" customWidth="1"/>
    <col min="6309" max="6311" width="5.140625" style="4" bestFit="1" customWidth="1"/>
    <col min="6312" max="6312" width="1.7109375" style="4" customWidth="1"/>
    <col min="6313" max="6315" width="5.140625" style="4" bestFit="1" customWidth="1"/>
    <col min="6316" max="6316" width="1.7109375" style="4" customWidth="1"/>
    <col min="6317" max="6317" width="4.85546875" style="4" bestFit="1" customWidth="1"/>
    <col min="6318" max="6319" width="4.42578125" style="4" customWidth="1"/>
    <col min="6320" max="6320" width="8.85546875" style="4" customWidth="1"/>
    <col min="6321" max="6321" width="12" style="4" customWidth="1"/>
    <col min="6322" max="6324" width="6" style="4" customWidth="1"/>
    <col min="6325" max="6325" width="1.7109375" style="4" customWidth="1"/>
    <col min="6326" max="6326" width="6.140625" style="4" customWidth="1"/>
    <col min="6327" max="6328" width="5.140625" style="4" customWidth="1"/>
    <col min="6329" max="6329" width="1.7109375" style="4" customWidth="1"/>
    <col min="6330" max="6332" width="5" style="4" customWidth="1"/>
    <col min="6333" max="6333" width="1.7109375" style="4" customWidth="1"/>
    <col min="6334" max="6336" width="5" style="4" customWidth="1"/>
    <col min="6337" max="6337" width="1.7109375" style="4" customWidth="1"/>
    <col min="6338" max="6340" width="5" style="4" customWidth="1"/>
    <col min="6341" max="6341" width="1.7109375" style="4" customWidth="1"/>
    <col min="6342" max="6344" width="5.140625" style="4" customWidth="1"/>
    <col min="6345" max="6345" width="1.7109375" style="4" customWidth="1"/>
    <col min="6346" max="6347" width="5" style="4" customWidth="1"/>
    <col min="6348" max="6348" width="5.28515625" style="4" customWidth="1"/>
    <col min="6349" max="6547" width="11.42578125" style="4"/>
    <col min="6548" max="6548" width="16.140625" style="4" customWidth="1"/>
    <col min="6549" max="6549" width="6" style="4" customWidth="1"/>
    <col min="6550" max="6550" width="6" style="4" bestFit="1" customWidth="1"/>
    <col min="6551" max="6551" width="5.7109375" style="4" bestFit="1" customWidth="1"/>
    <col min="6552" max="6552" width="1.7109375" style="4" customWidth="1"/>
    <col min="6553" max="6553" width="6" style="4" bestFit="1" customWidth="1"/>
    <col min="6554" max="6555" width="5" style="4" customWidth="1"/>
    <col min="6556" max="6556" width="1.7109375" style="4" customWidth="1"/>
    <col min="6557" max="6559" width="5" style="4" customWidth="1"/>
    <col min="6560" max="6560" width="1.7109375" style="4" customWidth="1"/>
    <col min="6561" max="6563" width="5.140625" style="4" bestFit="1" customWidth="1"/>
    <col min="6564" max="6564" width="1.7109375" style="4" customWidth="1"/>
    <col min="6565" max="6567" width="5.140625" style="4" bestFit="1" customWidth="1"/>
    <col min="6568" max="6568" width="1.7109375" style="4" customWidth="1"/>
    <col min="6569" max="6571" width="5.140625" style="4" bestFit="1" customWidth="1"/>
    <col min="6572" max="6572" width="1.7109375" style="4" customWidth="1"/>
    <col min="6573" max="6573" width="4.85546875" style="4" bestFit="1" customWidth="1"/>
    <col min="6574" max="6575" width="4.42578125" style="4" customWidth="1"/>
    <col min="6576" max="6576" width="8.85546875" style="4" customWidth="1"/>
    <col min="6577" max="6577" width="12" style="4" customWidth="1"/>
    <col min="6578" max="6580" width="6" style="4" customWidth="1"/>
    <col min="6581" max="6581" width="1.7109375" style="4" customWidth="1"/>
    <col min="6582" max="6582" width="6.140625" style="4" customWidth="1"/>
    <col min="6583" max="6584" width="5.140625" style="4" customWidth="1"/>
    <col min="6585" max="6585" width="1.7109375" style="4" customWidth="1"/>
    <col min="6586" max="6588" width="5" style="4" customWidth="1"/>
    <col min="6589" max="6589" width="1.7109375" style="4" customWidth="1"/>
    <col min="6590" max="6592" width="5" style="4" customWidth="1"/>
    <col min="6593" max="6593" width="1.7109375" style="4" customWidth="1"/>
    <col min="6594" max="6596" width="5" style="4" customWidth="1"/>
    <col min="6597" max="6597" width="1.7109375" style="4" customWidth="1"/>
    <col min="6598" max="6600" width="5.140625" style="4" customWidth="1"/>
    <col min="6601" max="6601" width="1.7109375" style="4" customWidth="1"/>
    <col min="6602" max="6603" width="5" style="4" customWidth="1"/>
    <col min="6604" max="6604" width="5.28515625" style="4" customWidth="1"/>
    <col min="6605" max="6803" width="11.42578125" style="4"/>
    <col min="6804" max="6804" width="16.140625" style="4" customWidth="1"/>
    <col min="6805" max="6805" width="6" style="4" customWidth="1"/>
    <col min="6806" max="6806" width="6" style="4" bestFit="1" customWidth="1"/>
    <col min="6807" max="6807" width="5.7109375" style="4" bestFit="1" customWidth="1"/>
    <col min="6808" max="6808" width="1.7109375" style="4" customWidth="1"/>
    <col min="6809" max="6809" width="6" style="4" bestFit="1" customWidth="1"/>
    <col min="6810" max="6811" width="5" style="4" customWidth="1"/>
    <col min="6812" max="6812" width="1.7109375" style="4" customWidth="1"/>
    <col min="6813" max="6815" width="5" style="4" customWidth="1"/>
    <col min="6816" max="6816" width="1.7109375" style="4" customWidth="1"/>
    <col min="6817" max="6819" width="5.140625" style="4" bestFit="1" customWidth="1"/>
    <col min="6820" max="6820" width="1.7109375" style="4" customWidth="1"/>
    <col min="6821" max="6823" width="5.140625" style="4" bestFit="1" customWidth="1"/>
    <col min="6824" max="6824" width="1.7109375" style="4" customWidth="1"/>
    <col min="6825" max="6827" width="5.140625" style="4" bestFit="1" customWidth="1"/>
    <col min="6828" max="6828" width="1.7109375" style="4" customWidth="1"/>
    <col min="6829" max="6829" width="4.85546875" style="4" bestFit="1" customWidth="1"/>
    <col min="6830" max="6831" width="4.42578125" style="4" customWidth="1"/>
    <col min="6832" max="6832" width="8.85546875" style="4" customWidth="1"/>
    <col min="6833" max="6833" width="12" style="4" customWidth="1"/>
    <col min="6834" max="6836" width="6" style="4" customWidth="1"/>
    <col min="6837" max="6837" width="1.7109375" style="4" customWidth="1"/>
    <col min="6838" max="6838" width="6.140625" style="4" customWidth="1"/>
    <col min="6839" max="6840" width="5.140625" style="4" customWidth="1"/>
    <col min="6841" max="6841" width="1.7109375" style="4" customWidth="1"/>
    <col min="6842" max="6844" width="5" style="4" customWidth="1"/>
    <col min="6845" max="6845" width="1.7109375" style="4" customWidth="1"/>
    <col min="6846" max="6848" width="5" style="4" customWidth="1"/>
    <col min="6849" max="6849" width="1.7109375" style="4" customWidth="1"/>
    <col min="6850" max="6852" width="5" style="4" customWidth="1"/>
    <col min="6853" max="6853" width="1.7109375" style="4" customWidth="1"/>
    <col min="6854" max="6856" width="5.140625" style="4" customWidth="1"/>
    <col min="6857" max="6857" width="1.7109375" style="4" customWidth="1"/>
    <col min="6858" max="6859" width="5" style="4" customWidth="1"/>
    <col min="6860" max="6860" width="5.28515625" style="4" customWidth="1"/>
    <col min="6861" max="7059" width="11.42578125" style="4"/>
    <col min="7060" max="7060" width="16.140625" style="4" customWidth="1"/>
    <col min="7061" max="7061" width="6" style="4" customWidth="1"/>
    <col min="7062" max="7062" width="6" style="4" bestFit="1" customWidth="1"/>
    <col min="7063" max="7063" width="5.7109375" style="4" bestFit="1" customWidth="1"/>
    <col min="7064" max="7064" width="1.7109375" style="4" customWidth="1"/>
    <col min="7065" max="7065" width="6" style="4" bestFit="1" customWidth="1"/>
    <col min="7066" max="7067" width="5" style="4" customWidth="1"/>
    <col min="7068" max="7068" width="1.7109375" style="4" customWidth="1"/>
    <col min="7069" max="7071" width="5" style="4" customWidth="1"/>
    <col min="7072" max="7072" width="1.7109375" style="4" customWidth="1"/>
    <col min="7073" max="7075" width="5.140625" style="4" bestFit="1" customWidth="1"/>
    <col min="7076" max="7076" width="1.7109375" style="4" customWidth="1"/>
    <col min="7077" max="7079" width="5.140625" style="4" bestFit="1" customWidth="1"/>
    <col min="7080" max="7080" width="1.7109375" style="4" customWidth="1"/>
    <col min="7081" max="7083" width="5.140625" style="4" bestFit="1" customWidth="1"/>
    <col min="7084" max="7084" width="1.7109375" style="4" customWidth="1"/>
    <col min="7085" max="7085" width="4.85546875" style="4" bestFit="1" customWidth="1"/>
    <col min="7086" max="7087" width="4.42578125" style="4" customWidth="1"/>
    <col min="7088" max="7088" width="8.85546875" style="4" customWidth="1"/>
    <col min="7089" max="7089" width="12" style="4" customWidth="1"/>
    <col min="7090" max="7092" width="6" style="4" customWidth="1"/>
    <col min="7093" max="7093" width="1.7109375" style="4" customWidth="1"/>
    <col min="7094" max="7094" width="6.140625" style="4" customWidth="1"/>
    <col min="7095" max="7096" width="5.140625" style="4" customWidth="1"/>
    <col min="7097" max="7097" width="1.7109375" style="4" customWidth="1"/>
    <col min="7098" max="7100" width="5" style="4" customWidth="1"/>
    <col min="7101" max="7101" width="1.7109375" style="4" customWidth="1"/>
    <col min="7102" max="7104" width="5" style="4" customWidth="1"/>
    <col min="7105" max="7105" width="1.7109375" style="4" customWidth="1"/>
    <col min="7106" max="7108" width="5" style="4" customWidth="1"/>
    <col min="7109" max="7109" width="1.7109375" style="4" customWidth="1"/>
    <col min="7110" max="7112" width="5.140625" style="4" customWidth="1"/>
    <col min="7113" max="7113" width="1.7109375" style="4" customWidth="1"/>
    <col min="7114" max="7115" width="5" style="4" customWidth="1"/>
    <col min="7116" max="7116" width="5.28515625" style="4" customWidth="1"/>
    <col min="7117" max="7315" width="11.42578125" style="4"/>
    <col min="7316" max="7316" width="16.140625" style="4" customWidth="1"/>
    <col min="7317" max="7317" width="6" style="4" customWidth="1"/>
    <col min="7318" max="7318" width="6" style="4" bestFit="1" customWidth="1"/>
    <col min="7319" max="7319" width="5.7109375" style="4" bestFit="1" customWidth="1"/>
    <col min="7320" max="7320" width="1.7109375" style="4" customWidth="1"/>
    <col min="7321" max="7321" width="6" style="4" bestFit="1" customWidth="1"/>
    <col min="7322" max="7323" width="5" style="4" customWidth="1"/>
    <col min="7324" max="7324" width="1.7109375" style="4" customWidth="1"/>
    <col min="7325" max="7327" width="5" style="4" customWidth="1"/>
    <col min="7328" max="7328" width="1.7109375" style="4" customWidth="1"/>
    <col min="7329" max="7331" width="5.140625" style="4" bestFit="1" customWidth="1"/>
    <col min="7332" max="7332" width="1.7109375" style="4" customWidth="1"/>
    <col min="7333" max="7335" width="5.140625" style="4" bestFit="1" customWidth="1"/>
    <col min="7336" max="7336" width="1.7109375" style="4" customWidth="1"/>
    <col min="7337" max="7339" width="5.140625" style="4" bestFit="1" customWidth="1"/>
    <col min="7340" max="7340" width="1.7109375" style="4" customWidth="1"/>
    <col min="7341" max="7341" width="4.85546875" style="4" bestFit="1" customWidth="1"/>
    <col min="7342" max="7343" width="4.42578125" style="4" customWidth="1"/>
    <col min="7344" max="7344" width="8.85546875" style="4" customWidth="1"/>
    <col min="7345" max="7345" width="12" style="4" customWidth="1"/>
    <col min="7346" max="7348" width="6" style="4" customWidth="1"/>
    <col min="7349" max="7349" width="1.7109375" style="4" customWidth="1"/>
    <col min="7350" max="7350" width="6.140625" style="4" customWidth="1"/>
    <col min="7351" max="7352" width="5.140625" style="4" customWidth="1"/>
    <col min="7353" max="7353" width="1.7109375" style="4" customWidth="1"/>
    <col min="7354" max="7356" width="5" style="4" customWidth="1"/>
    <col min="7357" max="7357" width="1.7109375" style="4" customWidth="1"/>
    <col min="7358" max="7360" width="5" style="4" customWidth="1"/>
    <col min="7361" max="7361" width="1.7109375" style="4" customWidth="1"/>
    <col min="7362" max="7364" width="5" style="4" customWidth="1"/>
    <col min="7365" max="7365" width="1.7109375" style="4" customWidth="1"/>
    <col min="7366" max="7368" width="5.140625" style="4" customWidth="1"/>
    <col min="7369" max="7369" width="1.7109375" style="4" customWidth="1"/>
    <col min="7370" max="7371" width="5" style="4" customWidth="1"/>
    <col min="7372" max="7372" width="5.28515625" style="4" customWidth="1"/>
    <col min="7373" max="7571" width="11.42578125" style="4"/>
    <col min="7572" max="7572" width="16.140625" style="4" customWidth="1"/>
    <col min="7573" max="7573" width="6" style="4" customWidth="1"/>
    <col min="7574" max="7574" width="6" style="4" bestFit="1" customWidth="1"/>
    <col min="7575" max="7575" width="5.7109375" style="4" bestFit="1" customWidth="1"/>
    <col min="7576" max="7576" width="1.7109375" style="4" customWidth="1"/>
    <col min="7577" max="7577" width="6" style="4" bestFit="1" customWidth="1"/>
    <col min="7578" max="7579" width="5" style="4" customWidth="1"/>
    <col min="7580" max="7580" width="1.7109375" style="4" customWidth="1"/>
    <col min="7581" max="7583" width="5" style="4" customWidth="1"/>
    <col min="7584" max="7584" width="1.7109375" style="4" customWidth="1"/>
    <col min="7585" max="7587" width="5.140625" style="4" bestFit="1" customWidth="1"/>
    <col min="7588" max="7588" width="1.7109375" style="4" customWidth="1"/>
    <col min="7589" max="7591" width="5.140625" style="4" bestFit="1" customWidth="1"/>
    <col min="7592" max="7592" width="1.7109375" style="4" customWidth="1"/>
    <col min="7593" max="7595" width="5.140625" style="4" bestFit="1" customWidth="1"/>
    <col min="7596" max="7596" width="1.7109375" style="4" customWidth="1"/>
    <col min="7597" max="7597" width="4.85546875" style="4" bestFit="1" customWidth="1"/>
    <col min="7598" max="7599" width="4.42578125" style="4" customWidth="1"/>
    <col min="7600" max="7600" width="8.85546875" style="4" customWidth="1"/>
    <col min="7601" max="7601" width="12" style="4" customWidth="1"/>
    <col min="7602" max="7604" width="6" style="4" customWidth="1"/>
    <col min="7605" max="7605" width="1.7109375" style="4" customWidth="1"/>
    <col min="7606" max="7606" width="6.140625" style="4" customWidth="1"/>
    <col min="7607" max="7608" width="5.140625" style="4" customWidth="1"/>
    <col min="7609" max="7609" width="1.7109375" style="4" customWidth="1"/>
    <col min="7610" max="7612" width="5" style="4" customWidth="1"/>
    <col min="7613" max="7613" width="1.7109375" style="4" customWidth="1"/>
    <col min="7614" max="7616" width="5" style="4" customWidth="1"/>
    <col min="7617" max="7617" width="1.7109375" style="4" customWidth="1"/>
    <col min="7618" max="7620" width="5" style="4" customWidth="1"/>
    <col min="7621" max="7621" width="1.7109375" style="4" customWidth="1"/>
    <col min="7622" max="7624" width="5.140625" style="4" customWidth="1"/>
    <col min="7625" max="7625" width="1.7109375" style="4" customWidth="1"/>
    <col min="7626" max="7627" width="5" style="4" customWidth="1"/>
    <col min="7628" max="7628" width="5.28515625" style="4" customWidth="1"/>
    <col min="7629" max="7827" width="11.42578125" style="4"/>
    <col min="7828" max="7828" width="16.140625" style="4" customWidth="1"/>
    <col min="7829" max="7829" width="6" style="4" customWidth="1"/>
    <col min="7830" max="7830" width="6" style="4" bestFit="1" customWidth="1"/>
    <col min="7831" max="7831" width="5.7109375" style="4" bestFit="1" customWidth="1"/>
    <col min="7832" max="7832" width="1.7109375" style="4" customWidth="1"/>
    <col min="7833" max="7833" width="6" style="4" bestFit="1" customWidth="1"/>
    <col min="7834" max="7835" width="5" style="4" customWidth="1"/>
    <col min="7836" max="7836" width="1.7109375" style="4" customWidth="1"/>
    <col min="7837" max="7839" width="5" style="4" customWidth="1"/>
    <col min="7840" max="7840" width="1.7109375" style="4" customWidth="1"/>
    <col min="7841" max="7843" width="5.140625" style="4" bestFit="1" customWidth="1"/>
    <col min="7844" max="7844" width="1.7109375" style="4" customWidth="1"/>
    <col min="7845" max="7847" width="5.140625" style="4" bestFit="1" customWidth="1"/>
    <col min="7848" max="7848" width="1.7109375" style="4" customWidth="1"/>
    <col min="7849" max="7851" width="5.140625" style="4" bestFit="1" customWidth="1"/>
    <col min="7852" max="7852" width="1.7109375" style="4" customWidth="1"/>
    <col min="7853" max="7853" width="4.85546875" style="4" bestFit="1" customWidth="1"/>
    <col min="7854" max="7855" width="4.42578125" style="4" customWidth="1"/>
    <col min="7856" max="7856" width="8.85546875" style="4" customWidth="1"/>
    <col min="7857" max="7857" width="12" style="4" customWidth="1"/>
    <col min="7858" max="7860" width="6" style="4" customWidth="1"/>
    <col min="7861" max="7861" width="1.7109375" style="4" customWidth="1"/>
    <col min="7862" max="7862" width="6.140625" style="4" customWidth="1"/>
    <col min="7863" max="7864" width="5.140625" style="4" customWidth="1"/>
    <col min="7865" max="7865" width="1.7109375" style="4" customWidth="1"/>
    <col min="7866" max="7868" width="5" style="4" customWidth="1"/>
    <col min="7869" max="7869" width="1.7109375" style="4" customWidth="1"/>
    <col min="7870" max="7872" width="5" style="4" customWidth="1"/>
    <col min="7873" max="7873" width="1.7109375" style="4" customWidth="1"/>
    <col min="7874" max="7876" width="5" style="4" customWidth="1"/>
    <col min="7877" max="7877" width="1.7109375" style="4" customWidth="1"/>
    <col min="7878" max="7880" width="5.140625" style="4" customWidth="1"/>
    <col min="7881" max="7881" width="1.7109375" style="4" customWidth="1"/>
    <col min="7882" max="7883" width="5" style="4" customWidth="1"/>
    <col min="7884" max="7884" width="5.28515625" style="4" customWidth="1"/>
    <col min="7885" max="8083" width="11.42578125" style="4"/>
    <col min="8084" max="8084" width="16.140625" style="4" customWidth="1"/>
    <col min="8085" max="8085" width="6" style="4" customWidth="1"/>
    <col min="8086" max="8086" width="6" style="4" bestFit="1" customWidth="1"/>
    <col min="8087" max="8087" width="5.7109375" style="4" bestFit="1" customWidth="1"/>
    <col min="8088" max="8088" width="1.7109375" style="4" customWidth="1"/>
    <col min="8089" max="8089" width="6" style="4" bestFit="1" customWidth="1"/>
    <col min="8090" max="8091" width="5" style="4" customWidth="1"/>
    <col min="8092" max="8092" width="1.7109375" style="4" customWidth="1"/>
    <col min="8093" max="8095" width="5" style="4" customWidth="1"/>
    <col min="8096" max="8096" width="1.7109375" style="4" customWidth="1"/>
    <col min="8097" max="8099" width="5.140625" style="4" bestFit="1" customWidth="1"/>
    <col min="8100" max="8100" width="1.7109375" style="4" customWidth="1"/>
    <col min="8101" max="8103" width="5.140625" style="4" bestFit="1" customWidth="1"/>
    <col min="8104" max="8104" width="1.7109375" style="4" customWidth="1"/>
    <col min="8105" max="8107" width="5.140625" style="4" bestFit="1" customWidth="1"/>
    <col min="8108" max="8108" width="1.7109375" style="4" customWidth="1"/>
    <col min="8109" max="8109" width="4.85546875" style="4" bestFit="1" customWidth="1"/>
    <col min="8110" max="8111" width="4.42578125" style="4" customWidth="1"/>
    <col min="8112" max="8112" width="8.85546875" style="4" customWidth="1"/>
    <col min="8113" max="8113" width="12" style="4" customWidth="1"/>
    <col min="8114" max="8116" width="6" style="4" customWidth="1"/>
    <col min="8117" max="8117" width="1.7109375" style="4" customWidth="1"/>
    <col min="8118" max="8118" width="6.140625" style="4" customWidth="1"/>
    <col min="8119" max="8120" width="5.140625" style="4" customWidth="1"/>
    <col min="8121" max="8121" width="1.7109375" style="4" customWidth="1"/>
    <col min="8122" max="8124" width="5" style="4" customWidth="1"/>
    <col min="8125" max="8125" width="1.7109375" style="4" customWidth="1"/>
    <col min="8126" max="8128" width="5" style="4" customWidth="1"/>
    <col min="8129" max="8129" width="1.7109375" style="4" customWidth="1"/>
    <col min="8130" max="8132" width="5" style="4" customWidth="1"/>
    <col min="8133" max="8133" width="1.7109375" style="4" customWidth="1"/>
    <col min="8134" max="8136" width="5.140625" style="4" customWidth="1"/>
    <col min="8137" max="8137" width="1.7109375" style="4" customWidth="1"/>
    <col min="8138" max="8139" width="5" style="4" customWidth="1"/>
    <col min="8140" max="8140" width="5.28515625" style="4" customWidth="1"/>
    <col min="8141" max="8339" width="11.42578125" style="4"/>
    <col min="8340" max="8340" width="16.140625" style="4" customWidth="1"/>
    <col min="8341" max="8341" width="6" style="4" customWidth="1"/>
    <col min="8342" max="8342" width="6" style="4" bestFit="1" customWidth="1"/>
    <col min="8343" max="8343" width="5.7109375" style="4" bestFit="1" customWidth="1"/>
    <col min="8344" max="8344" width="1.7109375" style="4" customWidth="1"/>
    <col min="8345" max="8345" width="6" style="4" bestFit="1" customWidth="1"/>
    <col min="8346" max="8347" width="5" style="4" customWidth="1"/>
    <col min="8348" max="8348" width="1.7109375" style="4" customWidth="1"/>
    <col min="8349" max="8351" width="5" style="4" customWidth="1"/>
    <col min="8352" max="8352" width="1.7109375" style="4" customWidth="1"/>
    <col min="8353" max="8355" width="5.140625" style="4" bestFit="1" customWidth="1"/>
    <col min="8356" max="8356" width="1.7109375" style="4" customWidth="1"/>
    <col min="8357" max="8359" width="5.140625" style="4" bestFit="1" customWidth="1"/>
    <col min="8360" max="8360" width="1.7109375" style="4" customWidth="1"/>
    <col min="8361" max="8363" width="5.140625" style="4" bestFit="1" customWidth="1"/>
    <col min="8364" max="8364" width="1.7109375" style="4" customWidth="1"/>
    <col min="8365" max="8365" width="4.85546875" style="4" bestFit="1" customWidth="1"/>
    <col min="8366" max="8367" width="4.42578125" style="4" customWidth="1"/>
    <col min="8368" max="8368" width="8.85546875" style="4" customWidth="1"/>
    <col min="8369" max="8369" width="12" style="4" customWidth="1"/>
    <col min="8370" max="8372" width="6" style="4" customWidth="1"/>
    <col min="8373" max="8373" width="1.7109375" style="4" customWidth="1"/>
    <col min="8374" max="8374" width="6.140625" style="4" customWidth="1"/>
    <col min="8375" max="8376" width="5.140625" style="4" customWidth="1"/>
    <col min="8377" max="8377" width="1.7109375" style="4" customWidth="1"/>
    <col min="8378" max="8380" width="5" style="4" customWidth="1"/>
    <col min="8381" max="8381" width="1.7109375" style="4" customWidth="1"/>
    <col min="8382" max="8384" width="5" style="4" customWidth="1"/>
    <col min="8385" max="8385" width="1.7109375" style="4" customWidth="1"/>
    <col min="8386" max="8388" width="5" style="4" customWidth="1"/>
    <col min="8389" max="8389" width="1.7109375" style="4" customWidth="1"/>
    <col min="8390" max="8392" width="5.140625" style="4" customWidth="1"/>
    <col min="8393" max="8393" width="1.7109375" style="4" customWidth="1"/>
    <col min="8394" max="8395" width="5" style="4" customWidth="1"/>
    <col min="8396" max="8396" width="5.28515625" style="4" customWidth="1"/>
    <col min="8397" max="8595" width="11.42578125" style="4"/>
    <col min="8596" max="8596" width="16.140625" style="4" customWidth="1"/>
    <col min="8597" max="8597" width="6" style="4" customWidth="1"/>
    <col min="8598" max="8598" width="6" style="4" bestFit="1" customWidth="1"/>
    <col min="8599" max="8599" width="5.7109375" style="4" bestFit="1" customWidth="1"/>
    <col min="8600" max="8600" width="1.7109375" style="4" customWidth="1"/>
    <col min="8601" max="8601" width="6" style="4" bestFit="1" customWidth="1"/>
    <col min="8602" max="8603" width="5" style="4" customWidth="1"/>
    <col min="8604" max="8604" width="1.7109375" style="4" customWidth="1"/>
    <col min="8605" max="8607" width="5" style="4" customWidth="1"/>
    <col min="8608" max="8608" width="1.7109375" style="4" customWidth="1"/>
    <col min="8609" max="8611" width="5.140625" style="4" bestFit="1" customWidth="1"/>
    <col min="8612" max="8612" width="1.7109375" style="4" customWidth="1"/>
    <col min="8613" max="8615" width="5.140625" style="4" bestFit="1" customWidth="1"/>
    <col min="8616" max="8616" width="1.7109375" style="4" customWidth="1"/>
    <col min="8617" max="8619" width="5.140625" style="4" bestFit="1" customWidth="1"/>
    <col min="8620" max="8620" width="1.7109375" style="4" customWidth="1"/>
    <col min="8621" max="8621" width="4.85546875" style="4" bestFit="1" customWidth="1"/>
    <col min="8622" max="8623" width="4.42578125" style="4" customWidth="1"/>
    <col min="8624" max="8624" width="8.85546875" style="4" customWidth="1"/>
    <col min="8625" max="8625" width="12" style="4" customWidth="1"/>
    <col min="8626" max="8628" width="6" style="4" customWidth="1"/>
    <col min="8629" max="8629" width="1.7109375" style="4" customWidth="1"/>
    <col min="8630" max="8630" width="6.140625" style="4" customWidth="1"/>
    <col min="8631" max="8632" width="5.140625" style="4" customWidth="1"/>
    <col min="8633" max="8633" width="1.7109375" style="4" customWidth="1"/>
    <col min="8634" max="8636" width="5" style="4" customWidth="1"/>
    <col min="8637" max="8637" width="1.7109375" style="4" customWidth="1"/>
    <col min="8638" max="8640" width="5" style="4" customWidth="1"/>
    <col min="8641" max="8641" width="1.7109375" style="4" customWidth="1"/>
    <col min="8642" max="8644" width="5" style="4" customWidth="1"/>
    <col min="8645" max="8645" width="1.7109375" style="4" customWidth="1"/>
    <col min="8646" max="8648" width="5.140625" style="4" customWidth="1"/>
    <col min="8649" max="8649" width="1.7109375" style="4" customWidth="1"/>
    <col min="8650" max="8651" width="5" style="4" customWidth="1"/>
    <col min="8652" max="8652" width="5.28515625" style="4" customWidth="1"/>
    <col min="8653" max="8851" width="11.42578125" style="4"/>
    <col min="8852" max="8852" width="16.140625" style="4" customWidth="1"/>
    <col min="8853" max="8853" width="6" style="4" customWidth="1"/>
    <col min="8854" max="8854" width="6" style="4" bestFit="1" customWidth="1"/>
    <col min="8855" max="8855" width="5.7109375" style="4" bestFit="1" customWidth="1"/>
    <col min="8856" max="8856" width="1.7109375" style="4" customWidth="1"/>
    <col min="8857" max="8857" width="6" style="4" bestFit="1" customWidth="1"/>
    <col min="8858" max="8859" width="5" style="4" customWidth="1"/>
    <col min="8860" max="8860" width="1.7109375" style="4" customWidth="1"/>
    <col min="8861" max="8863" width="5" style="4" customWidth="1"/>
    <col min="8864" max="8864" width="1.7109375" style="4" customWidth="1"/>
    <col min="8865" max="8867" width="5.140625" style="4" bestFit="1" customWidth="1"/>
    <col min="8868" max="8868" width="1.7109375" style="4" customWidth="1"/>
    <col min="8869" max="8871" width="5.140625" style="4" bestFit="1" customWidth="1"/>
    <col min="8872" max="8872" width="1.7109375" style="4" customWidth="1"/>
    <col min="8873" max="8875" width="5.140625" style="4" bestFit="1" customWidth="1"/>
    <col min="8876" max="8876" width="1.7109375" style="4" customWidth="1"/>
    <col min="8877" max="8877" width="4.85546875" style="4" bestFit="1" customWidth="1"/>
    <col min="8878" max="8879" width="4.42578125" style="4" customWidth="1"/>
    <col min="8880" max="8880" width="8.85546875" style="4" customWidth="1"/>
    <col min="8881" max="8881" width="12" style="4" customWidth="1"/>
    <col min="8882" max="8884" width="6" style="4" customWidth="1"/>
    <col min="8885" max="8885" width="1.7109375" style="4" customWidth="1"/>
    <col min="8886" max="8886" width="6.140625" style="4" customWidth="1"/>
    <col min="8887" max="8888" width="5.140625" style="4" customWidth="1"/>
    <col min="8889" max="8889" width="1.7109375" style="4" customWidth="1"/>
    <col min="8890" max="8892" width="5" style="4" customWidth="1"/>
    <col min="8893" max="8893" width="1.7109375" style="4" customWidth="1"/>
    <col min="8894" max="8896" width="5" style="4" customWidth="1"/>
    <col min="8897" max="8897" width="1.7109375" style="4" customWidth="1"/>
    <col min="8898" max="8900" width="5" style="4" customWidth="1"/>
    <col min="8901" max="8901" width="1.7109375" style="4" customWidth="1"/>
    <col min="8902" max="8904" width="5.140625" style="4" customWidth="1"/>
    <col min="8905" max="8905" width="1.7109375" style="4" customWidth="1"/>
    <col min="8906" max="8907" width="5" style="4" customWidth="1"/>
    <col min="8908" max="8908" width="5.28515625" style="4" customWidth="1"/>
    <col min="8909" max="9107" width="11.42578125" style="4"/>
    <col min="9108" max="9108" width="16.140625" style="4" customWidth="1"/>
    <col min="9109" max="9109" width="6" style="4" customWidth="1"/>
    <col min="9110" max="9110" width="6" style="4" bestFit="1" customWidth="1"/>
    <col min="9111" max="9111" width="5.7109375" style="4" bestFit="1" customWidth="1"/>
    <col min="9112" max="9112" width="1.7109375" style="4" customWidth="1"/>
    <col min="9113" max="9113" width="6" style="4" bestFit="1" customWidth="1"/>
    <col min="9114" max="9115" width="5" style="4" customWidth="1"/>
    <col min="9116" max="9116" width="1.7109375" style="4" customWidth="1"/>
    <col min="9117" max="9119" width="5" style="4" customWidth="1"/>
    <col min="9120" max="9120" width="1.7109375" style="4" customWidth="1"/>
    <col min="9121" max="9123" width="5.140625" style="4" bestFit="1" customWidth="1"/>
    <col min="9124" max="9124" width="1.7109375" style="4" customWidth="1"/>
    <col min="9125" max="9127" width="5.140625" style="4" bestFit="1" customWidth="1"/>
    <col min="9128" max="9128" width="1.7109375" style="4" customWidth="1"/>
    <col min="9129" max="9131" width="5.140625" style="4" bestFit="1" customWidth="1"/>
    <col min="9132" max="9132" width="1.7109375" style="4" customWidth="1"/>
    <col min="9133" max="9133" width="4.85546875" style="4" bestFit="1" customWidth="1"/>
    <col min="9134" max="9135" width="4.42578125" style="4" customWidth="1"/>
    <col min="9136" max="9136" width="8.85546875" style="4" customWidth="1"/>
    <col min="9137" max="9137" width="12" style="4" customWidth="1"/>
    <col min="9138" max="9140" width="6" style="4" customWidth="1"/>
    <col min="9141" max="9141" width="1.7109375" style="4" customWidth="1"/>
    <col min="9142" max="9142" width="6.140625" style="4" customWidth="1"/>
    <col min="9143" max="9144" width="5.140625" style="4" customWidth="1"/>
    <col min="9145" max="9145" width="1.7109375" style="4" customWidth="1"/>
    <col min="9146" max="9148" width="5" style="4" customWidth="1"/>
    <col min="9149" max="9149" width="1.7109375" style="4" customWidth="1"/>
    <col min="9150" max="9152" width="5" style="4" customWidth="1"/>
    <col min="9153" max="9153" width="1.7109375" style="4" customWidth="1"/>
    <col min="9154" max="9156" width="5" style="4" customWidth="1"/>
    <col min="9157" max="9157" width="1.7109375" style="4" customWidth="1"/>
    <col min="9158" max="9160" width="5.140625" style="4" customWidth="1"/>
    <col min="9161" max="9161" width="1.7109375" style="4" customWidth="1"/>
    <col min="9162" max="9163" width="5" style="4" customWidth="1"/>
    <col min="9164" max="9164" width="5.28515625" style="4" customWidth="1"/>
    <col min="9165" max="9363" width="11.42578125" style="4"/>
    <col min="9364" max="9364" width="16.140625" style="4" customWidth="1"/>
    <col min="9365" max="9365" width="6" style="4" customWidth="1"/>
    <col min="9366" max="9366" width="6" style="4" bestFit="1" customWidth="1"/>
    <col min="9367" max="9367" width="5.7109375" style="4" bestFit="1" customWidth="1"/>
    <col min="9368" max="9368" width="1.7109375" style="4" customWidth="1"/>
    <col min="9369" max="9369" width="6" style="4" bestFit="1" customWidth="1"/>
    <col min="9370" max="9371" width="5" style="4" customWidth="1"/>
    <col min="9372" max="9372" width="1.7109375" style="4" customWidth="1"/>
    <col min="9373" max="9375" width="5" style="4" customWidth="1"/>
    <col min="9376" max="9376" width="1.7109375" style="4" customWidth="1"/>
    <col min="9377" max="9379" width="5.140625" style="4" bestFit="1" customWidth="1"/>
    <col min="9380" max="9380" width="1.7109375" style="4" customWidth="1"/>
    <col min="9381" max="9383" width="5.140625" style="4" bestFit="1" customWidth="1"/>
    <col min="9384" max="9384" width="1.7109375" style="4" customWidth="1"/>
    <col min="9385" max="9387" width="5.140625" style="4" bestFit="1" customWidth="1"/>
    <col min="9388" max="9388" width="1.7109375" style="4" customWidth="1"/>
    <col min="9389" max="9389" width="4.85546875" style="4" bestFit="1" customWidth="1"/>
    <col min="9390" max="9391" width="4.42578125" style="4" customWidth="1"/>
    <col min="9392" max="9392" width="8.85546875" style="4" customWidth="1"/>
    <col min="9393" max="9393" width="12" style="4" customWidth="1"/>
    <col min="9394" max="9396" width="6" style="4" customWidth="1"/>
    <col min="9397" max="9397" width="1.7109375" style="4" customWidth="1"/>
    <col min="9398" max="9398" width="6.140625" style="4" customWidth="1"/>
    <col min="9399" max="9400" width="5.140625" style="4" customWidth="1"/>
    <col min="9401" max="9401" width="1.7109375" style="4" customWidth="1"/>
    <col min="9402" max="9404" width="5" style="4" customWidth="1"/>
    <col min="9405" max="9405" width="1.7109375" style="4" customWidth="1"/>
    <col min="9406" max="9408" width="5" style="4" customWidth="1"/>
    <col min="9409" max="9409" width="1.7109375" style="4" customWidth="1"/>
    <col min="9410" max="9412" width="5" style="4" customWidth="1"/>
    <col min="9413" max="9413" width="1.7109375" style="4" customWidth="1"/>
    <col min="9414" max="9416" width="5.140625" style="4" customWidth="1"/>
    <col min="9417" max="9417" width="1.7109375" style="4" customWidth="1"/>
    <col min="9418" max="9419" width="5" style="4" customWidth="1"/>
    <col min="9420" max="9420" width="5.28515625" style="4" customWidth="1"/>
    <col min="9421" max="9619" width="11.42578125" style="4"/>
    <col min="9620" max="9620" width="16.140625" style="4" customWidth="1"/>
    <col min="9621" max="9621" width="6" style="4" customWidth="1"/>
    <col min="9622" max="9622" width="6" style="4" bestFit="1" customWidth="1"/>
    <col min="9623" max="9623" width="5.7109375" style="4" bestFit="1" customWidth="1"/>
    <col min="9624" max="9624" width="1.7109375" style="4" customWidth="1"/>
    <col min="9625" max="9625" width="6" style="4" bestFit="1" customWidth="1"/>
    <col min="9626" max="9627" width="5" style="4" customWidth="1"/>
    <col min="9628" max="9628" width="1.7109375" style="4" customWidth="1"/>
    <col min="9629" max="9631" width="5" style="4" customWidth="1"/>
    <col min="9632" max="9632" width="1.7109375" style="4" customWidth="1"/>
    <col min="9633" max="9635" width="5.140625" style="4" bestFit="1" customWidth="1"/>
    <col min="9636" max="9636" width="1.7109375" style="4" customWidth="1"/>
    <col min="9637" max="9639" width="5.140625" style="4" bestFit="1" customWidth="1"/>
    <col min="9640" max="9640" width="1.7109375" style="4" customWidth="1"/>
    <col min="9641" max="9643" width="5.140625" style="4" bestFit="1" customWidth="1"/>
    <col min="9644" max="9644" width="1.7109375" style="4" customWidth="1"/>
    <col min="9645" max="9645" width="4.85546875" style="4" bestFit="1" customWidth="1"/>
    <col min="9646" max="9647" width="4.42578125" style="4" customWidth="1"/>
    <col min="9648" max="9648" width="8.85546875" style="4" customWidth="1"/>
    <col min="9649" max="9649" width="12" style="4" customWidth="1"/>
    <col min="9650" max="9652" width="6" style="4" customWidth="1"/>
    <col min="9653" max="9653" width="1.7109375" style="4" customWidth="1"/>
    <col min="9654" max="9654" width="6.140625" style="4" customWidth="1"/>
    <col min="9655" max="9656" width="5.140625" style="4" customWidth="1"/>
    <col min="9657" max="9657" width="1.7109375" style="4" customWidth="1"/>
    <col min="9658" max="9660" width="5" style="4" customWidth="1"/>
    <col min="9661" max="9661" width="1.7109375" style="4" customWidth="1"/>
    <col min="9662" max="9664" width="5" style="4" customWidth="1"/>
    <col min="9665" max="9665" width="1.7109375" style="4" customWidth="1"/>
    <col min="9666" max="9668" width="5" style="4" customWidth="1"/>
    <col min="9669" max="9669" width="1.7109375" style="4" customWidth="1"/>
    <col min="9670" max="9672" width="5.140625" style="4" customWidth="1"/>
    <col min="9673" max="9673" width="1.7109375" style="4" customWidth="1"/>
    <col min="9674" max="9675" width="5" style="4" customWidth="1"/>
    <col min="9676" max="9676" width="5.28515625" style="4" customWidth="1"/>
    <col min="9677" max="9875" width="11.42578125" style="4"/>
    <col min="9876" max="9876" width="16.140625" style="4" customWidth="1"/>
    <col min="9877" max="9877" width="6" style="4" customWidth="1"/>
    <col min="9878" max="9878" width="6" style="4" bestFit="1" customWidth="1"/>
    <col min="9879" max="9879" width="5.7109375" style="4" bestFit="1" customWidth="1"/>
    <col min="9880" max="9880" width="1.7109375" style="4" customWidth="1"/>
    <col min="9881" max="9881" width="6" style="4" bestFit="1" customWidth="1"/>
    <col min="9882" max="9883" width="5" style="4" customWidth="1"/>
    <col min="9884" max="9884" width="1.7109375" style="4" customWidth="1"/>
    <col min="9885" max="9887" width="5" style="4" customWidth="1"/>
    <col min="9888" max="9888" width="1.7109375" style="4" customWidth="1"/>
    <col min="9889" max="9891" width="5.140625" style="4" bestFit="1" customWidth="1"/>
    <col min="9892" max="9892" width="1.7109375" style="4" customWidth="1"/>
    <col min="9893" max="9895" width="5.140625" style="4" bestFit="1" customWidth="1"/>
    <col min="9896" max="9896" width="1.7109375" style="4" customWidth="1"/>
    <col min="9897" max="9899" width="5.140625" style="4" bestFit="1" customWidth="1"/>
    <col min="9900" max="9900" width="1.7109375" style="4" customWidth="1"/>
    <col min="9901" max="9901" width="4.85546875" style="4" bestFit="1" customWidth="1"/>
    <col min="9902" max="9903" width="4.42578125" style="4" customWidth="1"/>
    <col min="9904" max="9904" width="8.85546875" style="4" customWidth="1"/>
    <col min="9905" max="9905" width="12" style="4" customWidth="1"/>
    <col min="9906" max="9908" width="6" style="4" customWidth="1"/>
    <col min="9909" max="9909" width="1.7109375" style="4" customWidth="1"/>
    <col min="9910" max="9910" width="6.140625" style="4" customWidth="1"/>
    <col min="9911" max="9912" width="5.140625" style="4" customWidth="1"/>
    <col min="9913" max="9913" width="1.7109375" style="4" customWidth="1"/>
    <col min="9914" max="9916" width="5" style="4" customWidth="1"/>
    <col min="9917" max="9917" width="1.7109375" style="4" customWidth="1"/>
    <col min="9918" max="9920" width="5" style="4" customWidth="1"/>
    <col min="9921" max="9921" width="1.7109375" style="4" customWidth="1"/>
    <col min="9922" max="9924" width="5" style="4" customWidth="1"/>
    <col min="9925" max="9925" width="1.7109375" style="4" customWidth="1"/>
    <col min="9926" max="9928" width="5.140625" style="4" customWidth="1"/>
    <col min="9929" max="9929" width="1.7109375" style="4" customWidth="1"/>
    <col min="9930" max="9931" width="5" style="4" customWidth="1"/>
    <col min="9932" max="9932" width="5.28515625" style="4" customWidth="1"/>
    <col min="9933" max="10131" width="11.42578125" style="4"/>
    <col min="10132" max="10132" width="16.140625" style="4" customWidth="1"/>
    <col min="10133" max="10133" width="6" style="4" customWidth="1"/>
    <col min="10134" max="10134" width="6" style="4" bestFit="1" customWidth="1"/>
    <col min="10135" max="10135" width="5.7109375" style="4" bestFit="1" customWidth="1"/>
    <col min="10136" max="10136" width="1.7109375" style="4" customWidth="1"/>
    <col min="10137" max="10137" width="6" style="4" bestFit="1" customWidth="1"/>
    <col min="10138" max="10139" width="5" style="4" customWidth="1"/>
    <col min="10140" max="10140" width="1.7109375" style="4" customWidth="1"/>
    <col min="10141" max="10143" width="5" style="4" customWidth="1"/>
    <col min="10144" max="10144" width="1.7109375" style="4" customWidth="1"/>
    <col min="10145" max="10147" width="5.140625" style="4" bestFit="1" customWidth="1"/>
    <col min="10148" max="10148" width="1.7109375" style="4" customWidth="1"/>
    <col min="10149" max="10151" width="5.140625" style="4" bestFit="1" customWidth="1"/>
    <col min="10152" max="10152" width="1.7109375" style="4" customWidth="1"/>
    <col min="10153" max="10155" width="5.140625" style="4" bestFit="1" customWidth="1"/>
    <col min="10156" max="10156" width="1.7109375" style="4" customWidth="1"/>
    <col min="10157" max="10157" width="4.85546875" style="4" bestFit="1" customWidth="1"/>
    <col min="10158" max="10159" width="4.42578125" style="4" customWidth="1"/>
    <col min="10160" max="10160" width="8.85546875" style="4" customWidth="1"/>
    <col min="10161" max="10161" width="12" style="4" customWidth="1"/>
    <col min="10162" max="10164" width="6" style="4" customWidth="1"/>
    <col min="10165" max="10165" width="1.7109375" style="4" customWidth="1"/>
    <col min="10166" max="10166" width="6.140625" style="4" customWidth="1"/>
    <col min="10167" max="10168" width="5.140625" style="4" customWidth="1"/>
    <col min="10169" max="10169" width="1.7109375" style="4" customWidth="1"/>
    <col min="10170" max="10172" width="5" style="4" customWidth="1"/>
    <col min="10173" max="10173" width="1.7109375" style="4" customWidth="1"/>
    <col min="10174" max="10176" width="5" style="4" customWidth="1"/>
    <col min="10177" max="10177" width="1.7109375" style="4" customWidth="1"/>
    <col min="10178" max="10180" width="5" style="4" customWidth="1"/>
    <col min="10181" max="10181" width="1.7109375" style="4" customWidth="1"/>
    <col min="10182" max="10184" width="5.140625" style="4" customWidth="1"/>
    <col min="10185" max="10185" width="1.7109375" style="4" customWidth="1"/>
    <col min="10186" max="10187" width="5" style="4" customWidth="1"/>
    <col min="10188" max="10188" width="5.28515625" style="4" customWidth="1"/>
    <col min="10189" max="10387" width="11.42578125" style="4"/>
    <col min="10388" max="10388" width="16.140625" style="4" customWidth="1"/>
    <col min="10389" max="10389" width="6" style="4" customWidth="1"/>
    <col min="10390" max="10390" width="6" style="4" bestFit="1" customWidth="1"/>
    <col min="10391" max="10391" width="5.7109375" style="4" bestFit="1" customWidth="1"/>
    <col min="10392" max="10392" width="1.7109375" style="4" customWidth="1"/>
    <col min="10393" max="10393" width="6" style="4" bestFit="1" customWidth="1"/>
    <col min="10394" max="10395" width="5" style="4" customWidth="1"/>
    <col min="10396" max="10396" width="1.7109375" style="4" customWidth="1"/>
    <col min="10397" max="10399" width="5" style="4" customWidth="1"/>
    <col min="10400" max="10400" width="1.7109375" style="4" customWidth="1"/>
    <col min="10401" max="10403" width="5.140625" style="4" bestFit="1" customWidth="1"/>
    <col min="10404" max="10404" width="1.7109375" style="4" customWidth="1"/>
    <col min="10405" max="10407" width="5.140625" style="4" bestFit="1" customWidth="1"/>
    <col min="10408" max="10408" width="1.7109375" style="4" customWidth="1"/>
    <col min="10409" max="10411" width="5.140625" style="4" bestFit="1" customWidth="1"/>
    <col min="10412" max="10412" width="1.7109375" style="4" customWidth="1"/>
    <col min="10413" max="10413" width="4.85546875" style="4" bestFit="1" customWidth="1"/>
    <col min="10414" max="10415" width="4.42578125" style="4" customWidth="1"/>
    <col min="10416" max="10416" width="8.85546875" style="4" customWidth="1"/>
    <col min="10417" max="10417" width="12" style="4" customWidth="1"/>
    <col min="10418" max="10420" width="6" style="4" customWidth="1"/>
    <col min="10421" max="10421" width="1.7109375" style="4" customWidth="1"/>
    <col min="10422" max="10422" width="6.140625" style="4" customWidth="1"/>
    <col min="10423" max="10424" width="5.140625" style="4" customWidth="1"/>
    <col min="10425" max="10425" width="1.7109375" style="4" customWidth="1"/>
    <col min="10426" max="10428" width="5" style="4" customWidth="1"/>
    <col min="10429" max="10429" width="1.7109375" style="4" customWidth="1"/>
    <col min="10430" max="10432" width="5" style="4" customWidth="1"/>
    <col min="10433" max="10433" width="1.7109375" style="4" customWidth="1"/>
    <col min="10434" max="10436" width="5" style="4" customWidth="1"/>
    <col min="10437" max="10437" width="1.7109375" style="4" customWidth="1"/>
    <col min="10438" max="10440" width="5.140625" style="4" customWidth="1"/>
    <col min="10441" max="10441" width="1.7109375" style="4" customWidth="1"/>
    <col min="10442" max="10443" width="5" style="4" customWidth="1"/>
    <col min="10444" max="10444" width="5.28515625" style="4" customWidth="1"/>
    <col min="10445" max="10643" width="11.42578125" style="4"/>
    <col min="10644" max="10644" width="16.140625" style="4" customWidth="1"/>
    <col min="10645" max="10645" width="6" style="4" customWidth="1"/>
    <col min="10646" max="10646" width="6" style="4" bestFit="1" customWidth="1"/>
    <col min="10647" max="10647" width="5.7109375" style="4" bestFit="1" customWidth="1"/>
    <col min="10648" max="10648" width="1.7109375" style="4" customWidth="1"/>
    <col min="10649" max="10649" width="6" style="4" bestFit="1" customWidth="1"/>
    <col min="10650" max="10651" width="5" style="4" customWidth="1"/>
    <col min="10652" max="10652" width="1.7109375" style="4" customWidth="1"/>
    <col min="10653" max="10655" width="5" style="4" customWidth="1"/>
    <col min="10656" max="10656" width="1.7109375" style="4" customWidth="1"/>
    <col min="10657" max="10659" width="5.140625" style="4" bestFit="1" customWidth="1"/>
    <col min="10660" max="10660" width="1.7109375" style="4" customWidth="1"/>
    <col min="10661" max="10663" width="5.140625" style="4" bestFit="1" customWidth="1"/>
    <col min="10664" max="10664" width="1.7109375" style="4" customWidth="1"/>
    <col min="10665" max="10667" width="5.140625" style="4" bestFit="1" customWidth="1"/>
    <col min="10668" max="10668" width="1.7109375" style="4" customWidth="1"/>
    <col min="10669" max="10669" width="4.85546875" style="4" bestFit="1" customWidth="1"/>
    <col min="10670" max="10671" width="4.42578125" style="4" customWidth="1"/>
    <col min="10672" max="10672" width="8.85546875" style="4" customWidth="1"/>
    <col min="10673" max="10673" width="12" style="4" customWidth="1"/>
    <col min="10674" max="10676" width="6" style="4" customWidth="1"/>
    <col min="10677" max="10677" width="1.7109375" style="4" customWidth="1"/>
    <col min="10678" max="10678" width="6.140625" style="4" customWidth="1"/>
    <col min="10679" max="10680" width="5.140625" style="4" customWidth="1"/>
    <col min="10681" max="10681" width="1.7109375" style="4" customWidth="1"/>
    <col min="10682" max="10684" width="5" style="4" customWidth="1"/>
    <col min="10685" max="10685" width="1.7109375" style="4" customWidth="1"/>
    <col min="10686" max="10688" width="5" style="4" customWidth="1"/>
    <col min="10689" max="10689" width="1.7109375" style="4" customWidth="1"/>
    <col min="10690" max="10692" width="5" style="4" customWidth="1"/>
    <col min="10693" max="10693" width="1.7109375" style="4" customWidth="1"/>
    <col min="10694" max="10696" width="5.140625" style="4" customWidth="1"/>
    <col min="10697" max="10697" width="1.7109375" style="4" customWidth="1"/>
    <col min="10698" max="10699" width="5" style="4" customWidth="1"/>
    <col min="10700" max="10700" width="5.28515625" style="4" customWidth="1"/>
    <col min="10701" max="10899" width="11.42578125" style="4"/>
    <col min="10900" max="10900" width="16.140625" style="4" customWidth="1"/>
    <col min="10901" max="10901" width="6" style="4" customWidth="1"/>
    <col min="10902" max="10902" width="6" style="4" bestFit="1" customWidth="1"/>
    <col min="10903" max="10903" width="5.7109375" style="4" bestFit="1" customWidth="1"/>
    <col min="10904" max="10904" width="1.7109375" style="4" customWidth="1"/>
    <col min="10905" max="10905" width="6" style="4" bestFit="1" customWidth="1"/>
    <col min="10906" max="10907" width="5" style="4" customWidth="1"/>
    <col min="10908" max="10908" width="1.7109375" style="4" customWidth="1"/>
    <col min="10909" max="10911" width="5" style="4" customWidth="1"/>
    <col min="10912" max="10912" width="1.7109375" style="4" customWidth="1"/>
    <col min="10913" max="10915" width="5.140625" style="4" bestFit="1" customWidth="1"/>
    <col min="10916" max="10916" width="1.7109375" style="4" customWidth="1"/>
    <col min="10917" max="10919" width="5.140625" style="4" bestFit="1" customWidth="1"/>
    <col min="10920" max="10920" width="1.7109375" style="4" customWidth="1"/>
    <col min="10921" max="10923" width="5.140625" style="4" bestFit="1" customWidth="1"/>
    <col min="10924" max="10924" width="1.7109375" style="4" customWidth="1"/>
    <col min="10925" max="10925" width="4.85546875" style="4" bestFit="1" customWidth="1"/>
    <col min="10926" max="10927" width="4.42578125" style="4" customWidth="1"/>
    <col min="10928" max="10928" width="8.85546875" style="4" customWidth="1"/>
    <col min="10929" max="10929" width="12" style="4" customWidth="1"/>
    <col min="10930" max="10932" width="6" style="4" customWidth="1"/>
    <col min="10933" max="10933" width="1.7109375" style="4" customWidth="1"/>
    <col min="10934" max="10934" width="6.140625" style="4" customWidth="1"/>
    <col min="10935" max="10936" width="5.140625" style="4" customWidth="1"/>
    <col min="10937" max="10937" width="1.7109375" style="4" customWidth="1"/>
    <col min="10938" max="10940" width="5" style="4" customWidth="1"/>
    <col min="10941" max="10941" width="1.7109375" style="4" customWidth="1"/>
    <col min="10942" max="10944" width="5" style="4" customWidth="1"/>
    <col min="10945" max="10945" width="1.7109375" style="4" customWidth="1"/>
    <col min="10946" max="10948" width="5" style="4" customWidth="1"/>
    <col min="10949" max="10949" width="1.7109375" style="4" customWidth="1"/>
    <col min="10950" max="10952" width="5.140625" style="4" customWidth="1"/>
    <col min="10953" max="10953" width="1.7109375" style="4" customWidth="1"/>
    <col min="10954" max="10955" width="5" style="4" customWidth="1"/>
    <col min="10956" max="10956" width="5.28515625" style="4" customWidth="1"/>
    <col min="10957" max="11155" width="11.42578125" style="4"/>
    <col min="11156" max="11156" width="16.140625" style="4" customWidth="1"/>
    <col min="11157" max="11157" width="6" style="4" customWidth="1"/>
    <col min="11158" max="11158" width="6" style="4" bestFit="1" customWidth="1"/>
    <col min="11159" max="11159" width="5.7109375" style="4" bestFit="1" customWidth="1"/>
    <col min="11160" max="11160" width="1.7109375" style="4" customWidth="1"/>
    <col min="11161" max="11161" width="6" style="4" bestFit="1" customWidth="1"/>
    <col min="11162" max="11163" width="5" style="4" customWidth="1"/>
    <col min="11164" max="11164" width="1.7109375" style="4" customWidth="1"/>
    <col min="11165" max="11167" width="5" style="4" customWidth="1"/>
    <col min="11168" max="11168" width="1.7109375" style="4" customWidth="1"/>
    <col min="11169" max="11171" width="5.140625" style="4" bestFit="1" customWidth="1"/>
    <col min="11172" max="11172" width="1.7109375" style="4" customWidth="1"/>
    <col min="11173" max="11175" width="5.140625" style="4" bestFit="1" customWidth="1"/>
    <col min="11176" max="11176" width="1.7109375" style="4" customWidth="1"/>
    <col min="11177" max="11179" width="5.140625" style="4" bestFit="1" customWidth="1"/>
    <col min="11180" max="11180" width="1.7109375" style="4" customWidth="1"/>
    <col min="11181" max="11181" width="4.85546875" style="4" bestFit="1" customWidth="1"/>
    <col min="11182" max="11183" width="4.42578125" style="4" customWidth="1"/>
    <col min="11184" max="11184" width="8.85546875" style="4" customWidth="1"/>
    <col min="11185" max="11185" width="12" style="4" customWidth="1"/>
    <col min="11186" max="11188" width="6" style="4" customWidth="1"/>
    <col min="11189" max="11189" width="1.7109375" style="4" customWidth="1"/>
    <col min="11190" max="11190" width="6.140625" style="4" customWidth="1"/>
    <col min="11191" max="11192" width="5.140625" style="4" customWidth="1"/>
    <col min="11193" max="11193" width="1.7109375" style="4" customWidth="1"/>
    <col min="11194" max="11196" width="5" style="4" customWidth="1"/>
    <col min="11197" max="11197" width="1.7109375" style="4" customWidth="1"/>
    <col min="11198" max="11200" width="5" style="4" customWidth="1"/>
    <col min="11201" max="11201" width="1.7109375" style="4" customWidth="1"/>
    <col min="11202" max="11204" width="5" style="4" customWidth="1"/>
    <col min="11205" max="11205" width="1.7109375" style="4" customWidth="1"/>
    <col min="11206" max="11208" width="5.140625" style="4" customWidth="1"/>
    <col min="11209" max="11209" width="1.7109375" style="4" customWidth="1"/>
    <col min="11210" max="11211" width="5" style="4" customWidth="1"/>
    <col min="11212" max="11212" width="5.28515625" style="4" customWidth="1"/>
    <col min="11213" max="11411" width="11.42578125" style="4"/>
    <col min="11412" max="11412" width="16.140625" style="4" customWidth="1"/>
    <col min="11413" max="11413" width="6" style="4" customWidth="1"/>
    <col min="11414" max="11414" width="6" style="4" bestFit="1" customWidth="1"/>
    <col min="11415" max="11415" width="5.7109375" style="4" bestFit="1" customWidth="1"/>
    <col min="11416" max="11416" width="1.7109375" style="4" customWidth="1"/>
    <col min="11417" max="11417" width="6" style="4" bestFit="1" customWidth="1"/>
    <col min="11418" max="11419" width="5" style="4" customWidth="1"/>
    <col min="11420" max="11420" width="1.7109375" style="4" customWidth="1"/>
    <col min="11421" max="11423" width="5" style="4" customWidth="1"/>
    <col min="11424" max="11424" width="1.7109375" style="4" customWidth="1"/>
    <col min="11425" max="11427" width="5.140625" style="4" bestFit="1" customWidth="1"/>
    <col min="11428" max="11428" width="1.7109375" style="4" customWidth="1"/>
    <col min="11429" max="11431" width="5.140625" style="4" bestFit="1" customWidth="1"/>
    <col min="11432" max="11432" width="1.7109375" style="4" customWidth="1"/>
    <col min="11433" max="11435" width="5.140625" style="4" bestFit="1" customWidth="1"/>
    <col min="11436" max="11436" width="1.7109375" style="4" customWidth="1"/>
    <col min="11437" max="11437" width="4.85546875" style="4" bestFit="1" customWidth="1"/>
    <col min="11438" max="11439" width="4.42578125" style="4" customWidth="1"/>
    <col min="11440" max="11440" width="8.85546875" style="4" customWidth="1"/>
    <col min="11441" max="11441" width="12" style="4" customWidth="1"/>
    <col min="11442" max="11444" width="6" style="4" customWidth="1"/>
    <col min="11445" max="11445" width="1.7109375" style="4" customWidth="1"/>
    <col min="11446" max="11446" width="6.140625" style="4" customWidth="1"/>
    <col min="11447" max="11448" width="5.140625" style="4" customWidth="1"/>
    <col min="11449" max="11449" width="1.7109375" style="4" customWidth="1"/>
    <col min="11450" max="11452" width="5" style="4" customWidth="1"/>
    <col min="11453" max="11453" width="1.7109375" style="4" customWidth="1"/>
    <col min="11454" max="11456" width="5" style="4" customWidth="1"/>
    <col min="11457" max="11457" width="1.7109375" style="4" customWidth="1"/>
    <col min="11458" max="11460" width="5" style="4" customWidth="1"/>
    <col min="11461" max="11461" width="1.7109375" style="4" customWidth="1"/>
    <col min="11462" max="11464" width="5.140625" style="4" customWidth="1"/>
    <col min="11465" max="11465" width="1.7109375" style="4" customWidth="1"/>
    <col min="11466" max="11467" width="5" style="4" customWidth="1"/>
    <col min="11468" max="11468" width="5.28515625" style="4" customWidth="1"/>
    <col min="11469" max="11667" width="11.42578125" style="4"/>
    <col min="11668" max="11668" width="16.140625" style="4" customWidth="1"/>
    <col min="11669" max="11669" width="6" style="4" customWidth="1"/>
    <col min="11670" max="11670" width="6" style="4" bestFit="1" customWidth="1"/>
    <col min="11671" max="11671" width="5.7109375" style="4" bestFit="1" customWidth="1"/>
    <col min="11672" max="11672" width="1.7109375" style="4" customWidth="1"/>
    <col min="11673" max="11673" width="6" style="4" bestFit="1" customWidth="1"/>
    <col min="11674" max="11675" width="5" style="4" customWidth="1"/>
    <col min="11676" max="11676" width="1.7109375" style="4" customWidth="1"/>
    <col min="11677" max="11679" width="5" style="4" customWidth="1"/>
    <col min="11680" max="11680" width="1.7109375" style="4" customWidth="1"/>
    <col min="11681" max="11683" width="5.140625" style="4" bestFit="1" customWidth="1"/>
    <col min="11684" max="11684" width="1.7109375" style="4" customWidth="1"/>
    <col min="11685" max="11687" width="5.140625" style="4" bestFit="1" customWidth="1"/>
    <col min="11688" max="11688" width="1.7109375" style="4" customWidth="1"/>
    <col min="11689" max="11691" width="5.140625" style="4" bestFit="1" customWidth="1"/>
    <col min="11692" max="11692" width="1.7109375" style="4" customWidth="1"/>
    <col min="11693" max="11693" width="4.85546875" style="4" bestFit="1" customWidth="1"/>
    <col min="11694" max="11695" width="4.42578125" style="4" customWidth="1"/>
    <col min="11696" max="11696" width="8.85546875" style="4" customWidth="1"/>
    <col min="11697" max="11697" width="12" style="4" customWidth="1"/>
    <col min="11698" max="11700" width="6" style="4" customWidth="1"/>
    <col min="11701" max="11701" width="1.7109375" style="4" customWidth="1"/>
    <col min="11702" max="11702" width="6.140625" style="4" customWidth="1"/>
    <col min="11703" max="11704" width="5.140625" style="4" customWidth="1"/>
    <col min="11705" max="11705" width="1.7109375" style="4" customWidth="1"/>
    <col min="11706" max="11708" width="5" style="4" customWidth="1"/>
    <col min="11709" max="11709" width="1.7109375" style="4" customWidth="1"/>
    <col min="11710" max="11712" width="5" style="4" customWidth="1"/>
    <col min="11713" max="11713" width="1.7109375" style="4" customWidth="1"/>
    <col min="11714" max="11716" width="5" style="4" customWidth="1"/>
    <col min="11717" max="11717" width="1.7109375" style="4" customWidth="1"/>
    <col min="11718" max="11720" width="5.140625" style="4" customWidth="1"/>
    <col min="11721" max="11721" width="1.7109375" style="4" customWidth="1"/>
    <col min="11722" max="11723" width="5" style="4" customWidth="1"/>
    <col min="11724" max="11724" width="5.28515625" style="4" customWidth="1"/>
    <col min="11725" max="11923" width="11.42578125" style="4"/>
    <col min="11924" max="11924" width="16.140625" style="4" customWidth="1"/>
    <col min="11925" max="11925" width="6" style="4" customWidth="1"/>
    <col min="11926" max="11926" width="6" style="4" bestFit="1" customWidth="1"/>
    <col min="11927" max="11927" width="5.7109375" style="4" bestFit="1" customWidth="1"/>
    <col min="11928" max="11928" width="1.7109375" style="4" customWidth="1"/>
    <col min="11929" max="11929" width="6" style="4" bestFit="1" customWidth="1"/>
    <col min="11930" max="11931" width="5" style="4" customWidth="1"/>
    <col min="11932" max="11932" width="1.7109375" style="4" customWidth="1"/>
    <col min="11933" max="11935" width="5" style="4" customWidth="1"/>
    <col min="11936" max="11936" width="1.7109375" style="4" customWidth="1"/>
    <col min="11937" max="11939" width="5.140625" style="4" bestFit="1" customWidth="1"/>
    <col min="11940" max="11940" width="1.7109375" style="4" customWidth="1"/>
    <col min="11941" max="11943" width="5.140625" style="4" bestFit="1" customWidth="1"/>
    <col min="11944" max="11944" width="1.7109375" style="4" customWidth="1"/>
    <col min="11945" max="11947" width="5.140625" style="4" bestFit="1" customWidth="1"/>
    <col min="11948" max="11948" width="1.7109375" style="4" customWidth="1"/>
    <col min="11949" max="11949" width="4.85546875" style="4" bestFit="1" customWidth="1"/>
    <col min="11950" max="11951" width="4.42578125" style="4" customWidth="1"/>
    <col min="11952" max="11952" width="8.85546875" style="4" customWidth="1"/>
    <col min="11953" max="11953" width="12" style="4" customWidth="1"/>
    <col min="11954" max="11956" width="6" style="4" customWidth="1"/>
    <col min="11957" max="11957" width="1.7109375" style="4" customWidth="1"/>
    <col min="11958" max="11958" width="6.140625" style="4" customWidth="1"/>
    <col min="11959" max="11960" width="5.140625" style="4" customWidth="1"/>
    <col min="11961" max="11961" width="1.7109375" style="4" customWidth="1"/>
    <col min="11962" max="11964" width="5" style="4" customWidth="1"/>
    <col min="11965" max="11965" width="1.7109375" style="4" customWidth="1"/>
    <col min="11966" max="11968" width="5" style="4" customWidth="1"/>
    <col min="11969" max="11969" width="1.7109375" style="4" customWidth="1"/>
    <col min="11970" max="11972" width="5" style="4" customWidth="1"/>
    <col min="11973" max="11973" width="1.7109375" style="4" customWidth="1"/>
    <col min="11974" max="11976" width="5.140625" style="4" customWidth="1"/>
    <col min="11977" max="11977" width="1.7109375" style="4" customWidth="1"/>
    <col min="11978" max="11979" width="5" style="4" customWidth="1"/>
    <col min="11980" max="11980" width="5.28515625" style="4" customWidth="1"/>
    <col min="11981" max="12179" width="11.42578125" style="4"/>
    <col min="12180" max="12180" width="16.140625" style="4" customWidth="1"/>
    <col min="12181" max="12181" width="6" style="4" customWidth="1"/>
    <col min="12182" max="12182" width="6" style="4" bestFit="1" customWidth="1"/>
    <col min="12183" max="12183" width="5.7109375" style="4" bestFit="1" customWidth="1"/>
    <col min="12184" max="12184" width="1.7109375" style="4" customWidth="1"/>
    <col min="12185" max="12185" width="6" style="4" bestFit="1" customWidth="1"/>
    <col min="12186" max="12187" width="5" style="4" customWidth="1"/>
    <col min="12188" max="12188" width="1.7109375" style="4" customWidth="1"/>
    <col min="12189" max="12191" width="5" style="4" customWidth="1"/>
    <col min="12192" max="12192" width="1.7109375" style="4" customWidth="1"/>
    <col min="12193" max="12195" width="5.140625" style="4" bestFit="1" customWidth="1"/>
    <col min="12196" max="12196" width="1.7109375" style="4" customWidth="1"/>
    <col min="12197" max="12199" width="5.140625" style="4" bestFit="1" customWidth="1"/>
    <col min="12200" max="12200" width="1.7109375" style="4" customWidth="1"/>
    <col min="12201" max="12203" width="5.140625" style="4" bestFit="1" customWidth="1"/>
    <col min="12204" max="12204" width="1.7109375" style="4" customWidth="1"/>
    <col min="12205" max="12205" width="4.85546875" style="4" bestFit="1" customWidth="1"/>
    <col min="12206" max="12207" width="4.42578125" style="4" customWidth="1"/>
    <col min="12208" max="12208" width="8.85546875" style="4" customWidth="1"/>
    <col min="12209" max="12209" width="12" style="4" customWidth="1"/>
    <col min="12210" max="12212" width="6" style="4" customWidth="1"/>
    <col min="12213" max="12213" width="1.7109375" style="4" customWidth="1"/>
    <col min="12214" max="12214" width="6.140625" style="4" customWidth="1"/>
    <col min="12215" max="12216" width="5.140625" style="4" customWidth="1"/>
    <col min="12217" max="12217" width="1.7109375" style="4" customWidth="1"/>
    <col min="12218" max="12220" width="5" style="4" customWidth="1"/>
    <col min="12221" max="12221" width="1.7109375" style="4" customWidth="1"/>
    <col min="12222" max="12224" width="5" style="4" customWidth="1"/>
    <col min="12225" max="12225" width="1.7109375" style="4" customWidth="1"/>
    <col min="12226" max="12228" width="5" style="4" customWidth="1"/>
    <col min="12229" max="12229" width="1.7109375" style="4" customWidth="1"/>
    <col min="12230" max="12232" width="5.140625" style="4" customWidth="1"/>
    <col min="12233" max="12233" width="1.7109375" style="4" customWidth="1"/>
    <col min="12234" max="12235" width="5" style="4" customWidth="1"/>
    <col min="12236" max="12236" width="5.28515625" style="4" customWidth="1"/>
    <col min="12237" max="12435" width="11.42578125" style="4"/>
    <col min="12436" max="12436" width="16.140625" style="4" customWidth="1"/>
    <col min="12437" max="12437" width="6" style="4" customWidth="1"/>
    <col min="12438" max="12438" width="6" style="4" bestFit="1" customWidth="1"/>
    <col min="12439" max="12439" width="5.7109375" style="4" bestFit="1" customWidth="1"/>
    <col min="12440" max="12440" width="1.7109375" style="4" customWidth="1"/>
    <col min="12441" max="12441" width="6" style="4" bestFit="1" customWidth="1"/>
    <col min="12442" max="12443" width="5" style="4" customWidth="1"/>
    <col min="12444" max="12444" width="1.7109375" style="4" customWidth="1"/>
    <col min="12445" max="12447" width="5" style="4" customWidth="1"/>
    <col min="12448" max="12448" width="1.7109375" style="4" customWidth="1"/>
    <col min="12449" max="12451" width="5.140625" style="4" bestFit="1" customWidth="1"/>
    <col min="12452" max="12452" width="1.7109375" style="4" customWidth="1"/>
    <col min="12453" max="12455" width="5.140625" style="4" bestFit="1" customWidth="1"/>
    <col min="12456" max="12456" width="1.7109375" style="4" customWidth="1"/>
    <col min="12457" max="12459" width="5.140625" style="4" bestFit="1" customWidth="1"/>
    <col min="12460" max="12460" width="1.7109375" style="4" customWidth="1"/>
    <col min="12461" max="12461" width="4.85546875" style="4" bestFit="1" customWidth="1"/>
    <col min="12462" max="12463" width="4.42578125" style="4" customWidth="1"/>
    <col min="12464" max="12464" width="8.85546875" style="4" customWidth="1"/>
    <col min="12465" max="12465" width="12" style="4" customWidth="1"/>
    <col min="12466" max="12468" width="6" style="4" customWidth="1"/>
    <col min="12469" max="12469" width="1.7109375" style="4" customWidth="1"/>
    <col min="12470" max="12470" width="6.140625" style="4" customWidth="1"/>
    <col min="12471" max="12472" width="5.140625" style="4" customWidth="1"/>
    <col min="12473" max="12473" width="1.7109375" style="4" customWidth="1"/>
    <col min="12474" max="12476" width="5" style="4" customWidth="1"/>
    <col min="12477" max="12477" width="1.7109375" style="4" customWidth="1"/>
    <col min="12478" max="12480" width="5" style="4" customWidth="1"/>
    <col min="12481" max="12481" width="1.7109375" style="4" customWidth="1"/>
    <col min="12482" max="12484" width="5" style="4" customWidth="1"/>
    <col min="12485" max="12485" width="1.7109375" style="4" customWidth="1"/>
    <col min="12486" max="12488" width="5.140625" style="4" customWidth="1"/>
    <col min="12489" max="12489" width="1.7109375" style="4" customWidth="1"/>
    <col min="12490" max="12491" width="5" style="4" customWidth="1"/>
    <col min="12492" max="12492" width="5.28515625" style="4" customWidth="1"/>
    <col min="12493" max="12691" width="11.42578125" style="4"/>
    <col min="12692" max="12692" width="16.140625" style="4" customWidth="1"/>
    <col min="12693" max="12693" width="6" style="4" customWidth="1"/>
    <col min="12694" max="12694" width="6" style="4" bestFit="1" customWidth="1"/>
    <col min="12695" max="12695" width="5.7109375" style="4" bestFit="1" customWidth="1"/>
    <col min="12696" max="12696" width="1.7109375" style="4" customWidth="1"/>
    <col min="12697" max="12697" width="6" style="4" bestFit="1" customWidth="1"/>
    <col min="12698" max="12699" width="5" style="4" customWidth="1"/>
    <col min="12700" max="12700" width="1.7109375" style="4" customWidth="1"/>
    <col min="12701" max="12703" width="5" style="4" customWidth="1"/>
    <col min="12704" max="12704" width="1.7109375" style="4" customWidth="1"/>
    <col min="12705" max="12707" width="5.140625" style="4" bestFit="1" customWidth="1"/>
    <col min="12708" max="12708" width="1.7109375" style="4" customWidth="1"/>
    <col min="12709" max="12711" width="5.140625" style="4" bestFit="1" customWidth="1"/>
    <col min="12712" max="12712" width="1.7109375" style="4" customWidth="1"/>
    <col min="12713" max="12715" width="5.140625" style="4" bestFit="1" customWidth="1"/>
    <col min="12716" max="12716" width="1.7109375" style="4" customWidth="1"/>
    <col min="12717" max="12717" width="4.85546875" style="4" bestFit="1" customWidth="1"/>
    <col min="12718" max="12719" width="4.42578125" style="4" customWidth="1"/>
    <col min="12720" max="12720" width="8.85546875" style="4" customWidth="1"/>
    <col min="12721" max="12721" width="12" style="4" customWidth="1"/>
    <col min="12722" max="12724" width="6" style="4" customWidth="1"/>
    <col min="12725" max="12725" width="1.7109375" style="4" customWidth="1"/>
    <col min="12726" max="12726" width="6.140625" style="4" customWidth="1"/>
    <col min="12727" max="12728" width="5.140625" style="4" customWidth="1"/>
    <col min="12729" max="12729" width="1.7109375" style="4" customWidth="1"/>
    <col min="12730" max="12732" width="5" style="4" customWidth="1"/>
    <col min="12733" max="12733" width="1.7109375" style="4" customWidth="1"/>
    <col min="12734" max="12736" width="5" style="4" customWidth="1"/>
    <col min="12737" max="12737" width="1.7109375" style="4" customWidth="1"/>
    <col min="12738" max="12740" width="5" style="4" customWidth="1"/>
    <col min="12741" max="12741" width="1.7109375" style="4" customWidth="1"/>
    <col min="12742" max="12744" width="5.140625" style="4" customWidth="1"/>
    <col min="12745" max="12745" width="1.7109375" style="4" customWidth="1"/>
    <col min="12746" max="12747" width="5" style="4" customWidth="1"/>
    <col min="12748" max="12748" width="5.28515625" style="4" customWidth="1"/>
    <col min="12749" max="12947" width="11.42578125" style="4"/>
    <col min="12948" max="12948" width="16.140625" style="4" customWidth="1"/>
    <col min="12949" max="12949" width="6" style="4" customWidth="1"/>
    <col min="12950" max="12950" width="6" style="4" bestFit="1" customWidth="1"/>
    <col min="12951" max="12951" width="5.7109375" style="4" bestFit="1" customWidth="1"/>
    <col min="12952" max="12952" width="1.7109375" style="4" customWidth="1"/>
    <col min="12953" max="12953" width="6" style="4" bestFit="1" customWidth="1"/>
    <col min="12954" max="12955" width="5" style="4" customWidth="1"/>
    <col min="12956" max="12956" width="1.7109375" style="4" customWidth="1"/>
    <col min="12957" max="12959" width="5" style="4" customWidth="1"/>
    <col min="12960" max="12960" width="1.7109375" style="4" customWidth="1"/>
    <col min="12961" max="12963" width="5.140625" style="4" bestFit="1" customWidth="1"/>
    <col min="12964" max="12964" width="1.7109375" style="4" customWidth="1"/>
    <col min="12965" max="12967" width="5.140625" style="4" bestFit="1" customWidth="1"/>
    <col min="12968" max="12968" width="1.7109375" style="4" customWidth="1"/>
    <col min="12969" max="12971" width="5.140625" style="4" bestFit="1" customWidth="1"/>
    <col min="12972" max="12972" width="1.7109375" style="4" customWidth="1"/>
    <col min="12973" max="12973" width="4.85546875" style="4" bestFit="1" customWidth="1"/>
    <col min="12974" max="12975" width="4.42578125" style="4" customWidth="1"/>
    <col min="12976" max="12976" width="8.85546875" style="4" customWidth="1"/>
    <col min="12977" max="12977" width="12" style="4" customWidth="1"/>
    <col min="12978" max="12980" width="6" style="4" customWidth="1"/>
    <col min="12981" max="12981" width="1.7109375" style="4" customWidth="1"/>
    <col min="12982" max="12982" width="6.140625" style="4" customWidth="1"/>
    <col min="12983" max="12984" width="5.140625" style="4" customWidth="1"/>
    <col min="12985" max="12985" width="1.7109375" style="4" customWidth="1"/>
    <col min="12986" max="12988" width="5" style="4" customWidth="1"/>
    <col min="12989" max="12989" width="1.7109375" style="4" customWidth="1"/>
    <col min="12990" max="12992" width="5" style="4" customWidth="1"/>
    <col min="12993" max="12993" width="1.7109375" style="4" customWidth="1"/>
    <col min="12994" max="12996" width="5" style="4" customWidth="1"/>
    <col min="12997" max="12997" width="1.7109375" style="4" customWidth="1"/>
    <col min="12998" max="13000" width="5.140625" style="4" customWidth="1"/>
    <col min="13001" max="13001" width="1.7109375" style="4" customWidth="1"/>
    <col min="13002" max="13003" width="5" style="4" customWidth="1"/>
    <col min="13004" max="13004" width="5.28515625" style="4" customWidth="1"/>
    <col min="13005" max="13203" width="11.42578125" style="4"/>
    <col min="13204" max="13204" width="16.140625" style="4" customWidth="1"/>
    <col min="13205" max="13205" width="6" style="4" customWidth="1"/>
    <col min="13206" max="13206" width="6" style="4" bestFit="1" customWidth="1"/>
    <col min="13207" max="13207" width="5.7109375" style="4" bestFit="1" customWidth="1"/>
    <col min="13208" max="13208" width="1.7109375" style="4" customWidth="1"/>
    <col min="13209" max="13209" width="6" style="4" bestFit="1" customWidth="1"/>
    <col min="13210" max="13211" width="5" style="4" customWidth="1"/>
    <col min="13212" max="13212" width="1.7109375" style="4" customWidth="1"/>
    <col min="13213" max="13215" width="5" style="4" customWidth="1"/>
    <col min="13216" max="13216" width="1.7109375" style="4" customWidth="1"/>
    <col min="13217" max="13219" width="5.140625" style="4" bestFit="1" customWidth="1"/>
    <col min="13220" max="13220" width="1.7109375" style="4" customWidth="1"/>
    <col min="13221" max="13223" width="5.140625" style="4" bestFit="1" customWidth="1"/>
    <col min="13224" max="13224" width="1.7109375" style="4" customWidth="1"/>
    <col min="13225" max="13227" width="5.140625" style="4" bestFit="1" customWidth="1"/>
    <col min="13228" max="13228" width="1.7109375" style="4" customWidth="1"/>
    <col min="13229" max="13229" width="4.85546875" style="4" bestFit="1" customWidth="1"/>
    <col min="13230" max="13231" width="4.42578125" style="4" customWidth="1"/>
    <col min="13232" max="13232" width="8.85546875" style="4" customWidth="1"/>
    <col min="13233" max="13233" width="12" style="4" customWidth="1"/>
    <col min="13234" max="13236" width="6" style="4" customWidth="1"/>
    <col min="13237" max="13237" width="1.7109375" style="4" customWidth="1"/>
    <col min="13238" max="13238" width="6.140625" style="4" customWidth="1"/>
    <col min="13239" max="13240" width="5.140625" style="4" customWidth="1"/>
    <col min="13241" max="13241" width="1.7109375" style="4" customWidth="1"/>
    <col min="13242" max="13244" width="5" style="4" customWidth="1"/>
    <col min="13245" max="13245" width="1.7109375" style="4" customWidth="1"/>
    <col min="13246" max="13248" width="5" style="4" customWidth="1"/>
    <col min="13249" max="13249" width="1.7109375" style="4" customWidth="1"/>
    <col min="13250" max="13252" width="5" style="4" customWidth="1"/>
    <col min="13253" max="13253" width="1.7109375" style="4" customWidth="1"/>
    <col min="13254" max="13256" width="5.140625" style="4" customWidth="1"/>
    <col min="13257" max="13257" width="1.7109375" style="4" customWidth="1"/>
    <col min="13258" max="13259" width="5" style="4" customWidth="1"/>
    <col min="13260" max="13260" width="5.28515625" style="4" customWidth="1"/>
    <col min="13261" max="13459" width="11.42578125" style="4"/>
    <col min="13460" max="13460" width="16.140625" style="4" customWidth="1"/>
    <col min="13461" max="13461" width="6" style="4" customWidth="1"/>
    <col min="13462" max="13462" width="6" style="4" bestFit="1" customWidth="1"/>
    <col min="13463" max="13463" width="5.7109375" style="4" bestFit="1" customWidth="1"/>
    <col min="13464" max="13464" width="1.7109375" style="4" customWidth="1"/>
    <col min="13465" max="13465" width="6" style="4" bestFit="1" customWidth="1"/>
    <col min="13466" max="13467" width="5" style="4" customWidth="1"/>
    <col min="13468" max="13468" width="1.7109375" style="4" customWidth="1"/>
    <col min="13469" max="13471" width="5" style="4" customWidth="1"/>
    <col min="13472" max="13472" width="1.7109375" style="4" customWidth="1"/>
    <col min="13473" max="13475" width="5.140625" style="4" bestFit="1" customWidth="1"/>
    <col min="13476" max="13476" width="1.7109375" style="4" customWidth="1"/>
    <col min="13477" max="13479" width="5.140625" style="4" bestFit="1" customWidth="1"/>
    <col min="13480" max="13480" width="1.7109375" style="4" customWidth="1"/>
    <col min="13481" max="13483" width="5.140625" style="4" bestFit="1" customWidth="1"/>
    <col min="13484" max="13484" width="1.7109375" style="4" customWidth="1"/>
    <col min="13485" max="13485" width="4.85546875" style="4" bestFit="1" customWidth="1"/>
    <col min="13486" max="13487" width="4.42578125" style="4" customWidth="1"/>
    <col min="13488" max="13488" width="8.85546875" style="4" customWidth="1"/>
    <col min="13489" max="13489" width="12" style="4" customWidth="1"/>
    <col min="13490" max="13492" width="6" style="4" customWidth="1"/>
    <col min="13493" max="13493" width="1.7109375" style="4" customWidth="1"/>
    <col min="13494" max="13494" width="6.140625" style="4" customWidth="1"/>
    <col min="13495" max="13496" width="5.140625" style="4" customWidth="1"/>
    <col min="13497" max="13497" width="1.7109375" style="4" customWidth="1"/>
    <col min="13498" max="13500" width="5" style="4" customWidth="1"/>
    <col min="13501" max="13501" width="1.7109375" style="4" customWidth="1"/>
    <col min="13502" max="13504" width="5" style="4" customWidth="1"/>
    <col min="13505" max="13505" width="1.7109375" style="4" customWidth="1"/>
    <col min="13506" max="13508" width="5" style="4" customWidth="1"/>
    <col min="13509" max="13509" width="1.7109375" style="4" customWidth="1"/>
    <col min="13510" max="13512" width="5.140625" style="4" customWidth="1"/>
    <col min="13513" max="13513" width="1.7109375" style="4" customWidth="1"/>
    <col min="13514" max="13515" width="5" style="4" customWidth="1"/>
    <col min="13516" max="13516" width="5.28515625" style="4" customWidth="1"/>
    <col min="13517" max="13715" width="11.42578125" style="4"/>
    <col min="13716" max="13716" width="16.140625" style="4" customWidth="1"/>
    <col min="13717" max="13717" width="6" style="4" customWidth="1"/>
    <col min="13718" max="13718" width="6" style="4" bestFit="1" customWidth="1"/>
    <col min="13719" max="13719" width="5.7109375" style="4" bestFit="1" customWidth="1"/>
    <col min="13720" max="13720" width="1.7109375" style="4" customWidth="1"/>
    <col min="13721" max="13721" width="6" style="4" bestFit="1" customWidth="1"/>
    <col min="13722" max="13723" width="5" style="4" customWidth="1"/>
    <col min="13724" max="13724" width="1.7109375" style="4" customWidth="1"/>
    <col min="13725" max="13727" width="5" style="4" customWidth="1"/>
    <col min="13728" max="13728" width="1.7109375" style="4" customWidth="1"/>
    <col min="13729" max="13731" width="5.140625" style="4" bestFit="1" customWidth="1"/>
    <col min="13732" max="13732" width="1.7109375" style="4" customWidth="1"/>
    <col min="13733" max="13735" width="5.140625" style="4" bestFit="1" customWidth="1"/>
    <col min="13736" max="13736" width="1.7109375" style="4" customWidth="1"/>
    <col min="13737" max="13739" width="5.140625" style="4" bestFit="1" customWidth="1"/>
    <col min="13740" max="13740" width="1.7109375" style="4" customWidth="1"/>
    <col min="13741" max="13741" width="4.85546875" style="4" bestFit="1" customWidth="1"/>
    <col min="13742" max="13743" width="4.42578125" style="4" customWidth="1"/>
    <col min="13744" max="13744" width="8.85546875" style="4" customWidth="1"/>
    <col min="13745" max="13745" width="12" style="4" customWidth="1"/>
    <col min="13746" max="13748" width="6" style="4" customWidth="1"/>
    <col min="13749" max="13749" width="1.7109375" style="4" customWidth="1"/>
    <col min="13750" max="13750" width="6.140625" style="4" customWidth="1"/>
    <col min="13751" max="13752" width="5.140625" style="4" customWidth="1"/>
    <col min="13753" max="13753" width="1.7109375" style="4" customWidth="1"/>
    <col min="13754" max="13756" width="5" style="4" customWidth="1"/>
    <col min="13757" max="13757" width="1.7109375" style="4" customWidth="1"/>
    <col min="13758" max="13760" width="5" style="4" customWidth="1"/>
    <col min="13761" max="13761" width="1.7109375" style="4" customWidth="1"/>
    <col min="13762" max="13764" width="5" style="4" customWidth="1"/>
    <col min="13765" max="13765" width="1.7109375" style="4" customWidth="1"/>
    <col min="13766" max="13768" width="5.140625" style="4" customWidth="1"/>
    <col min="13769" max="13769" width="1.7109375" style="4" customWidth="1"/>
    <col min="13770" max="13771" width="5" style="4" customWidth="1"/>
    <col min="13772" max="13772" width="5.28515625" style="4" customWidth="1"/>
    <col min="13773" max="13971" width="11.42578125" style="4"/>
    <col min="13972" max="13972" width="16.140625" style="4" customWidth="1"/>
    <col min="13973" max="13973" width="6" style="4" customWidth="1"/>
    <col min="13974" max="13974" width="6" style="4" bestFit="1" customWidth="1"/>
    <col min="13975" max="13975" width="5.7109375" style="4" bestFit="1" customWidth="1"/>
    <col min="13976" max="13976" width="1.7109375" style="4" customWidth="1"/>
    <col min="13977" max="13977" width="6" style="4" bestFit="1" customWidth="1"/>
    <col min="13978" max="13979" width="5" style="4" customWidth="1"/>
    <col min="13980" max="13980" width="1.7109375" style="4" customWidth="1"/>
    <col min="13981" max="13983" width="5" style="4" customWidth="1"/>
    <col min="13984" max="13984" width="1.7109375" style="4" customWidth="1"/>
    <col min="13985" max="13987" width="5.140625" style="4" bestFit="1" customWidth="1"/>
    <col min="13988" max="13988" width="1.7109375" style="4" customWidth="1"/>
    <col min="13989" max="13991" width="5.140625" style="4" bestFit="1" customWidth="1"/>
    <col min="13992" max="13992" width="1.7109375" style="4" customWidth="1"/>
    <col min="13993" max="13995" width="5.140625" style="4" bestFit="1" customWidth="1"/>
    <col min="13996" max="13996" width="1.7109375" style="4" customWidth="1"/>
    <col min="13997" max="13997" width="4.85546875" style="4" bestFit="1" customWidth="1"/>
    <col min="13998" max="13999" width="4.42578125" style="4" customWidth="1"/>
    <col min="14000" max="14000" width="8.85546875" style="4" customWidth="1"/>
    <col min="14001" max="14001" width="12" style="4" customWidth="1"/>
    <col min="14002" max="14004" width="6" style="4" customWidth="1"/>
    <col min="14005" max="14005" width="1.7109375" style="4" customWidth="1"/>
    <col min="14006" max="14006" width="6.140625" style="4" customWidth="1"/>
    <col min="14007" max="14008" width="5.140625" style="4" customWidth="1"/>
    <col min="14009" max="14009" width="1.7109375" style="4" customWidth="1"/>
    <col min="14010" max="14012" width="5" style="4" customWidth="1"/>
    <col min="14013" max="14013" width="1.7109375" style="4" customWidth="1"/>
    <col min="14014" max="14016" width="5" style="4" customWidth="1"/>
    <col min="14017" max="14017" width="1.7109375" style="4" customWidth="1"/>
    <col min="14018" max="14020" width="5" style="4" customWidth="1"/>
    <col min="14021" max="14021" width="1.7109375" style="4" customWidth="1"/>
    <col min="14022" max="14024" width="5.140625" style="4" customWidth="1"/>
    <col min="14025" max="14025" width="1.7109375" style="4" customWidth="1"/>
    <col min="14026" max="14027" width="5" style="4" customWidth="1"/>
    <col min="14028" max="14028" width="5.28515625" style="4" customWidth="1"/>
    <col min="14029" max="14227" width="11.42578125" style="4"/>
    <col min="14228" max="14228" width="16.140625" style="4" customWidth="1"/>
    <col min="14229" max="14229" width="6" style="4" customWidth="1"/>
    <col min="14230" max="14230" width="6" style="4" bestFit="1" customWidth="1"/>
    <col min="14231" max="14231" width="5.7109375" style="4" bestFit="1" customWidth="1"/>
    <col min="14232" max="14232" width="1.7109375" style="4" customWidth="1"/>
    <col min="14233" max="14233" width="6" style="4" bestFit="1" customWidth="1"/>
    <col min="14234" max="14235" width="5" style="4" customWidth="1"/>
    <col min="14236" max="14236" width="1.7109375" style="4" customWidth="1"/>
    <col min="14237" max="14239" width="5" style="4" customWidth="1"/>
    <col min="14240" max="14240" width="1.7109375" style="4" customWidth="1"/>
    <col min="14241" max="14243" width="5.140625" style="4" bestFit="1" customWidth="1"/>
    <col min="14244" max="14244" width="1.7109375" style="4" customWidth="1"/>
    <col min="14245" max="14247" width="5.140625" style="4" bestFit="1" customWidth="1"/>
    <col min="14248" max="14248" width="1.7109375" style="4" customWidth="1"/>
    <col min="14249" max="14251" width="5.140625" style="4" bestFit="1" customWidth="1"/>
    <col min="14252" max="14252" width="1.7109375" style="4" customWidth="1"/>
    <col min="14253" max="14253" width="4.85546875" style="4" bestFit="1" customWidth="1"/>
    <col min="14254" max="14255" width="4.42578125" style="4" customWidth="1"/>
    <col min="14256" max="14256" width="8.85546875" style="4" customWidth="1"/>
    <col min="14257" max="14257" width="12" style="4" customWidth="1"/>
    <col min="14258" max="14260" width="6" style="4" customWidth="1"/>
    <col min="14261" max="14261" width="1.7109375" style="4" customWidth="1"/>
    <col min="14262" max="14262" width="6.140625" style="4" customWidth="1"/>
    <col min="14263" max="14264" width="5.140625" style="4" customWidth="1"/>
    <col min="14265" max="14265" width="1.7109375" style="4" customWidth="1"/>
    <col min="14266" max="14268" width="5" style="4" customWidth="1"/>
    <col min="14269" max="14269" width="1.7109375" style="4" customWidth="1"/>
    <col min="14270" max="14272" width="5" style="4" customWidth="1"/>
    <col min="14273" max="14273" width="1.7109375" style="4" customWidth="1"/>
    <col min="14274" max="14276" width="5" style="4" customWidth="1"/>
    <col min="14277" max="14277" width="1.7109375" style="4" customWidth="1"/>
    <col min="14278" max="14280" width="5.140625" style="4" customWidth="1"/>
    <col min="14281" max="14281" width="1.7109375" style="4" customWidth="1"/>
    <col min="14282" max="14283" width="5" style="4" customWidth="1"/>
    <col min="14284" max="14284" width="5.28515625" style="4" customWidth="1"/>
    <col min="14285" max="14483" width="11.42578125" style="4"/>
    <col min="14484" max="14484" width="16.140625" style="4" customWidth="1"/>
    <col min="14485" max="14485" width="6" style="4" customWidth="1"/>
    <col min="14486" max="14486" width="6" style="4" bestFit="1" customWidth="1"/>
    <col min="14487" max="14487" width="5.7109375" style="4" bestFit="1" customWidth="1"/>
    <col min="14488" max="14488" width="1.7109375" style="4" customWidth="1"/>
    <col min="14489" max="14489" width="6" style="4" bestFit="1" customWidth="1"/>
    <col min="14490" max="14491" width="5" style="4" customWidth="1"/>
    <col min="14492" max="14492" width="1.7109375" style="4" customWidth="1"/>
    <col min="14493" max="14495" width="5" style="4" customWidth="1"/>
    <col min="14496" max="14496" width="1.7109375" style="4" customWidth="1"/>
    <col min="14497" max="14499" width="5.140625" style="4" bestFit="1" customWidth="1"/>
    <col min="14500" max="14500" width="1.7109375" style="4" customWidth="1"/>
    <col min="14501" max="14503" width="5.140625" style="4" bestFit="1" customWidth="1"/>
    <col min="14504" max="14504" width="1.7109375" style="4" customWidth="1"/>
    <col min="14505" max="14507" width="5.140625" style="4" bestFit="1" customWidth="1"/>
    <col min="14508" max="14508" width="1.7109375" style="4" customWidth="1"/>
    <col min="14509" max="14509" width="4.85546875" style="4" bestFit="1" customWidth="1"/>
    <col min="14510" max="14511" width="4.42578125" style="4" customWidth="1"/>
    <col min="14512" max="14512" width="8.85546875" style="4" customWidth="1"/>
    <col min="14513" max="14513" width="12" style="4" customWidth="1"/>
    <col min="14514" max="14516" width="6" style="4" customWidth="1"/>
    <col min="14517" max="14517" width="1.7109375" style="4" customWidth="1"/>
    <col min="14518" max="14518" width="6.140625" style="4" customWidth="1"/>
    <col min="14519" max="14520" width="5.140625" style="4" customWidth="1"/>
    <col min="14521" max="14521" width="1.7109375" style="4" customWidth="1"/>
    <col min="14522" max="14524" width="5" style="4" customWidth="1"/>
    <col min="14525" max="14525" width="1.7109375" style="4" customWidth="1"/>
    <col min="14526" max="14528" width="5" style="4" customWidth="1"/>
    <col min="14529" max="14529" width="1.7109375" style="4" customWidth="1"/>
    <col min="14530" max="14532" width="5" style="4" customWidth="1"/>
    <col min="14533" max="14533" width="1.7109375" style="4" customWidth="1"/>
    <col min="14534" max="14536" width="5.140625" style="4" customWidth="1"/>
    <col min="14537" max="14537" width="1.7109375" style="4" customWidth="1"/>
    <col min="14538" max="14539" width="5" style="4" customWidth="1"/>
    <col min="14540" max="14540" width="5.28515625" style="4" customWidth="1"/>
    <col min="14541" max="14739" width="11.42578125" style="4"/>
    <col min="14740" max="14740" width="16.140625" style="4" customWidth="1"/>
    <col min="14741" max="14741" width="6" style="4" customWidth="1"/>
    <col min="14742" max="14742" width="6" style="4" bestFit="1" customWidth="1"/>
    <col min="14743" max="14743" width="5.7109375" style="4" bestFit="1" customWidth="1"/>
    <col min="14744" max="14744" width="1.7109375" style="4" customWidth="1"/>
    <col min="14745" max="14745" width="6" style="4" bestFit="1" customWidth="1"/>
    <col min="14746" max="14747" width="5" style="4" customWidth="1"/>
    <col min="14748" max="14748" width="1.7109375" style="4" customWidth="1"/>
    <col min="14749" max="14751" width="5" style="4" customWidth="1"/>
    <col min="14752" max="14752" width="1.7109375" style="4" customWidth="1"/>
    <col min="14753" max="14755" width="5.140625" style="4" bestFit="1" customWidth="1"/>
    <col min="14756" max="14756" width="1.7109375" style="4" customWidth="1"/>
    <col min="14757" max="14759" width="5.140625" style="4" bestFit="1" customWidth="1"/>
    <col min="14760" max="14760" width="1.7109375" style="4" customWidth="1"/>
    <col min="14761" max="14763" width="5.140625" style="4" bestFit="1" customWidth="1"/>
    <col min="14764" max="14764" width="1.7109375" style="4" customWidth="1"/>
    <col min="14765" max="14765" width="4.85546875" style="4" bestFit="1" customWidth="1"/>
    <col min="14766" max="14767" width="4.42578125" style="4" customWidth="1"/>
    <col min="14768" max="14768" width="8.85546875" style="4" customWidth="1"/>
    <col min="14769" max="14769" width="12" style="4" customWidth="1"/>
    <col min="14770" max="14772" width="6" style="4" customWidth="1"/>
    <col min="14773" max="14773" width="1.7109375" style="4" customWidth="1"/>
    <col min="14774" max="14774" width="6.140625" style="4" customWidth="1"/>
    <col min="14775" max="14776" width="5.140625" style="4" customWidth="1"/>
    <col min="14777" max="14777" width="1.7109375" style="4" customWidth="1"/>
    <col min="14778" max="14780" width="5" style="4" customWidth="1"/>
    <col min="14781" max="14781" width="1.7109375" style="4" customWidth="1"/>
    <col min="14782" max="14784" width="5" style="4" customWidth="1"/>
    <col min="14785" max="14785" width="1.7109375" style="4" customWidth="1"/>
    <col min="14786" max="14788" width="5" style="4" customWidth="1"/>
    <col min="14789" max="14789" width="1.7109375" style="4" customWidth="1"/>
    <col min="14790" max="14792" width="5.140625" style="4" customWidth="1"/>
    <col min="14793" max="14793" width="1.7109375" style="4" customWidth="1"/>
    <col min="14794" max="14795" width="5" style="4" customWidth="1"/>
    <col min="14796" max="14796" width="5.28515625" style="4" customWidth="1"/>
    <col min="14797" max="14995" width="11.42578125" style="4"/>
    <col min="14996" max="14996" width="16.140625" style="4" customWidth="1"/>
    <col min="14997" max="14997" width="6" style="4" customWidth="1"/>
    <col min="14998" max="14998" width="6" style="4" bestFit="1" customWidth="1"/>
    <col min="14999" max="14999" width="5.7109375" style="4" bestFit="1" customWidth="1"/>
    <col min="15000" max="15000" width="1.7109375" style="4" customWidth="1"/>
    <col min="15001" max="15001" width="6" style="4" bestFit="1" customWidth="1"/>
    <col min="15002" max="15003" width="5" style="4" customWidth="1"/>
    <col min="15004" max="15004" width="1.7109375" style="4" customWidth="1"/>
    <col min="15005" max="15007" width="5" style="4" customWidth="1"/>
    <col min="15008" max="15008" width="1.7109375" style="4" customWidth="1"/>
    <col min="15009" max="15011" width="5.140625" style="4" bestFit="1" customWidth="1"/>
    <col min="15012" max="15012" width="1.7109375" style="4" customWidth="1"/>
    <col min="15013" max="15015" width="5.140625" style="4" bestFit="1" customWidth="1"/>
    <col min="15016" max="15016" width="1.7109375" style="4" customWidth="1"/>
    <col min="15017" max="15019" width="5.140625" style="4" bestFit="1" customWidth="1"/>
    <col min="15020" max="15020" width="1.7109375" style="4" customWidth="1"/>
    <col min="15021" max="15021" width="4.85546875" style="4" bestFit="1" customWidth="1"/>
    <col min="15022" max="15023" width="4.42578125" style="4" customWidth="1"/>
    <col min="15024" max="15024" width="8.85546875" style="4" customWidth="1"/>
    <col min="15025" max="15025" width="12" style="4" customWidth="1"/>
    <col min="15026" max="15028" width="6" style="4" customWidth="1"/>
    <col min="15029" max="15029" width="1.7109375" style="4" customWidth="1"/>
    <col min="15030" max="15030" width="6.140625" style="4" customWidth="1"/>
    <col min="15031" max="15032" width="5.140625" style="4" customWidth="1"/>
    <col min="15033" max="15033" width="1.7109375" style="4" customWidth="1"/>
    <col min="15034" max="15036" width="5" style="4" customWidth="1"/>
    <col min="15037" max="15037" width="1.7109375" style="4" customWidth="1"/>
    <col min="15038" max="15040" width="5" style="4" customWidth="1"/>
    <col min="15041" max="15041" width="1.7109375" style="4" customWidth="1"/>
    <col min="15042" max="15044" width="5" style="4" customWidth="1"/>
    <col min="15045" max="15045" width="1.7109375" style="4" customWidth="1"/>
    <col min="15046" max="15048" width="5.140625" style="4" customWidth="1"/>
    <col min="15049" max="15049" width="1.7109375" style="4" customWidth="1"/>
    <col min="15050" max="15051" width="5" style="4" customWidth="1"/>
    <col min="15052" max="15052" width="5.28515625" style="4" customWidth="1"/>
    <col min="15053" max="15251" width="11.42578125" style="4"/>
    <col min="15252" max="15252" width="16.140625" style="4" customWidth="1"/>
    <col min="15253" max="15253" width="6" style="4" customWidth="1"/>
    <col min="15254" max="15254" width="6" style="4" bestFit="1" customWidth="1"/>
    <col min="15255" max="15255" width="5.7109375" style="4" bestFit="1" customWidth="1"/>
    <col min="15256" max="15256" width="1.7109375" style="4" customWidth="1"/>
    <col min="15257" max="15257" width="6" style="4" bestFit="1" customWidth="1"/>
    <col min="15258" max="15259" width="5" style="4" customWidth="1"/>
    <col min="15260" max="15260" width="1.7109375" style="4" customWidth="1"/>
    <col min="15261" max="15263" width="5" style="4" customWidth="1"/>
    <col min="15264" max="15264" width="1.7109375" style="4" customWidth="1"/>
    <col min="15265" max="15267" width="5.140625" style="4" bestFit="1" customWidth="1"/>
    <col min="15268" max="15268" width="1.7109375" style="4" customWidth="1"/>
    <col min="15269" max="15271" width="5.140625" style="4" bestFit="1" customWidth="1"/>
    <col min="15272" max="15272" width="1.7109375" style="4" customWidth="1"/>
    <col min="15273" max="15275" width="5.140625" style="4" bestFit="1" customWidth="1"/>
    <col min="15276" max="15276" width="1.7109375" style="4" customWidth="1"/>
    <col min="15277" max="15277" width="4.85546875" style="4" bestFit="1" customWidth="1"/>
    <col min="15278" max="15279" width="4.42578125" style="4" customWidth="1"/>
    <col min="15280" max="15280" width="8.85546875" style="4" customWidth="1"/>
    <col min="15281" max="15281" width="12" style="4" customWidth="1"/>
    <col min="15282" max="15284" width="6" style="4" customWidth="1"/>
    <col min="15285" max="15285" width="1.7109375" style="4" customWidth="1"/>
    <col min="15286" max="15286" width="6.140625" style="4" customWidth="1"/>
    <col min="15287" max="15288" width="5.140625" style="4" customWidth="1"/>
    <col min="15289" max="15289" width="1.7109375" style="4" customWidth="1"/>
    <col min="15290" max="15292" width="5" style="4" customWidth="1"/>
    <col min="15293" max="15293" width="1.7109375" style="4" customWidth="1"/>
    <col min="15294" max="15296" width="5" style="4" customWidth="1"/>
    <col min="15297" max="15297" width="1.7109375" style="4" customWidth="1"/>
    <col min="15298" max="15300" width="5" style="4" customWidth="1"/>
    <col min="15301" max="15301" width="1.7109375" style="4" customWidth="1"/>
    <col min="15302" max="15304" width="5.140625" style="4" customWidth="1"/>
    <col min="15305" max="15305" width="1.7109375" style="4" customWidth="1"/>
    <col min="15306" max="15307" width="5" style="4" customWidth="1"/>
    <col min="15308" max="15308" width="5.28515625" style="4" customWidth="1"/>
    <col min="15309" max="15507" width="11.42578125" style="4"/>
    <col min="15508" max="15508" width="16.140625" style="4" customWidth="1"/>
    <col min="15509" max="15509" width="6" style="4" customWidth="1"/>
    <col min="15510" max="15510" width="6" style="4" bestFit="1" customWidth="1"/>
    <col min="15511" max="15511" width="5.7109375" style="4" bestFit="1" customWidth="1"/>
    <col min="15512" max="15512" width="1.7109375" style="4" customWidth="1"/>
    <col min="15513" max="15513" width="6" style="4" bestFit="1" customWidth="1"/>
    <col min="15514" max="15515" width="5" style="4" customWidth="1"/>
    <col min="15516" max="15516" width="1.7109375" style="4" customWidth="1"/>
    <col min="15517" max="15519" width="5" style="4" customWidth="1"/>
    <col min="15520" max="15520" width="1.7109375" style="4" customWidth="1"/>
    <col min="15521" max="15523" width="5.140625" style="4" bestFit="1" customWidth="1"/>
    <col min="15524" max="15524" width="1.7109375" style="4" customWidth="1"/>
    <col min="15525" max="15527" width="5.140625" style="4" bestFit="1" customWidth="1"/>
    <col min="15528" max="15528" width="1.7109375" style="4" customWidth="1"/>
    <col min="15529" max="15531" width="5.140625" style="4" bestFit="1" customWidth="1"/>
    <col min="15532" max="15532" width="1.7109375" style="4" customWidth="1"/>
    <col min="15533" max="15533" width="4.85546875" style="4" bestFit="1" customWidth="1"/>
    <col min="15534" max="15535" width="4.42578125" style="4" customWidth="1"/>
    <col min="15536" max="15536" width="8.85546875" style="4" customWidth="1"/>
    <col min="15537" max="15537" width="12" style="4" customWidth="1"/>
    <col min="15538" max="15540" width="6" style="4" customWidth="1"/>
    <col min="15541" max="15541" width="1.7109375" style="4" customWidth="1"/>
    <col min="15542" max="15542" width="6.140625" style="4" customWidth="1"/>
    <col min="15543" max="15544" width="5.140625" style="4" customWidth="1"/>
    <col min="15545" max="15545" width="1.7109375" style="4" customWidth="1"/>
    <col min="15546" max="15548" width="5" style="4" customWidth="1"/>
    <col min="15549" max="15549" width="1.7109375" style="4" customWidth="1"/>
    <col min="15550" max="15552" width="5" style="4" customWidth="1"/>
    <col min="15553" max="15553" width="1.7109375" style="4" customWidth="1"/>
    <col min="15554" max="15556" width="5" style="4" customWidth="1"/>
    <col min="15557" max="15557" width="1.7109375" style="4" customWidth="1"/>
    <col min="15558" max="15560" width="5.140625" style="4" customWidth="1"/>
    <col min="15561" max="15561" width="1.7109375" style="4" customWidth="1"/>
    <col min="15562" max="15563" width="5" style="4" customWidth="1"/>
    <col min="15564" max="15564" width="5.28515625" style="4" customWidth="1"/>
    <col min="15565" max="15763" width="11.42578125" style="4"/>
    <col min="15764" max="15764" width="16.140625" style="4" customWidth="1"/>
    <col min="15765" max="15765" width="6" style="4" customWidth="1"/>
    <col min="15766" max="15766" width="6" style="4" bestFit="1" customWidth="1"/>
    <col min="15767" max="15767" width="5.7109375" style="4" bestFit="1" customWidth="1"/>
    <col min="15768" max="15768" width="1.7109375" style="4" customWidth="1"/>
    <col min="15769" max="15769" width="6" style="4" bestFit="1" customWidth="1"/>
    <col min="15770" max="15771" width="5" style="4" customWidth="1"/>
    <col min="15772" max="15772" width="1.7109375" style="4" customWidth="1"/>
    <col min="15773" max="15775" width="5" style="4" customWidth="1"/>
    <col min="15776" max="15776" width="1.7109375" style="4" customWidth="1"/>
    <col min="15777" max="15779" width="5.140625" style="4" bestFit="1" customWidth="1"/>
    <col min="15780" max="15780" width="1.7109375" style="4" customWidth="1"/>
    <col min="15781" max="15783" width="5.140625" style="4" bestFit="1" customWidth="1"/>
    <col min="15784" max="15784" width="1.7109375" style="4" customWidth="1"/>
    <col min="15785" max="15787" width="5.140625" style="4" bestFit="1" customWidth="1"/>
    <col min="15788" max="15788" width="1.7109375" style="4" customWidth="1"/>
    <col min="15789" max="15789" width="4.85546875" style="4" bestFit="1" customWidth="1"/>
    <col min="15790" max="15791" width="4.42578125" style="4" customWidth="1"/>
    <col min="15792" max="15792" width="8.85546875" style="4" customWidth="1"/>
    <col min="15793" max="15793" width="12" style="4" customWidth="1"/>
    <col min="15794" max="15796" width="6" style="4" customWidth="1"/>
    <col min="15797" max="15797" width="1.7109375" style="4" customWidth="1"/>
    <col min="15798" max="15798" width="6.140625" style="4" customWidth="1"/>
    <col min="15799" max="15800" width="5.140625" style="4" customWidth="1"/>
    <col min="15801" max="15801" width="1.7109375" style="4" customWidth="1"/>
    <col min="15802" max="15804" width="5" style="4" customWidth="1"/>
    <col min="15805" max="15805" width="1.7109375" style="4" customWidth="1"/>
    <col min="15806" max="15808" width="5" style="4" customWidth="1"/>
    <col min="15809" max="15809" width="1.7109375" style="4" customWidth="1"/>
    <col min="15810" max="15812" width="5" style="4" customWidth="1"/>
    <col min="15813" max="15813" width="1.7109375" style="4" customWidth="1"/>
    <col min="15814" max="15816" width="5.140625" style="4" customWidth="1"/>
    <col min="15817" max="15817" width="1.7109375" style="4" customWidth="1"/>
    <col min="15818" max="15819" width="5" style="4" customWidth="1"/>
    <col min="15820" max="15820" width="5.28515625" style="4" customWidth="1"/>
    <col min="15821" max="16019" width="11.42578125" style="4"/>
    <col min="16020" max="16020" width="16.140625" style="4" customWidth="1"/>
    <col min="16021" max="16021" width="6" style="4" customWidth="1"/>
    <col min="16022" max="16022" width="6" style="4" bestFit="1" customWidth="1"/>
    <col min="16023" max="16023" width="5.7109375" style="4" bestFit="1" customWidth="1"/>
    <col min="16024" max="16024" width="1.7109375" style="4" customWidth="1"/>
    <col min="16025" max="16025" width="6" style="4" bestFit="1" customWidth="1"/>
    <col min="16026" max="16027" width="5" style="4" customWidth="1"/>
    <col min="16028" max="16028" width="1.7109375" style="4" customWidth="1"/>
    <col min="16029" max="16031" width="5" style="4" customWidth="1"/>
    <col min="16032" max="16032" width="1.7109375" style="4" customWidth="1"/>
    <col min="16033" max="16035" width="5.140625" style="4" bestFit="1" customWidth="1"/>
    <col min="16036" max="16036" width="1.7109375" style="4" customWidth="1"/>
    <col min="16037" max="16039" width="5.140625" style="4" bestFit="1" customWidth="1"/>
    <col min="16040" max="16040" width="1.7109375" style="4" customWidth="1"/>
    <col min="16041" max="16043" width="5.140625" style="4" bestFit="1" customWidth="1"/>
    <col min="16044" max="16044" width="1.7109375" style="4" customWidth="1"/>
    <col min="16045" max="16045" width="4.85546875" style="4" bestFit="1" customWidth="1"/>
    <col min="16046" max="16047" width="4.42578125" style="4" customWidth="1"/>
    <col min="16048" max="16048" width="8.85546875" style="4" customWidth="1"/>
    <col min="16049" max="16049" width="12" style="4" customWidth="1"/>
    <col min="16050" max="16052" width="6" style="4" customWidth="1"/>
    <col min="16053" max="16053" width="1.7109375" style="4" customWidth="1"/>
    <col min="16054" max="16054" width="6.140625" style="4" customWidth="1"/>
    <col min="16055" max="16056" width="5.140625" style="4" customWidth="1"/>
    <col min="16057" max="16057" width="1.7109375" style="4" customWidth="1"/>
    <col min="16058" max="16060" width="5" style="4" customWidth="1"/>
    <col min="16061" max="16061" width="1.7109375" style="4" customWidth="1"/>
    <col min="16062" max="16064" width="5" style="4" customWidth="1"/>
    <col min="16065" max="16065" width="1.7109375" style="4" customWidth="1"/>
    <col min="16066" max="16068" width="5" style="4" customWidth="1"/>
    <col min="16069" max="16069" width="1.7109375" style="4" customWidth="1"/>
    <col min="16070" max="16072" width="5.140625" style="4" customWidth="1"/>
    <col min="16073" max="16073" width="1.7109375" style="4" customWidth="1"/>
    <col min="16074" max="16075" width="5" style="4" customWidth="1"/>
    <col min="16076" max="16076" width="5.28515625" style="4" customWidth="1"/>
    <col min="16077" max="16384" width="11.42578125" style="4"/>
  </cols>
  <sheetData>
    <row r="1" spans="1:58" ht="14.25" customHeight="1" thickBot="1" x14ac:dyDescent="0.3">
      <c r="A1" s="250" t="s">
        <v>104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89" t="s">
        <v>111</v>
      </c>
    </row>
    <row r="2" spans="1:58" ht="15" x14ac:dyDescent="0.25">
      <c r="A2" s="250" t="s">
        <v>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31"/>
    </row>
    <row r="3" spans="1:58" ht="1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31"/>
    </row>
    <row r="4" spans="1:58" ht="1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31"/>
    </row>
    <row r="5" spans="1:58" ht="15" x14ac:dyDescent="0.25">
      <c r="A5" s="250" t="s">
        <v>136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31"/>
    </row>
    <row r="6" spans="1:58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58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58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12</v>
      </c>
      <c r="G8" s="239"/>
      <c r="H8" s="239"/>
      <c r="I8" s="8"/>
      <c r="J8" s="239" t="s">
        <v>13</v>
      </c>
      <c r="K8" s="239"/>
      <c r="L8" s="239"/>
      <c r="M8" s="8"/>
      <c r="N8" s="239" t="s">
        <v>14</v>
      </c>
      <c r="O8" s="239"/>
      <c r="P8" s="239"/>
      <c r="Q8" s="8"/>
      <c r="R8" s="239" t="s">
        <v>16</v>
      </c>
      <c r="S8" s="239"/>
      <c r="T8" s="239"/>
      <c r="U8" s="8"/>
      <c r="V8" s="239" t="s">
        <v>17</v>
      </c>
      <c r="W8" s="239"/>
      <c r="X8" s="239"/>
      <c r="Y8" s="8"/>
      <c r="Z8" s="239" t="s">
        <v>18</v>
      </c>
      <c r="AA8" s="239"/>
      <c r="AB8" s="239"/>
    </row>
    <row r="9" spans="1:58" ht="15" customHeight="1" thickBot="1" x14ac:dyDescent="0.3">
      <c r="A9" s="237"/>
      <c r="B9" s="191" t="s">
        <v>31</v>
      </c>
      <c r="C9" s="191" t="s">
        <v>32</v>
      </c>
      <c r="D9" s="191" t="s">
        <v>33</v>
      </c>
      <c r="E9" s="191"/>
      <c r="F9" s="191" t="s">
        <v>31</v>
      </c>
      <c r="G9" s="191" t="s">
        <v>32</v>
      </c>
      <c r="H9" s="191" t="s">
        <v>33</v>
      </c>
      <c r="I9" s="191"/>
      <c r="J9" s="191" t="s">
        <v>31</v>
      </c>
      <c r="K9" s="191" t="s">
        <v>32</v>
      </c>
      <c r="L9" s="191" t="s">
        <v>33</v>
      </c>
      <c r="M9" s="191"/>
      <c r="N9" s="191" t="s">
        <v>31</v>
      </c>
      <c r="O9" s="191" t="s">
        <v>32</v>
      </c>
      <c r="P9" s="191" t="s">
        <v>33</v>
      </c>
      <c r="Q9" s="191"/>
      <c r="R9" s="191" t="s">
        <v>31</v>
      </c>
      <c r="S9" s="191" t="s">
        <v>32</v>
      </c>
      <c r="T9" s="191" t="s">
        <v>33</v>
      </c>
      <c r="U9" s="191"/>
      <c r="V9" s="191" t="s">
        <v>31</v>
      </c>
      <c r="W9" s="191" t="s">
        <v>32</v>
      </c>
      <c r="X9" s="191" t="s">
        <v>33</v>
      </c>
      <c r="Y9" s="191"/>
      <c r="Z9" s="191" t="s">
        <v>31</v>
      </c>
      <c r="AA9" s="191" t="s">
        <v>32</v>
      </c>
      <c r="AB9" s="191" t="s">
        <v>33</v>
      </c>
    </row>
    <row r="10" spans="1:58" ht="15" customHeight="1" x14ac:dyDescent="0.25">
      <c r="A10" s="23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"/>
    </row>
    <row r="11" spans="1:58" s="24" customFormat="1" ht="15" customHeight="1" x14ac:dyDescent="0.25">
      <c r="A11" s="29" t="s">
        <v>47</v>
      </c>
      <c r="B11" s="92">
        <f>SUM(B13:B36)</f>
        <v>46</v>
      </c>
      <c r="C11" s="92">
        <f>SUM(C13:C36)</f>
        <v>33</v>
      </c>
      <c r="D11" s="92">
        <f>SUM(D13:D36)</f>
        <v>13</v>
      </c>
      <c r="E11" s="92"/>
      <c r="F11" s="92">
        <f>SUM(F13:F36)</f>
        <v>18</v>
      </c>
      <c r="G11" s="92">
        <f>SUM(G13:G36)</f>
        <v>12</v>
      </c>
      <c r="H11" s="92">
        <f>SUM(H13:H36)</f>
        <v>6</v>
      </c>
      <c r="I11" s="92"/>
      <c r="J11" s="92">
        <f>SUM(J13:J36)</f>
        <v>7</v>
      </c>
      <c r="K11" s="92">
        <f>SUM(K13:K36)</f>
        <v>4</v>
      </c>
      <c r="L11" s="92">
        <f>SUM(L13:L36)</f>
        <v>3</v>
      </c>
      <c r="M11" s="92"/>
      <c r="N11" s="92">
        <f>SUM(N13:N36)</f>
        <v>5</v>
      </c>
      <c r="O11" s="92">
        <f>SUM(O13:O36)</f>
        <v>3</v>
      </c>
      <c r="P11" s="92">
        <f>SUM(P13:P36)</f>
        <v>2</v>
      </c>
      <c r="Q11" s="92"/>
      <c r="R11" s="92">
        <f>SUM(R13:R36)</f>
        <v>9</v>
      </c>
      <c r="S11" s="92">
        <f>SUM(S13:S36)</f>
        <v>7</v>
      </c>
      <c r="T11" s="92">
        <f>SUM(T13:T36)</f>
        <v>2</v>
      </c>
      <c r="U11" s="92"/>
      <c r="V11" s="92">
        <f>SUM(V13:V36)</f>
        <v>1</v>
      </c>
      <c r="W11" s="92">
        <f>SUM(W13:W36)</f>
        <v>1</v>
      </c>
      <c r="X11" s="92">
        <f>SUM(X13:X36)</f>
        <v>0</v>
      </c>
      <c r="Y11" s="92"/>
      <c r="Z11" s="92">
        <f>SUM(Z13:Z36)</f>
        <v>6</v>
      </c>
      <c r="AA11" s="92">
        <f>SUM(AA13:AA36)</f>
        <v>6</v>
      </c>
      <c r="AB11" s="92">
        <f>SUM(AB13:AB36)</f>
        <v>0</v>
      </c>
      <c r="AC11" s="4"/>
      <c r="AF11" s="92">
        <f>SUM(AF13:AF36)</f>
        <v>38239</v>
      </c>
      <c r="AG11" s="92">
        <f>SUM(AG13:AG36)</f>
        <v>19606</v>
      </c>
      <c r="AH11" s="92">
        <f>SUM(AH13:AH36)</f>
        <v>18633</v>
      </c>
      <c r="AI11" s="92"/>
      <c r="AJ11" s="92">
        <f>SUM(AJ13:AJ36)</f>
        <v>6880</v>
      </c>
      <c r="AK11" s="92">
        <f>SUM(AK13:AK36)</f>
        <v>3535</v>
      </c>
      <c r="AL11" s="92">
        <f>SUM(AL13:AL36)</f>
        <v>3345</v>
      </c>
      <c r="AM11" s="92"/>
      <c r="AN11" s="92">
        <f>SUM(AN13:AN36)</f>
        <v>6608</v>
      </c>
      <c r="AO11" s="92">
        <f>SUM(AO13:AO36)</f>
        <v>3381</v>
      </c>
      <c r="AP11" s="92">
        <f>SUM(AP13:AP36)</f>
        <v>3227</v>
      </c>
      <c r="AQ11" s="92"/>
      <c r="AR11" s="92">
        <f>SUM(AR13:AR36)</f>
        <v>6206</v>
      </c>
      <c r="AS11" s="92">
        <f>SUM(AS13:AS36)</f>
        <v>3166</v>
      </c>
      <c r="AT11" s="92">
        <f>SUM(AT13:AT36)</f>
        <v>3040</v>
      </c>
      <c r="AU11" s="92"/>
      <c r="AV11" s="92">
        <f>SUM(AV13:AV36)</f>
        <v>6441</v>
      </c>
      <c r="AW11" s="92">
        <f>SUM(AW13:AW36)</f>
        <v>3347</v>
      </c>
      <c r="AX11" s="92">
        <f>SUM(AX13:AX36)</f>
        <v>3094</v>
      </c>
      <c r="AY11" s="92"/>
      <c r="AZ11" s="92">
        <f>SUM(AZ13:AZ36)</f>
        <v>6212</v>
      </c>
      <c r="BA11" s="92">
        <f>SUM(BA13:BA36)</f>
        <v>3148</v>
      </c>
      <c r="BB11" s="92">
        <f>SUM(BB13:BB36)</f>
        <v>3064</v>
      </c>
      <c r="BC11" s="92"/>
      <c r="BD11" s="92">
        <f>SUM(BD13:BD36)</f>
        <v>5892</v>
      </c>
      <c r="BE11" s="92">
        <f>SUM(BE13:BE36)</f>
        <v>3028</v>
      </c>
      <c r="BF11" s="92">
        <f>SUM(BF13:BF36)</f>
        <v>2864</v>
      </c>
    </row>
    <row r="12" spans="1:58" ht="15" customHeight="1" x14ac:dyDescent="0.25">
      <c r="A12" s="2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58" ht="15" customHeight="1" x14ac:dyDescent="0.25">
      <c r="A13" s="4" t="s">
        <v>48</v>
      </c>
      <c r="B13" s="26">
        <v>12</v>
      </c>
      <c r="C13" s="26">
        <v>9</v>
      </c>
      <c r="D13" s="26">
        <v>3</v>
      </c>
      <c r="E13" s="26"/>
      <c r="F13" s="26">
        <v>4</v>
      </c>
      <c r="G13" s="26">
        <v>2</v>
      </c>
      <c r="H13" s="128">
        <v>2</v>
      </c>
      <c r="I13" s="26"/>
      <c r="J13" s="26">
        <v>1</v>
      </c>
      <c r="K13" s="26">
        <v>0</v>
      </c>
      <c r="L13" s="128">
        <v>1</v>
      </c>
      <c r="M13" s="26"/>
      <c r="N13" s="26">
        <v>2</v>
      </c>
      <c r="O13" s="26">
        <v>2</v>
      </c>
      <c r="P13" s="128">
        <v>0</v>
      </c>
      <c r="Q13" s="26"/>
      <c r="R13" s="26">
        <v>0</v>
      </c>
      <c r="S13" s="26">
        <v>0</v>
      </c>
      <c r="T13" s="128">
        <v>0</v>
      </c>
      <c r="U13" s="26"/>
      <c r="V13" s="26">
        <v>1</v>
      </c>
      <c r="W13" s="26">
        <v>1</v>
      </c>
      <c r="X13" s="128">
        <v>0</v>
      </c>
      <c r="Y13" s="26"/>
      <c r="Z13" s="26">
        <v>4</v>
      </c>
      <c r="AA13" s="26">
        <v>4</v>
      </c>
      <c r="AB13" s="128">
        <v>0</v>
      </c>
      <c r="AF13" s="4">
        <v>4092</v>
      </c>
      <c r="AG13" s="4">
        <v>2115</v>
      </c>
      <c r="AH13" s="4">
        <v>1977</v>
      </c>
      <c r="AJ13" s="4">
        <v>743</v>
      </c>
      <c r="AK13" s="4">
        <v>373</v>
      </c>
      <c r="AL13" s="4">
        <v>370</v>
      </c>
      <c r="AN13" s="4">
        <v>733</v>
      </c>
      <c r="AO13" s="4">
        <v>376</v>
      </c>
      <c r="AP13" s="4">
        <v>357</v>
      </c>
      <c r="AR13" s="4">
        <v>708</v>
      </c>
      <c r="AS13" s="4">
        <v>359</v>
      </c>
      <c r="AT13" s="4">
        <v>349</v>
      </c>
      <c r="AV13" s="4">
        <v>649</v>
      </c>
      <c r="AW13" s="4">
        <v>336</v>
      </c>
      <c r="AX13" s="4">
        <v>313</v>
      </c>
      <c r="AZ13" s="4">
        <v>642</v>
      </c>
      <c r="BA13" s="4">
        <v>354</v>
      </c>
      <c r="BB13" s="4">
        <v>288</v>
      </c>
      <c r="BD13" s="4">
        <v>617</v>
      </c>
      <c r="BE13" s="4">
        <v>316</v>
      </c>
      <c r="BF13" s="4">
        <v>301</v>
      </c>
    </row>
    <row r="14" spans="1:58" ht="15" customHeight="1" x14ac:dyDescent="0.25">
      <c r="A14" s="4" t="s">
        <v>49</v>
      </c>
      <c r="B14" s="26">
        <v>5</v>
      </c>
      <c r="C14" s="26">
        <v>5</v>
      </c>
      <c r="D14" s="26">
        <v>0</v>
      </c>
      <c r="E14" s="26"/>
      <c r="F14" s="26">
        <v>2</v>
      </c>
      <c r="G14" s="26">
        <v>2</v>
      </c>
      <c r="H14" s="128">
        <v>0</v>
      </c>
      <c r="I14" s="26"/>
      <c r="J14" s="26">
        <v>2</v>
      </c>
      <c r="K14" s="26">
        <v>2</v>
      </c>
      <c r="L14" s="128">
        <v>0</v>
      </c>
      <c r="M14" s="26"/>
      <c r="N14" s="26">
        <v>0</v>
      </c>
      <c r="O14" s="26">
        <v>0</v>
      </c>
      <c r="P14" s="128">
        <v>0</v>
      </c>
      <c r="Q14" s="26"/>
      <c r="R14" s="26">
        <v>1</v>
      </c>
      <c r="S14" s="26">
        <v>1</v>
      </c>
      <c r="T14" s="128">
        <v>0</v>
      </c>
      <c r="U14" s="26"/>
      <c r="V14" s="26">
        <v>0</v>
      </c>
      <c r="W14" s="26">
        <v>0</v>
      </c>
      <c r="X14" s="128">
        <v>0</v>
      </c>
      <c r="Y14" s="26"/>
      <c r="Z14" s="26">
        <v>0</v>
      </c>
      <c r="AA14" s="26">
        <v>0</v>
      </c>
      <c r="AB14" s="128">
        <v>0</v>
      </c>
      <c r="AF14" s="4">
        <v>6773</v>
      </c>
      <c r="AG14" s="4">
        <v>3469</v>
      </c>
      <c r="AH14" s="4">
        <v>3304</v>
      </c>
      <c r="AJ14" s="4">
        <v>1133</v>
      </c>
      <c r="AK14" s="4">
        <v>588</v>
      </c>
      <c r="AL14" s="4">
        <v>545</v>
      </c>
      <c r="AN14" s="4">
        <v>1133</v>
      </c>
      <c r="AO14" s="4">
        <v>584</v>
      </c>
      <c r="AP14" s="4">
        <v>549</v>
      </c>
      <c r="AR14" s="4">
        <v>1102</v>
      </c>
      <c r="AS14" s="4">
        <v>569</v>
      </c>
      <c r="AT14" s="4">
        <v>533</v>
      </c>
      <c r="AV14" s="4">
        <v>1189</v>
      </c>
      <c r="AW14" s="4">
        <v>600</v>
      </c>
      <c r="AX14" s="4">
        <v>589</v>
      </c>
      <c r="AZ14" s="4">
        <v>1130</v>
      </c>
      <c r="BA14" s="4">
        <v>590</v>
      </c>
      <c r="BB14" s="4">
        <v>540</v>
      </c>
      <c r="BD14" s="4">
        <v>1086</v>
      </c>
      <c r="BE14" s="4">
        <v>538</v>
      </c>
      <c r="BF14" s="4">
        <v>548</v>
      </c>
    </row>
    <row r="15" spans="1:58" ht="15" customHeight="1" x14ac:dyDescent="0.25">
      <c r="A15" s="4" t="s">
        <v>50</v>
      </c>
      <c r="B15" s="26">
        <v>2</v>
      </c>
      <c r="C15" s="26">
        <v>1</v>
      </c>
      <c r="D15" s="26">
        <v>1</v>
      </c>
      <c r="E15" s="26"/>
      <c r="F15" s="26">
        <v>1</v>
      </c>
      <c r="G15" s="26">
        <v>1</v>
      </c>
      <c r="H15" s="128">
        <v>0</v>
      </c>
      <c r="I15" s="26"/>
      <c r="J15" s="26">
        <v>0</v>
      </c>
      <c r="K15" s="26">
        <v>0</v>
      </c>
      <c r="L15" s="128">
        <v>0</v>
      </c>
      <c r="M15" s="26"/>
      <c r="N15" s="26">
        <v>1</v>
      </c>
      <c r="O15" s="26">
        <v>0</v>
      </c>
      <c r="P15" s="128">
        <v>1</v>
      </c>
      <c r="Q15" s="26"/>
      <c r="R15" s="26">
        <v>0</v>
      </c>
      <c r="S15" s="26">
        <v>0</v>
      </c>
      <c r="T15" s="128">
        <v>0</v>
      </c>
      <c r="U15" s="26"/>
      <c r="V15" s="26">
        <v>0</v>
      </c>
      <c r="W15" s="26">
        <v>0</v>
      </c>
      <c r="X15" s="128">
        <v>0</v>
      </c>
      <c r="Y15" s="26"/>
      <c r="Z15" s="26">
        <v>0</v>
      </c>
      <c r="AA15" s="26">
        <v>0</v>
      </c>
      <c r="AB15" s="128">
        <v>0</v>
      </c>
      <c r="AF15" s="4">
        <v>4392</v>
      </c>
      <c r="AG15" s="4">
        <v>2255</v>
      </c>
      <c r="AH15" s="4">
        <v>2137</v>
      </c>
      <c r="AJ15" s="4">
        <v>768</v>
      </c>
      <c r="AK15" s="4">
        <v>393</v>
      </c>
      <c r="AL15" s="4">
        <v>375</v>
      </c>
      <c r="AN15" s="4">
        <v>740</v>
      </c>
      <c r="AO15" s="4">
        <v>377</v>
      </c>
      <c r="AP15" s="4">
        <v>363</v>
      </c>
      <c r="AR15" s="4">
        <v>701</v>
      </c>
      <c r="AS15" s="4">
        <v>360</v>
      </c>
      <c r="AT15" s="4">
        <v>341</v>
      </c>
      <c r="AV15" s="4">
        <v>718</v>
      </c>
      <c r="AW15" s="4">
        <v>382</v>
      </c>
      <c r="AX15" s="4">
        <v>336</v>
      </c>
      <c r="AZ15" s="4">
        <v>755</v>
      </c>
      <c r="BA15" s="4">
        <v>380</v>
      </c>
      <c r="BB15" s="4">
        <v>375</v>
      </c>
      <c r="BD15" s="4">
        <v>710</v>
      </c>
      <c r="BE15" s="4">
        <v>363</v>
      </c>
      <c r="BF15" s="4">
        <v>347</v>
      </c>
    </row>
    <row r="16" spans="1:58" ht="15" customHeight="1" x14ac:dyDescent="0.25">
      <c r="A16" s="4" t="s">
        <v>51</v>
      </c>
      <c r="B16" s="26">
        <v>8</v>
      </c>
      <c r="C16" s="26">
        <v>5</v>
      </c>
      <c r="D16" s="26">
        <v>3</v>
      </c>
      <c r="E16" s="26"/>
      <c r="F16" s="26">
        <v>4</v>
      </c>
      <c r="G16" s="26">
        <v>2</v>
      </c>
      <c r="H16" s="128">
        <v>2</v>
      </c>
      <c r="I16" s="26"/>
      <c r="J16" s="26">
        <v>1</v>
      </c>
      <c r="K16" s="26">
        <v>1</v>
      </c>
      <c r="L16" s="128">
        <v>0</v>
      </c>
      <c r="M16" s="26"/>
      <c r="N16" s="26">
        <v>1</v>
      </c>
      <c r="O16" s="26">
        <v>1</v>
      </c>
      <c r="P16" s="128">
        <v>0</v>
      </c>
      <c r="Q16" s="26"/>
      <c r="R16" s="26">
        <v>2</v>
      </c>
      <c r="S16" s="26">
        <v>1</v>
      </c>
      <c r="T16" s="128">
        <v>1</v>
      </c>
      <c r="U16" s="26"/>
      <c r="V16" s="26">
        <v>0</v>
      </c>
      <c r="W16" s="26">
        <v>0</v>
      </c>
      <c r="X16" s="128">
        <v>0</v>
      </c>
      <c r="Y16" s="26"/>
      <c r="Z16" s="26">
        <v>0</v>
      </c>
      <c r="AA16" s="26">
        <v>0</v>
      </c>
      <c r="AB16" s="128">
        <v>0</v>
      </c>
      <c r="AF16" s="4">
        <v>1876</v>
      </c>
      <c r="AG16" s="4">
        <v>980</v>
      </c>
      <c r="AH16" s="4">
        <v>896</v>
      </c>
      <c r="AJ16" s="4">
        <v>384</v>
      </c>
      <c r="AK16" s="4">
        <v>195</v>
      </c>
      <c r="AL16" s="4">
        <v>189</v>
      </c>
      <c r="AN16" s="4">
        <v>338</v>
      </c>
      <c r="AO16" s="4">
        <v>172</v>
      </c>
      <c r="AP16" s="4">
        <v>166</v>
      </c>
      <c r="AR16" s="4">
        <v>324</v>
      </c>
      <c r="AS16" s="4">
        <v>162</v>
      </c>
      <c r="AT16" s="4">
        <v>162</v>
      </c>
      <c r="AV16" s="4">
        <v>279</v>
      </c>
      <c r="AW16" s="4">
        <v>154</v>
      </c>
      <c r="AX16" s="4">
        <v>125</v>
      </c>
      <c r="AZ16" s="4">
        <v>274</v>
      </c>
      <c r="BA16" s="4">
        <v>142</v>
      </c>
      <c r="BB16" s="4">
        <v>132</v>
      </c>
      <c r="BD16" s="4">
        <v>277</v>
      </c>
      <c r="BE16" s="4">
        <v>155</v>
      </c>
      <c r="BF16" s="4">
        <v>122</v>
      </c>
    </row>
    <row r="17" spans="1:58" ht="15" customHeight="1" x14ac:dyDescent="0.25">
      <c r="A17" s="4" t="s">
        <v>52</v>
      </c>
      <c r="B17" s="26">
        <v>0</v>
      </c>
      <c r="C17" s="26">
        <v>0</v>
      </c>
      <c r="D17" s="26">
        <v>0</v>
      </c>
      <c r="E17" s="26"/>
      <c r="F17" s="26">
        <v>0</v>
      </c>
      <c r="G17" s="26">
        <v>0</v>
      </c>
      <c r="H17" s="128">
        <v>0</v>
      </c>
      <c r="I17" s="26"/>
      <c r="J17" s="26">
        <v>0</v>
      </c>
      <c r="K17" s="26">
        <v>0</v>
      </c>
      <c r="L17" s="128">
        <v>0</v>
      </c>
      <c r="M17" s="26"/>
      <c r="N17" s="26">
        <v>0</v>
      </c>
      <c r="O17" s="26">
        <v>0</v>
      </c>
      <c r="P17" s="128">
        <v>0</v>
      </c>
      <c r="Q17" s="26"/>
      <c r="R17" s="26">
        <v>0</v>
      </c>
      <c r="S17" s="26">
        <v>0</v>
      </c>
      <c r="T17" s="128">
        <v>0</v>
      </c>
      <c r="U17" s="26"/>
      <c r="V17" s="26">
        <v>0</v>
      </c>
      <c r="W17" s="26">
        <v>0</v>
      </c>
      <c r="X17" s="128">
        <v>0</v>
      </c>
      <c r="Y17" s="26"/>
      <c r="Z17" s="26">
        <v>0</v>
      </c>
      <c r="AA17" s="26">
        <v>0</v>
      </c>
      <c r="AB17" s="128">
        <v>0</v>
      </c>
      <c r="AF17" s="4">
        <v>253</v>
      </c>
      <c r="AG17" s="4">
        <v>132</v>
      </c>
      <c r="AH17" s="4">
        <v>121</v>
      </c>
      <c r="AJ17" s="4">
        <v>50</v>
      </c>
      <c r="AK17" s="4">
        <v>22</v>
      </c>
      <c r="AL17" s="4">
        <v>28</v>
      </c>
      <c r="AN17" s="4">
        <v>50</v>
      </c>
      <c r="AO17" s="4">
        <v>23</v>
      </c>
      <c r="AP17" s="4">
        <v>27</v>
      </c>
      <c r="AR17" s="4">
        <v>41</v>
      </c>
      <c r="AS17" s="4">
        <v>20</v>
      </c>
      <c r="AT17" s="4">
        <v>21</v>
      </c>
      <c r="AV17" s="4">
        <v>48</v>
      </c>
      <c r="AW17" s="4">
        <v>26</v>
      </c>
      <c r="AX17" s="4">
        <v>22</v>
      </c>
      <c r="AZ17" s="4">
        <v>40</v>
      </c>
      <c r="BA17" s="4">
        <v>24</v>
      </c>
      <c r="BB17" s="4">
        <v>16</v>
      </c>
      <c r="BD17" s="4">
        <v>24</v>
      </c>
      <c r="BE17" s="4">
        <v>17</v>
      </c>
      <c r="BF17" s="4">
        <v>7</v>
      </c>
    </row>
    <row r="18" spans="1:58" ht="15" customHeight="1" x14ac:dyDescent="0.25">
      <c r="A18" s="4" t="s">
        <v>53</v>
      </c>
      <c r="B18" s="26">
        <v>0</v>
      </c>
      <c r="C18" s="26">
        <v>0</v>
      </c>
      <c r="D18" s="26">
        <v>0</v>
      </c>
      <c r="E18" s="26"/>
      <c r="F18" s="26">
        <v>0</v>
      </c>
      <c r="G18" s="26">
        <v>0</v>
      </c>
      <c r="H18" s="128">
        <v>0</v>
      </c>
      <c r="I18" s="26"/>
      <c r="J18" s="26">
        <v>0</v>
      </c>
      <c r="K18" s="26">
        <v>0</v>
      </c>
      <c r="L18" s="128">
        <v>0</v>
      </c>
      <c r="M18" s="26"/>
      <c r="N18" s="26">
        <v>0</v>
      </c>
      <c r="O18" s="26">
        <v>0</v>
      </c>
      <c r="P18" s="128">
        <v>0</v>
      </c>
      <c r="Q18" s="26"/>
      <c r="R18" s="26">
        <v>0</v>
      </c>
      <c r="S18" s="26">
        <v>0</v>
      </c>
      <c r="T18" s="128">
        <v>0</v>
      </c>
      <c r="U18" s="26"/>
      <c r="V18" s="26">
        <v>0</v>
      </c>
      <c r="W18" s="26">
        <v>0</v>
      </c>
      <c r="X18" s="128">
        <v>0</v>
      </c>
      <c r="Y18" s="26"/>
      <c r="Z18" s="26">
        <v>0</v>
      </c>
      <c r="AA18" s="26">
        <v>0</v>
      </c>
      <c r="AB18" s="128">
        <v>0</v>
      </c>
      <c r="AF18" s="4">
        <v>279</v>
      </c>
      <c r="AG18" s="4">
        <v>143</v>
      </c>
      <c r="AH18" s="4">
        <v>136</v>
      </c>
      <c r="AJ18" s="4">
        <v>58</v>
      </c>
      <c r="AK18" s="4">
        <v>27</v>
      </c>
      <c r="AL18" s="4">
        <v>31</v>
      </c>
      <c r="AN18" s="4">
        <v>51</v>
      </c>
      <c r="AO18" s="4">
        <v>31</v>
      </c>
      <c r="AP18" s="4">
        <v>20</v>
      </c>
      <c r="AR18" s="4">
        <v>44</v>
      </c>
      <c r="AS18" s="4">
        <v>21</v>
      </c>
      <c r="AT18" s="4">
        <v>23</v>
      </c>
      <c r="AV18" s="4">
        <v>50</v>
      </c>
      <c r="AW18" s="4">
        <v>24</v>
      </c>
      <c r="AX18" s="4">
        <v>26</v>
      </c>
      <c r="AZ18" s="4">
        <v>32</v>
      </c>
      <c r="BA18" s="4">
        <v>17</v>
      </c>
      <c r="BB18" s="4">
        <v>15</v>
      </c>
      <c r="BD18" s="4">
        <v>44</v>
      </c>
      <c r="BE18" s="4">
        <v>23</v>
      </c>
      <c r="BF18" s="4">
        <v>21</v>
      </c>
    </row>
    <row r="19" spans="1:58" ht="15" customHeight="1" x14ac:dyDescent="0.25">
      <c r="A19" s="4" t="s">
        <v>55</v>
      </c>
      <c r="B19" s="26">
        <v>2</v>
      </c>
      <c r="C19" s="26">
        <v>1</v>
      </c>
      <c r="D19" s="26">
        <v>1</v>
      </c>
      <c r="E19" s="26"/>
      <c r="F19" s="26">
        <v>2</v>
      </c>
      <c r="G19" s="26">
        <v>1</v>
      </c>
      <c r="H19" s="128">
        <v>1</v>
      </c>
      <c r="I19" s="26"/>
      <c r="J19" s="26">
        <v>0</v>
      </c>
      <c r="K19" s="26">
        <v>0</v>
      </c>
      <c r="L19" s="128">
        <v>0</v>
      </c>
      <c r="M19" s="26"/>
      <c r="N19" s="26">
        <v>0</v>
      </c>
      <c r="O19" s="26">
        <v>0</v>
      </c>
      <c r="P19" s="128">
        <v>0</v>
      </c>
      <c r="Q19" s="26"/>
      <c r="R19" s="26">
        <v>0</v>
      </c>
      <c r="S19" s="26">
        <v>0</v>
      </c>
      <c r="T19" s="128">
        <v>0</v>
      </c>
      <c r="U19" s="26"/>
      <c r="V19" s="26">
        <v>0</v>
      </c>
      <c r="W19" s="26">
        <v>0</v>
      </c>
      <c r="X19" s="128">
        <v>0</v>
      </c>
      <c r="Y19" s="26"/>
      <c r="Z19" s="26">
        <v>0</v>
      </c>
      <c r="AA19" s="26">
        <v>0</v>
      </c>
      <c r="AB19" s="128">
        <v>0</v>
      </c>
      <c r="AF19" s="4">
        <v>3913</v>
      </c>
      <c r="AG19" s="4">
        <v>1999</v>
      </c>
      <c r="AH19" s="4">
        <v>1914</v>
      </c>
      <c r="AJ19" s="4">
        <v>713</v>
      </c>
      <c r="AK19" s="4">
        <v>384</v>
      </c>
      <c r="AL19" s="4">
        <v>329</v>
      </c>
      <c r="AN19" s="4">
        <v>699</v>
      </c>
      <c r="AO19" s="4">
        <v>341</v>
      </c>
      <c r="AP19" s="4">
        <v>358</v>
      </c>
      <c r="AR19" s="4">
        <v>608</v>
      </c>
      <c r="AS19" s="4">
        <v>316</v>
      </c>
      <c r="AT19" s="4">
        <v>292</v>
      </c>
      <c r="AV19" s="4">
        <v>669</v>
      </c>
      <c r="AW19" s="4">
        <v>348</v>
      </c>
      <c r="AX19" s="4">
        <v>321</v>
      </c>
      <c r="AZ19" s="4">
        <v>644</v>
      </c>
      <c r="BA19" s="4">
        <v>317</v>
      </c>
      <c r="BB19" s="4">
        <v>327</v>
      </c>
      <c r="BD19" s="4">
        <v>580</v>
      </c>
      <c r="BE19" s="4">
        <v>293</v>
      </c>
      <c r="BF19" s="4">
        <v>287</v>
      </c>
    </row>
    <row r="20" spans="1:58" ht="15" customHeight="1" x14ac:dyDescent="0.25">
      <c r="A20" s="4" t="s">
        <v>56</v>
      </c>
      <c r="B20" s="26">
        <v>0</v>
      </c>
      <c r="C20" s="26">
        <v>0</v>
      </c>
      <c r="D20" s="26">
        <v>0</v>
      </c>
      <c r="E20" s="26"/>
      <c r="F20" s="26">
        <v>0</v>
      </c>
      <c r="G20" s="26">
        <v>0</v>
      </c>
      <c r="H20" s="128">
        <v>0</v>
      </c>
      <c r="I20" s="26"/>
      <c r="J20" s="26">
        <v>0</v>
      </c>
      <c r="K20" s="26">
        <v>0</v>
      </c>
      <c r="L20" s="128">
        <v>0</v>
      </c>
      <c r="M20" s="26"/>
      <c r="N20" s="26">
        <v>0</v>
      </c>
      <c r="O20" s="26">
        <v>0</v>
      </c>
      <c r="P20" s="128">
        <v>0</v>
      </c>
      <c r="Q20" s="26"/>
      <c r="R20" s="26">
        <v>0</v>
      </c>
      <c r="S20" s="26">
        <v>0</v>
      </c>
      <c r="T20" s="128">
        <v>0</v>
      </c>
      <c r="U20" s="26"/>
      <c r="V20" s="26">
        <v>0</v>
      </c>
      <c r="W20" s="26">
        <v>0</v>
      </c>
      <c r="X20" s="128">
        <v>0</v>
      </c>
      <c r="Y20" s="26"/>
      <c r="Z20" s="26">
        <v>0</v>
      </c>
      <c r="AA20" s="26">
        <v>0</v>
      </c>
      <c r="AB20" s="128">
        <v>0</v>
      </c>
      <c r="AF20" s="4">
        <v>827</v>
      </c>
      <c r="AG20" s="4">
        <v>432</v>
      </c>
      <c r="AH20" s="4">
        <v>395</v>
      </c>
      <c r="AJ20" s="4">
        <v>147</v>
      </c>
      <c r="AK20" s="4">
        <v>79</v>
      </c>
      <c r="AL20" s="4">
        <v>68</v>
      </c>
      <c r="AN20" s="4">
        <v>161</v>
      </c>
      <c r="AO20" s="4">
        <v>86</v>
      </c>
      <c r="AP20" s="4">
        <v>75</v>
      </c>
      <c r="AR20" s="4">
        <v>146</v>
      </c>
      <c r="AS20" s="4">
        <v>75</v>
      </c>
      <c r="AT20" s="4">
        <v>71</v>
      </c>
      <c r="AV20" s="4">
        <v>129</v>
      </c>
      <c r="AW20" s="4">
        <v>72</v>
      </c>
      <c r="AX20" s="4">
        <v>57</v>
      </c>
      <c r="AZ20" s="4">
        <v>120</v>
      </c>
      <c r="BA20" s="4">
        <v>56</v>
      </c>
      <c r="BB20" s="4">
        <v>64</v>
      </c>
      <c r="BD20" s="4">
        <v>124</v>
      </c>
      <c r="BE20" s="4">
        <v>64</v>
      </c>
      <c r="BF20" s="4">
        <v>60</v>
      </c>
    </row>
    <row r="21" spans="1:58" ht="15" customHeight="1" x14ac:dyDescent="0.25">
      <c r="A21" s="4" t="s">
        <v>57</v>
      </c>
      <c r="B21" s="26">
        <v>1</v>
      </c>
      <c r="C21" s="26">
        <v>0</v>
      </c>
      <c r="D21" s="26">
        <v>1</v>
      </c>
      <c r="E21" s="26"/>
      <c r="F21" s="26">
        <v>0</v>
      </c>
      <c r="G21" s="26">
        <v>0</v>
      </c>
      <c r="H21" s="128">
        <v>0</v>
      </c>
      <c r="I21" s="26"/>
      <c r="J21" s="26">
        <v>1</v>
      </c>
      <c r="K21" s="26">
        <v>0</v>
      </c>
      <c r="L21" s="128">
        <v>1</v>
      </c>
      <c r="M21" s="26"/>
      <c r="N21" s="26">
        <v>0</v>
      </c>
      <c r="O21" s="26">
        <v>0</v>
      </c>
      <c r="P21" s="128">
        <v>0</v>
      </c>
      <c r="Q21" s="26"/>
      <c r="R21" s="26">
        <v>0</v>
      </c>
      <c r="S21" s="26">
        <v>0</v>
      </c>
      <c r="T21" s="128">
        <v>0</v>
      </c>
      <c r="U21" s="26"/>
      <c r="V21" s="26">
        <v>0</v>
      </c>
      <c r="W21" s="26">
        <v>0</v>
      </c>
      <c r="X21" s="128">
        <v>0</v>
      </c>
      <c r="Y21" s="26"/>
      <c r="Z21" s="26">
        <v>0</v>
      </c>
      <c r="AA21" s="26">
        <v>0</v>
      </c>
      <c r="AB21" s="128">
        <v>0</v>
      </c>
      <c r="AF21" s="4">
        <v>685</v>
      </c>
      <c r="AG21" s="4">
        <v>365</v>
      </c>
      <c r="AH21" s="4">
        <v>320</v>
      </c>
      <c r="AJ21" s="4">
        <v>136</v>
      </c>
      <c r="AK21" s="4">
        <v>74</v>
      </c>
      <c r="AL21" s="4">
        <v>62</v>
      </c>
      <c r="AN21" s="4">
        <v>136</v>
      </c>
      <c r="AO21" s="4">
        <v>70</v>
      </c>
      <c r="AP21" s="4">
        <v>66</v>
      </c>
      <c r="AR21" s="4">
        <v>112</v>
      </c>
      <c r="AS21" s="4">
        <v>67</v>
      </c>
      <c r="AT21" s="4">
        <v>45</v>
      </c>
      <c r="AV21" s="4">
        <v>97</v>
      </c>
      <c r="AW21" s="4">
        <v>51</v>
      </c>
      <c r="AX21" s="4">
        <v>46</v>
      </c>
      <c r="AZ21" s="4">
        <v>99</v>
      </c>
      <c r="BA21" s="4">
        <v>52</v>
      </c>
      <c r="BB21" s="4">
        <v>47</v>
      </c>
      <c r="BD21" s="4">
        <v>105</v>
      </c>
      <c r="BE21" s="4">
        <v>51</v>
      </c>
      <c r="BF21" s="4">
        <v>54</v>
      </c>
    </row>
    <row r="22" spans="1:58" ht="15" customHeight="1" x14ac:dyDescent="0.25">
      <c r="A22" s="78" t="s">
        <v>59</v>
      </c>
      <c r="B22" s="26">
        <v>2</v>
      </c>
      <c r="C22" s="26">
        <v>1</v>
      </c>
      <c r="D22" s="26">
        <v>1</v>
      </c>
      <c r="E22" s="26"/>
      <c r="F22" s="26">
        <v>1</v>
      </c>
      <c r="G22" s="26">
        <v>1</v>
      </c>
      <c r="H22" s="128">
        <v>0</v>
      </c>
      <c r="I22" s="26"/>
      <c r="J22" s="26">
        <v>1</v>
      </c>
      <c r="K22" s="26">
        <v>0</v>
      </c>
      <c r="L22" s="128">
        <v>1</v>
      </c>
      <c r="M22" s="26"/>
      <c r="N22" s="26">
        <v>0</v>
      </c>
      <c r="O22" s="26">
        <v>0</v>
      </c>
      <c r="P22" s="128">
        <v>0</v>
      </c>
      <c r="Q22" s="26"/>
      <c r="R22" s="26">
        <v>0</v>
      </c>
      <c r="S22" s="26">
        <v>0</v>
      </c>
      <c r="T22" s="128">
        <v>0</v>
      </c>
      <c r="U22" s="26"/>
      <c r="V22" s="26">
        <v>0</v>
      </c>
      <c r="W22" s="26">
        <v>0</v>
      </c>
      <c r="X22" s="128">
        <v>0</v>
      </c>
      <c r="Y22" s="26"/>
      <c r="Z22" s="26">
        <v>0</v>
      </c>
      <c r="AA22" s="26">
        <v>0</v>
      </c>
      <c r="AB22" s="128">
        <v>0</v>
      </c>
      <c r="AF22" s="4">
        <v>2759</v>
      </c>
      <c r="AG22" s="4">
        <v>1423</v>
      </c>
      <c r="AH22" s="4">
        <v>1336</v>
      </c>
      <c r="AJ22" s="4">
        <v>511</v>
      </c>
      <c r="AK22" s="4">
        <v>267</v>
      </c>
      <c r="AL22" s="4">
        <v>244</v>
      </c>
      <c r="AN22" s="4">
        <v>448</v>
      </c>
      <c r="AO22" s="4">
        <v>230</v>
      </c>
      <c r="AP22" s="4">
        <v>218</v>
      </c>
      <c r="AR22" s="4">
        <v>471</v>
      </c>
      <c r="AS22" s="4">
        <v>234</v>
      </c>
      <c r="AT22" s="4">
        <v>237</v>
      </c>
      <c r="AV22" s="4">
        <v>458</v>
      </c>
      <c r="AW22" s="4">
        <v>262</v>
      </c>
      <c r="AX22" s="4">
        <v>196</v>
      </c>
      <c r="AZ22" s="4">
        <v>449</v>
      </c>
      <c r="BA22" s="4">
        <v>211</v>
      </c>
      <c r="BB22" s="4">
        <v>238</v>
      </c>
      <c r="BD22" s="4">
        <v>422</v>
      </c>
      <c r="BE22" s="4">
        <v>219</v>
      </c>
      <c r="BF22" s="4">
        <v>203</v>
      </c>
    </row>
    <row r="23" spans="1:58" ht="15" customHeight="1" x14ac:dyDescent="0.25">
      <c r="A23" s="4" t="s">
        <v>60</v>
      </c>
      <c r="B23" s="26">
        <v>0</v>
      </c>
      <c r="C23" s="26">
        <v>0</v>
      </c>
      <c r="D23" s="26">
        <v>0</v>
      </c>
      <c r="E23" s="26"/>
      <c r="F23" s="26">
        <v>0</v>
      </c>
      <c r="G23" s="26">
        <v>0</v>
      </c>
      <c r="H23" s="128">
        <v>0</v>
      </c>
      <c r="I23" s="26"/>
      <c r="J23" s="26">
        <v>0</v>
      </c>
      <c r="K23" s="26">
        <v>0</v>
      </c>
      <c r="L23" s="128">
        <v>0</v>
      </c>
      <c r="M23" s="26"/>
      <c r="N23" s="26">
        <v>0</v>
      </c>
      <c r="O23" s="26">
        <v>0</v>
      </c>
      <c r="P23" s="128">
        <v>0</v>
      </c>
      <c r="Q23" s="26"/>
      <c r="R23" s="26">
        <v>0</v>
      </c>
      <c r="S23" s="26">
        <v>0</v>
      </c>
      <c r="T23" s="128">
        <v>0</v>
      </c>
      <c r="U23" s="26"/>
      <c r="V23" s="26">
        <v>0</v>
      </c>
      <c r="W23" s="26">
        <v>0</v>
      </c>
      <c r="X23" s="128">
        <v>0</v>
      </c>
      <c r="Y23" s="26"/>
      <c r="Z23" s="26">
        <v>0</v>
      </c>
      <c r="AA23" s="26">
        <v>0</v>
      </c>
      <c r="AB23" s="128">
        <v>0</v>
      </c>
      <c r="AF23" s="4">
        <v>241</v>
      </c>
      <c r="AG23" s="4">
        <v>118</v>
      </c>
      <c r="AH23" s="4">
        <v>123</v>
      </c>
      <c r="AJ23" s="4">
        <v>44</v>
      </c>
      <c r="AK23" s="4">
        <v>20</v>
      </c>
      <c r="AL23" s="4">
        <v>24</v>
      </c>
      <c r="AN23" s="4">
        <v>37</v>
      </c>
      <c r="AO23" s="4">
        <v>16</v>
      </c>
      <c r="AP23" s="4">
        <v>21</v>
      </c>
      <c r="AR23" s="4">
        <v>36</v>
      </c>
      <c r="AS23" s="4">
        <v>20</v>
      </c>
      <c r="AT23" s="4">
        <v>16</v>
      </c>
      <c r="AV23" s="4">
        <v>43</v>
      </c>
      <c r="AW23" s="4">
        <v>21</v>
      </c>
      <c r="AX23" s="4">
        <v>22</v>
      </c>
      <c r="AZ23" s="4">
        <v>41</v>
      </c>
      <c r="BA23" s="4">
        <v>23</v>
      </c>
      <c r="BB23" s="4">
        <v>18</v>
      </c>
      <c r="BD23" s="4">
        <v>40</v>
      </c>
      <c r="BE23" s="4">
        <v>18</v>
      </c>
      <c r="BF23" s="4">
        <v>22</v>
      </c>
    </row>
    <row r="24" spans="1:58" ht="15" customHeight="1" x14ac:dyDescent="0.25">
      <c r="A24" s="4" t="s">
        <v>61</v>
      </c>
      <c r="B24" s="26">
        <v>3</v>
      </c>
      <c r="C24" s="26">
        <v>2</v>
      </c>
      <c r="D24" s="26">
        <v>1</v>
      </c>
      <c r="E24" s="26"/>
      <c r="F24" s="26">
        <v>2</v>
      </c>
      <c r="G24" s="26">
        <v>1</v>
      </c>
      <c r="H24" s="128">
        <v>1</v>
      </c>
      <c r="I24" s="26"/>
      <c r="J24" s="26">
        <v>0</v>
      </c>
      <c r="K24" s="26">
        <v>0</v>
      </c>
      <c r="L24" s="128">
        <v>0</v>
      </c>
      <c r="M24" s="26"/>
      <c r="N24" s="26">
        <v>0</v>
      </c>
      <c r="O24" s="26">
        <v>0</v>
      </c>
      <c r="P24" s="128">
        <v>0</v>
      </c>
      <c r="Q24" s="26"/>
      <c r="R24" s="26">
        <v>0</v>
      </c>
      <c r="S24" s="26">
        <v>0</v>
      </c>
      <c r="T24" s="128">
        <v>0</v>
      </c>
      <c r="U24" s="26"/>
      <c r="V24" s="26">
        <v>0</v>
      </c>
      <c r="W24" s="26">
        <v>0</v>
      </c>
      <c r="X24" s="128">
        <v>0</v>
      </c>
      <c r="Y24" s="26"/>
      <c r="Z24" s="26">
        <v>1</v>
      </c>
      <c r="AA24" s="26">
        <v>1</v>
      </c>
      <c r="AB24" s="128">
        <v>0</v>
      </c>
      <c r="AF24" s="4">
        <v>5709</v>
      </c>
      <c r="AG24" s="4">
        <v>2894</v>
      </c>
      <c r="AH24" s="4">
        <v>2815</v>
      </c>
      <c r="AJ24" s="4">
        <v>1038</v>
      </c>
      <c r="AK24" s="4">
        <v>515</v>
      </c>
      <c r="AL24" s="4">
        <v>523</v>
      </c>
      <c r="AN24" s="4">
        <v>946</v>
      </c>
      <c r="AO24" s="4">
        <v>477</v>
      </c>
      <c r="AP24" s="4">
        <v>469</v>
      </c>
      <c r="AR24" s="4">
        <v>892</v>
      </c>
      <c r="AS24" s="4">
        <v>463</v>
      </c>
      <c r="AT24" s="4">
        <v>429</v>
      </c>
      <c r="AV24" s="4">
        <v>1003</v>
      </c>
      <c r="AW24" s="4">
        <v>506</v>
      </c>
      <c r="AX24" s="4">
        <v>497</v>
      </c>
      <c r="AZ24" s="4">
        <v>944</v>
      </c>
      <c r="BA24" s="4">
        <v>488</v>
      </c>
      <c r="BB24" s="4">
        <v>456</v>
      </c>
      <c r="BD24" s="4">
        <v>886</v>
      </c>
      <c r="BE24" s="4">
        <v>445</v>
      </c>
      <c r="BF24" s="4">
        <v>441</v>
      </c>
    </row>
    <row r="25" spans="1:58" ht="15" customHeight="1" x14ac:dyDescent="0.25">
      <c r="A25" s="4" t="s">
        <v>62</v>
      </c>
      <c r="B25" s="26">
        <v>0</v>
      </c>
      <c r="C25" s="26">
        <v>0</v>
      </c>
      <c r="D25" s="26">
        <v>0</v>
      </c>
      <c r="E25" s="26"/>
      <c r="F25" s="26">
        <v>0</v>
      </c>
      <c r="G25" s="26">
        <v>0</v>
      </c>
      <c r="H25" s="128">
        <v>0</v>
      </c>
      <c r="I25" s="26"/>
      <c r="J25" s="26">
        <v>0</v>
      </c>
      <c r="K25" s="26">
        <v>0</v>
      </c>
      <c r="L25" s="128">
        <v>0</v>
      </c>
      <c r="M25" s="26"/>
      <c r="N25" s="26">
        <v>0</v>
      </c>
      <c r="O25" s="26">
        <v>0</v>
      </c>
      <c r="P25" s="128">
        <v>0</v>
      </c>
      <c r="Q25" s="26"/>
      <c r="R25" s="26">
        <v>0</v>
      </c>
      <c r="S25" s="26">
        <v>0</v>
      </c>
      <c r="T25" s="128">
        <v>0</v>
      </c>
      <c r="U25" s="26"/>
      <c r="V25" s="26">
        <v>0</v>
      </c>
      <c r="W25" s="26">
        <v>0</v>
      </c>
      <c r="X25" s="128">
        <v>0</v>
      </c>
      <c r="Y25" s="26"/>
      <c r="Z25" s="26">
        <v>0</v>
      </c>
      <c r="AA25" s="26">
        <v>0</v>
      </c>
      <c r="AB25" s="128">
        <v>0</v>
      </c>
      <c r="AF25" s="4">
        <v>38</v>
      </c>
      <c r="AG25" s="4">
        <v>21</v>
      </c>
      <c r="AH25" s="4">
        <v>17</v>
      </c>
      <c r="AJ25" s="4">
        <v>7</v>
      </c>
      <c r="AK25" s="4">
        <v>6</v>
      </c>
      <c r="AL25" s="4">
        <v>1</v>
      </c>
      <c r="AN25" s="4">
        <v>5</v>
      </c>
      <c r="AO25" s="4">
        <v>2</v>
      </c>
      <c r="AP25" s="4">
        <v>3</v>
      </c>
      <c r="AR25" s="4">
        <v>7</v>
      </c>
      <c r="AS25" s="4">
        <v>4</v>
      </c>
      <c r="AT25" s="4">
        <v>3</v>
      </c>
      <c r="AV25" s="4">
        <v>9</v>
      </c>
      <c r="AW25" s="4">
        <v>4</v>
      </c>
      <c r="AX25" s="4">
        <v>5</v>
      </c>
      <c r="AZ25" s="4">
        <v>3</v>
      </c>
      <c r="BA25" s="4">
        <v>1</v>
      </c>
      <c r="BB25" s="4">
        <v>2</v>
      </c>
      <c r="BD25" s="4">
        <v>7</v>
      </c>
      <c r="BE25" s="4">
        <v>4</v>
      </c>
      <c r="BF25" s="4">
        <v>3</v>
      </c>
    </row>
    <row r="26" spans="1:58" ht="15" customHeight="1" x14ac:dyDescent="0.25">
      <c r="A26" s="4" t="s">
        <v>63</v>
      </c>
      <c r="B26" s="26">
        <v>1</v>
      </c>
      <c r="C26" s="26">
        <v>1</v>
      </c>
      <c r="D26" s="26">
        <v>0</v>
      </c>
      <c r="E26" s="26"/>
      <c r="F26" s="26">
        <v>0</v>
      </c>
      <c r="G26" s="26">
        <v>0</v>
      </c>
      <c r="H26" s="128">
        <v>0</v>
      </c>
      <c r="I26" s="26"/>
      <c r="J26" s="26">
        <v>0</v>
      </c>
      <c r="K26" s="26">
        <v>0</v>
      </c>
      <c r="L26" s="128">
        <v>0</v>
      </c>
      <c r="M26" s="26"/>
      <c r="N26" s="26">
        <v>0</v>
      </c>
      <c r="O26" s="26">
        <v>0</v>
      </c>
      <c r="P26" s="128">
        <v>0</v>
      </c>
      <c r="Q26" s="26"/>
      <c r="R26" s="26">
        <v>1</v>
      </c>
      <c r="S26" s="26">
        <v>1</v>
      </c>
      <c r="T26" s="128">
        <v>0</v>
      </c>
      <c r="U26" s="26"/>
      <c r="V26" s="26">
        <v>0</v>
      </c>
      <c r="W26" s="26">
        <v>0</v>
      </c>
      <c r="X26" s="128">
        <v>0</v>
      </c>
      <c r="Y26" s="26"/>
      <c r="Z26" s="26">
        <v>0</v>
      </c>
      <c r="AA26" s="26">
        <v>0</v>
      </c>
      <c r="AB26" s="128">
        <v>0</v>
      </c>
      <c r="AF26" s="4">
        <v>813</v>
      </c>
      <c r="AG26" s="4">
        <v>403</v>
      </c>
      <c r="AH26" s="4">
        <v>410</v>
      </c>
      <c r="AJ26" s="4">
        <v>126</v>
      </c>
      <c r="AK26" s="4">
        <v>54</v>
      </c>
      <c r="AL26" s="4">
        <v>72</v>
      </c>
      <c r="AN26" s="4">
        <v>138</v>
      </c>
      <c r="AO26" s="4">
        <v>74</v>
      </c>
      <c r="AP26" s="4">
        <v>64</v>
      </c>
      <c r="AR26" s="4">
        <v>116</v>
      </c>
      <c r="AS26" s="4">
        <v>53</v>
      </c>
      <c r="AT26" s="4">
        <v>63</v>
      </c>
      <c r="AV26" s="4">
        <v>146</v>
      </c>
      <c r="AW26" s="4">
        <v>71</v>
      </c>
      <c r="AX26" s="4">
        <v>75</v>
      </c>
      <c r="AZ26" s="4">
        <v>139</v>
      </c>
      <c r="BA26" s="4">
        <v>67</v>
      </c>
      <c r="BB26" s="4">
        <v>72</v>
      </c>
      <c r="BD26" s="4">
        <v>148</v>
      </c>
      <c r="BE26" s="4">
        <v>84</v>
      </c>
      <c r="BF26" s="4">
        <v>64</v>
      </c>
    </row>
    <row r="27" spans="1:58" ht="15" customHeight="1" x14ac:dyDescent="0.25">
      <c r="A27" s="4" t="s">
        <v>64</v>
      </c>
      <c r="B27" s="26">
        <v>0</v>
      </c>
      <c r="C27" s="26">
        <v>0</v>
      </c>
      <c r="D27" s="26">
        <v>0</v>
      </c>
      <c r="E27" s="26"/>
      <c r="F27" s="26">
        <v>0</v>
      </c>
      <c r="G27" s="26">
        <v>0</v>
      </c>
      <c r="H27" s="128">
        <v>0</v>
      </c>
      <c r="I27" s="26"/>
      <c r="J27" s="26">
        <v>0</v>
      </c>
      <c r="K27" s="26">
        <v>0</v>
      </c>
      <c r="L27" s="128">
        <v>0</v>
      </c>
      <c r="M27" s="26"/>
      <c r="N27" s="26">
        <v>0</v>
      </c>
      <c r="O27" s="26">
        <v>0</v>
      </c>
      <c r="P27" s="128">
        <v>0</v>
      </c>
      <c r="Q27" s="26"/>
      <c r="R27" s="26">
        <v>0</v>
      </c>
      <c r="S27" s="26">
        <v>0</v>
      </c>
      <c r="T27" s="128">
        <v>0</v>
      </c>
      <c r="U27" s="26"/>
      <c r="V27" s="26">
        <v>0</v>
      </c>
      <c r="W27" s="26">
        <v>0</v>
      </c>
      <c r="X27" s="128">
        <v>0</v>
      </c>
      <c r="Y27" s="26"/>
      <c r="Z27" s="26">
        <v>0</v>
      </c>
      <c r="AA27" s="26">
        <v>0</v>
      </c>
      <c r="AB27" s="128">
        <v>0</v>
      </c>
      <c r="AF27" s="4">
        <v>320</v>
      </c>
      <c r="AG27" s="4">
        <v>167</v>
      </c>
      <c r="AH27" s="4">
        <v>153</v>
      </c>
      <c r="AJ27" s="4">
        <v>61</v>
      </c>
      <c r="AK27" s="4">
        <v>32</v>
      </c>
      <c r="AL27" s="4">
        <v>29</v>
      </c>
      <c r="AN27" s="4">
        <v>56</v>
      </c>
      <c r="AO27" s="4">
        <v>33</v>
      </c>
      <c r="AP27" s="4">
        <v>23</v>
      </c>
      <c r="AR27" s="4">
        <v>63</v>
      </c>
      <c r="AS27" s="4">
        <v>32</v>
      </c>
      <c r="AT27" s="4">
        <v>31</v>
      </c>
      <c r="AV27" s="4">
        <v>43</v>
      </c>
      <c r="AW27" s="4">
        <v>28</v>
      </c>
      <c r="AX27" s="4">
        <v>15</v>
      </c>
      <c r="AZ27" s="4">
        <v>49</v>
      </c>
      <c r="BA27" s="4">
        <v>22</v>
      </c>
      <c r="BB27" s="4">
        <v>27</v>
      </c>
      <c r="BD27" s="4">
        <v>48</v>
      </c>
      <c r="BE27" s="4">
        <v>20</v>
      </c>
      <c r="BF27" s="4">
        <v>28</v>
      </c>
    </row>
    <row r="28" spans="1:58" ht="15" customHeight="1" x14ac:dyDescent="0.25">
      <c r="A28" s="4" t="s">
        <v>65</v>
      </c>
      <c r="B28" s="26">
        <v>0</v>
      </c>
      <c r="C28" s="26">
        <v>0</v>
      </c>
      <c r="D28" s="26">
        <v>0</v>
      </c>
      <c r="E28" s="26"/>
      <c r="F28" s="26">
        <v>0</v>
      </c>
      <c r="G28" s="26">
        <v>0</v>
      </c>
      <c r="H28" s="128">
        <v>0</v>
      </c>
      <c r="I28" s="26"/>
      <c r="J28" s="26">
        <v>0</v>
      </c>
      <c r="K28" s="26">
        <v>0</v>
      </c>
      <c r="L28" s="128">
        <v>0</v>
      </c>
      <c r="M28" s="26"/>
      <c r="N28" s="26">
        <v>0</v>
      </c>
      <c r="O28" s="26">
        <v>0</v>
      </c>
      <c r="P28" s="128">
        <v>0</v>
      </c>
      <c r="Q28" s="26"/>
      <c r="R28" s="26">
        <v>0</v>
      </c>
      <c r="S28" s="26">
        <v>0</v>
      </c>
      <c r="T28" s="128">
        <v>0</v>
      </c>
      <c r="U28" s="26"/>
      <c r="V28" s="26">
        <v>0</v>
      </c>
      <c r="W28" s="26">
        <v>0</v>
      </c>
      <c r="X28" s="128">
        <v>0</v>
      </c>
      <c r="Y28" s="26"/>
      <c r="Z28" s="26">
        <v>0</v>
      </c>
      <c r="AA28" s="26">
        <v>0</v>
      </c>
      <c r="AB28" s="128">
        <v>0</v>
      </c>
      <c r="AF28" s="4">
        <v>821</v>
      </c>
      <c r="AG28" s="4">
        <v>416</v>
      </c>
      <c r="AH28" s="4">
        <v>405</v>
      </c>
      <c r="AJ28" s="4">
        <v>146</v>
      </c>
      <c r="AK28" s="4">
        <v>78</v>
      </c>
      <c r="AL28" s="4">
        <v>68</v>
      </c>
      <c r="AN28" s="4">
        <v>152</v>
      </c>
      <c r="AO28" s="4">
        <v>81</v>
      </c>
      <c r="AP28" s="4">
        <v>71</v>
      </c>
      <c r="AR28" s="4">
        <v>125</v>
      </c>
      <c r="AS28" s="4">
        <v>61</v>
      </c>
      <c r="AT28" s="4">
        <v>64</v>
      </c>
      <c r="AV28" s="4">
        <v>150</v>
      </c>
      <c r="AW28" s="4">
        <v>71</v>
      </c>
      <c r="AX28" s="4">
        <v>79</v>
      </c>
      <c r="AZ28" s="4">
        <v>125</v>
      </c>
      <c r="BA28" s="4">
        <v>62</v>
      </c>
      <c r="BB28" s="4">
        <v>63</v>
      </c>
      <c r="BD28" s="4">
        <v>123</v>
      </c>
      <c r="BE28" s="4">
        <v>63</v>
      </c>
      <c r="BF28" s="4">
        <v>60</v>
      </c>
    </row>
    <row r="29" spans="1:58" ht="15" customHeight="1" x14ac:dyDescent="0.25">
      <c r="A29" s="4" t="s">
        <v>66</v>
      </c>
      <c r="B29" s="26">
        <v>0</v>
      </c>
      <c r="C29" s="26">
        <v>0</v>
      </c>
      <c r="D29" s="26">
        <v>0</v>
      </c>
      <c r="E29" s="26"/>
      <c r="F29" s="26">
        <v>0</v>
      </c>
      <c r="G29" s="26">
        <v>0</v>
      </c>
      <c r="H29" s="128">
        <v>0</v>
      </c>
      <c r="I29" s="26"/>
      <c r="J29" s="26">
        <v>0</v>
      </c>
      <c r="K29" s="26">
        <v>0</v>
      </c>
      <c r="L29" s="128">
        <v>0</v>
      </c>
      <c r="M29" s="26"/>
      <c r="N29" s="26">
        <v>0</v>
      </c>
      <c r="O29" s="26">
        <v>0</v>
      </c>
      <c r="P29" s="128">
        <v>0</v>
      </c>
      <c r="Q29" s="26"/>
      <c r="R29" s="26">
        <v>0</v>
      </c>
      <c r="S29" s="26">
        <v>0</v>
      </c>
      <c r="T29" s="128">
        <v>0</v>
      </c>
      <c r="U29" s="26"/>
      <c r="V29" s="26">
        <v>0</v>
      </c>
      <c r="W29" s="26">
        <v>0</v>
      </c>
      <c r="X29" s="128">
        <v>0</v>
      </c>
      <c r="Y29" s="26"/>
      <c r="Z29" s="26">
        <v>0</v>
      </c>
      <c r="AA29" s="26">
        <v>0</v>
      </c>
      <c r="AB29" s="128">
        <v>0</v>
      </c>
      <c r="AF29" s="4">
        <v>398</v>
      </c>
      <c r="AG29" s="4">
        <v>228</v>
      </c>
      <c r="AH29" s="4">
        <v>170</v>
      </c>
      <c r="AJ29" s="4">
        <v>65</v>
      </c>
      <c r="AK29" s="4">
        <v>38</v>
      </c>
      <c r="AL29" s="4">
        <v>27</v>
      </c>
      <c r="AN29" s="4">
        <v>70</v>
      </c>
      <c r="AO29" s="4">
        <v>48</v>
      </c>
      <c r="AP29" s="4">
        <v>22</v>
      </c>
      <c r="AR29" s="4">
        <v>63</v>
      </c>
      <c r="AS29" s="4">
        <v>31</v>
      </c>
      <c r="AT29" s="4">
        <v>32</v>
      </c>
      <c r="AV29" s="4">
        <v>69</v>
      </c>
      <c r="AW29" s="4">
        <v>36</v>
      </c>
      <c r="AX29" s="4">
        <v>33</v>
      </c>
      <c r="AZ29" s="4">
        <v>70</v>
      </c>
      <c r="BA29" s="4">
        <v>38</v>
      </c>
      <c r="BB29" s="4">
        <v>32</v>
      </c>
      <c r="BD29" s="4">
        <v>61</v>
      </c>
      <c r="BE29" s="4">
        <v>37</v>
      </c>
      <c r="BF29" s="4">
        <v>24</v>
      </c>
    </row>
    <row r="30" spans="1:58" ht="15" customHeight="1" x14ac:dyDescent="0.25">
      <c r="A30" s="4" t="s">
        <v>67</v>
      </c>
      <c r="B30" s="26">
        <v>2</v>
      </c>
      <c r="C30" s="26">
        <v>1</v>
      </c>
      <c r="D30" s="26">
        <v>1</v>
      </c>
      <c r="E30" s="26"/>
      <c r="F30" s="26">
        <v>0</v>
      </c>
      <c r="G30" s="26">
        <v>0</v>
      </c>
      <c r="H30" s="128">
        <v>0</v>
      </c>
      <c r="I30" s="26"/>
      <c r="J30" s="26">
        <v>1</v>
      </c>
      <c r="K30" s="26">
        <v>1</v>
      </c>
      <c r="L30" s="128">
        <v>0</v>
      </c>
      <c r="M30" s="26"/>
      <c r="N30" s="26">
        <v>1</v>
      </c>
      <c r="O30" s="26">
        <v>0</v>
      </c>
      <c r="P30" s="128">
        <v>1</v>
      </c>
      <c r="Q30" s="26"/>
      <c r="R30" s="26">
        <v>0</v>
      </c>
      <c r="S30" s="26">
        <v>0</v>
      </c>
      <c r="T30" s="128">
        <v>0</v>
      </c>
      <c r="U30" s="26"/>
      <c r="V30" s="26">
        <v>0</v>
      </c>
      <c r="W30" s="26">
        <v>0</v>
      </c>
      <c r="X30" s="128">
        <v>0</v>
      </c>
      <c r="Y30" s="26"/>
      <c r="Z30" s="26">
        <v>0</v>
      </c>
      <c r="AA30" s="26">
        <v>0</v>
      </c>
      <c r="AB30" s="128">
        <v>0</v>
      </c>
      <c r="AF30" s="4">
        <v>1027</v>
      </c>
      <c r="AG30" s="4">
        <v>510</v>
      </c>
      <c r="AH30" s="4">
        <v>517</v>
      </c>
      <c r="AJ30" s="4">
        <v>194</v>
      </c>
      <c r="AK30" s="4">
        <v>101</v>
      </c>
      <c r="AL30" s="4">
        <v>93</v>
      </c>
      <c r="AN30" s="4">
        <v>179</v>
      </c>
      <c r="AO30" s="4">
        <v>90</v>
      </c>
      <c r="AP30" s="4">
        <v>89</v>
      </c>
      <c r="AR30" s="4">
        <v>159</v>
      </c>
      <c r="AS30" s="4">
        <v>76</v>
      </c>
      <c r="AT30" s="4">
        <v>83</v>
      </c>
      <c r="AV30" s="4">
        <v>185</v>
      </c>
      <c r="AW30" s="4">
        <v>92</v>
      </c>
      <c r="AX30" s="4">
        <v>93</v>
      </c>
      <c r="AZ30" s="4">
        <v>162</v>
      </c>
      <c r="BA30" s="4">
        <v>70</v>
      </c>
      <c r="BB30" s="4">
        <v>92</v>
      </c>
      <c r="BD30" s="4">
        <v>148</v>
      </c>
      <c r="BE30" s="4">
        <v>81</v>
      </c>
      <c r="BF30" s="4">
        <v>67</v>
      </c>
    </row>
    <row r="31" spans="1:58" ht="15" customHeight="1" x14ac:dyDescent="0.25">
      <c r="A31" s="4" t="s">
        <v>68</v>
      </c>
      <c r="B31" s="26">
        <v>0</v>
      </c>
      <c r="C31" s="26">
        <v>0</v>
      </c>
      <c r="D31" s="26">
        <v>0</v>
      </c>
      <c r="E31" s="26"/>
      <c r="F31" s="26">
        <v>0</v>
      </c>
      <c r="G31" s="26">
        <v>0</v>
      </c>
      <c r="H31" s="128">
        <v>0</v>
      </c>
      <c r="I31" s="26"/>
      <c r="J31" s="26">
        <v>0</v>
      </c>
      <c r="K31" s="26">
        <v>0</v>
      </c>
      <c r="L31" s="128">
        <v>0</v>
      </c>
      <c r="M31" s="26"/>
      <c r="N31" s="26">
        <v>0</v>
      </c>
      <c r="O31" s="26">
        <v>0</v>
      </c>
      <c r="P31" s="128">
        <v>0</v>
      </c>
      <c r="Q31" s="26"/>
      <c r="R31" s="26">
        <v>0</v>
      </c>
      <c r="S31" s="26">
        <v>0</v>
      </c>
      <c r="T31" s="128">
        <v>0</v>
      </c>
      <c r="U31" s="26"/>
      <c r="V31" s="26">
        <v>0</v>
      </c>
      <c r="W31" s="26">
        <v>0</v>
      </c>
      <c r="X31" s="128">
        <v>0</v>
      </c>
      <c r="Y31" s="26"/>
      <c r="Z31" s="26">
        <v>0</v>
      </c>
      <c r="AA31" s="26">
        <v>0</v>
      </c>
      <c r="AB31" s="128">
        <v>0</v>
      </c>
      <c r="AF31" s="4">
        <v>222</v>
      </c>
      <c r="AG31" s="4">
        <v>109</v>
      </c>
      <c r="AH31" s="4">
        <v>113</v>
      </c>
      <c r="AJ31" s="4">
        <v>49</v>
      </c>
      <c r="AK31" s="4">
        <v>26</v>
      </c>
      <c r="AL31" s="4">
        <v>23</v>
      </c>
      <c r="AN31" s="4">
        <v>51</v>
      </c>
      <c r="AO31" s="4">
        <v>22</v>
      </c>
      <c r="AP31" s="4">
        <v>29</v>
      </c>
      <c r="AR31" s="4">
        <v>39</v>
      </c>
      <c r="AS31" s="4">
        <v>16</v>
      </c>
      <c r="AT31" s="4">
        <v>23</v>
      </c>
      <c r="AV31" s="4">
        <v>26</v>
      </c>
      <c r="AW31" s="4">
        <v>13</v>
      </c>
      <c r="AX31" s="4">
        <v>13</v>
      </c>
      <c r="AZ31" s="4">
        <v>35</v>
      </c>
      <c r="BA31" s="4">
        <v>17</v>
      </c>
      <c r="BB31" s="4">
        <v>18</v>
      </c>
      <c r="BD31" s="4">
        <v>22</v>
      </c>
      <c r="BE31" s="4">
        <v>15</v>
      </c>
      <c r="BF31" s="4">
        <v>7</v>
      </c>
    </row>
    <row r="32" spans="1:58" ht="15" customHeight="1" x14ac:dyDescent="0.25">
      <c r="A32" s="4" t="s">
        <v>69</v>
      </c>
      <c r="B32" s="26">
        <v>1</v>
      </c>
      <c r="C32" s="26">
        <v>1</v>
      </c>
      <c r="D32" s="26">
        <v>0</v>
      </c>
      <c r="E32" s="26"/>
      <c r="F32" s="26">
        <v>1</v>
      </c>
      <c r="G32" s="26">
        <v>1</v>
      </c>
      <c r="H32" s="128">
        <v>0</v>
      </c>
      <c r="I32" s="26"/>
      <c r="J32" s="26">
        <v>0</v>
      </c>
      <c r="K32" s="26">
        <v>0</v>
      </c>
      <c r="L32" s="128">
        <v>0</v>
      </c>
      <c r="M32" s="26"/>
      <c r="N32" s="26">
        <v>0</v>
      </c>
      <c r="O32" s="26">
        <v>0</v>
      </c>
      <c r="P32" s="128">
        <v>0</v>
      </c>
      <c r="Q32" s="26"/>
      <c r="R32" s="26">
        <v>0</v>
      </c>
      <c r="S32" s="26">
        <v>0</v>
      </c>
      <c r="T32" s="128">
        <v>0</v>
      </c>
      <c r="U32" s="26"/>
      <c r="V32" s="26">
        <v>0</v>
      </c>
      <c r="W32" s="26">
        <v>0</v>
      </c>
      <c r="X32" s="128">
        <v>0</v>
      </c>
      <c r="Y32" s="26"/>
      <c r="Z32" s="26">
        <v>0</v>
      </c>
      <c r="AA32" s="26">
        <v>0</v>
      </c>
      <c r="AB32" s="128">
        <v>0</v>
      </c>
      <c r="AF32" s="4">
        <v>583</v>
      </c>
      <c r="AG32" s="4">
        <v>285</v>
      </c>
      <c r="AH32" s="4">
        <v>298</v>
      </c>
      <c r="AJ32" s="4">
        <v>122</v>
      </c>
      <c r="AK32" s="4">
        <v>65</v>
      </c>
      <c r="AL32" s="4">
        <v>57</v>
      </c>
      <c r="AN32" s="4">
        <v>108</v>
      </c>
      <c r="AO32" s="4">
        <v>53</v>
      </c>
      <c r="AP32" s="4">
        <v>55</v>
      </c>
      <c r="AR32" s="4">
        <v>98</v>
      </c>
      <c r="AS32" s="4">
        <v>44</v>
      </c>
      <c r="AT32" s="4">
        <v>54</v>
      </c>
      <c r="AV32" s="4">
        <v>72</v>
      </c>
      <c r="AW32" s="4">
        <v>37</v>
      </c>
      <c r="AX32" s="4">
        <v>35</v>
      </c>
      <c r="AZ32" s="4">
        <v>96</v>
      </c>
      <c r="BA32" s="4">
        <v>38</v>
      </c>
      <c r="BB32" s="4">
        <v>58</v>
      </c>
      <c r="BD32" s="4">
        <v>87</v>
      </c>
      <c r="BE32" s="4">
        <v>48</v>
      </c>
      <c r="BF32" s="4">
        <v>39</v>
      </c>
    </row>
    <row r="33" spans="1:58" ht="15" customHeight="1" x14ac:dyDescent="0.25">
      <c r="A33" s="4" t="s">
        <v>70</v>
      </c>
      <c r="B33" s="26">
        <v>0</v>
      </c>
      <c r="C33" s="26">
        <v>0</v>
      </c>
      <c r="D33" s="26">
        <v>0</v>
      </c>
      <c r="E33" s="26"/>
      <c r="F33" s="26">
        <v>0</v>
      </c>
      <c r="G33" s="26">
        <v>0</v>
      </c>
      <c r="H33" s="128">
        <v>0</v>
      </c>
      <c r="I33" s="26"/>
      <c r="J33" s="26">
        <v>0</v>
      </c>
      <c r="K33" s="26">
        <v>0</v>
      </c>
      <c r="L33" s="128">
        <v>0</v>
      </c>
      <c r="M33" s="26"/>
      <c r="N33" s="26">
        <v>0</v>
      </c>
      <c r="O33" s="26">
        <v>0</v>
      </c>
      <c r="P33" s="128">
        <v>0</v>
      </c>
      <c r="Q33" s="26"/>
      <c r="R33" s="26">
        <v>0</v>
      </c>
      <c r="S33" s="26">
        <v>0</v>
      </c>
      <c r="T33" s="128">
        <v>0</v>
      </c>
      <c r="U33" s="26"/>
      <c r="V33" s="26">
        <v>0</v>
      </c>
      <c r="W33" s="26">
        <v>0</v>
      </c>
      <c r="X33" s="128">
        <v>0</v>
      </c>
      <c r="Y33" s="26"/>
      <c r="Z33" s="26">
        <v>0</v>
      </c>
      <c r="AA33" s="26">
        <v>0</v>
      </c>
      <c r="AB33" s="128">
        <v>0</v>
      </c>
      <c r="AF33" s="4">
        <v>140</v>
      </c>
      <c r="AG33" s="4">
        <v>70</v>
      </c>
      <c r="AH33" s="4">
        <v>70</v>
      </c>
      <c r="AJ33" s="4">
        <v>24</v>
      </c>
      <c r="AK33" s="4">
        <v>11</v>
      </c>
      <c r="AL33" s="4">
        <v>13</v>
      </c>
      <c r="AN33" s="4">
        <v>23</v>
      </c>
      <c r="AO33" s="4">
        <v>15</v>
      </c>
      <c r="AP33" s="4">
        <v>8</v>
      </c>
      <c r="AR33" s="4">
        <v>27</v>
      </c>
      <c r="AS33" s="4">
        <v>13</v>
      </c>
      <c r="AT33" s="4">
        <v>14</v>
      </c>
      <c r="AV33" s="4">
        <v>25</v>
      </c>
      <c r="AW33" s="4">
        <v>11</v>
      </c>
      <c r="AX33" s="4">
        <v>14</v>
      </c>
      <c r="AZ33" s="4">
        <v>21</v>
      </c>
      <c r="BA33" s="4">
        <v>10</v>
      </c>
      <c r="BB33" s="4">
        <v>11</v>
      </c>
      <c r="BD33" s="4">
        <v>20</v>
      </c>
      <c r="BE33" s="4">
        <v>10</v>
      </c>
      <c r="BF33" s="4">
        <v>10</v>
      </c>
    </row>
    <row r="34" spans="1:58" ht="15" customHeight="1" x14ac:dyDescent="0.25">
      <c r="A34" s="4" t="s">
        <v>71</v>
      </c>
      <c r="B34" s="26">
        <v>1</v>
      </c>
      <c r="C34" s="26">
        <v>1</v>
      </c>
      <c r="D34" s="26">
        <v>0</v>
      </c>
      <c r="E34" s="26"/>
      <c r="F34" s="26">
        <v>1</v>
      </c>
      <c r="G34" s="26">
        <v>1</v>
      </c>
      <c r="H34" s="128">
        <v>0</v>
      </c>
      <c r="I34" s="26"/>
      <c r="J34" s="26">
        <v>0</v>
      </c>
      <c r="K34" s="26">
        <v>0</v>
      </c>
      <c r="L34" s="128">
        <v>0</v>
      </c>
      <c r="M34" s="26"/>
      <c r="N34" s="26">
        <v>0</v>
      </c>
      <c r="O34" s="26">
        <v>0</v>
      </c>
      <c r="P34" s="128">
        <v>0</v>
      </c>
      <c r="Q34" s="26"/>
      <c r="R34" s="26">
        <v>0</v>
      </c>
      <c r="S34" s="26">
        <v>0</v>
      </c>
      <c r="T34" s="128">
        <v>0</v>
      </c>
      <c r="U34" s="26"/>
      <c r="V34" s="26">
        <v>0</v>
      </c>
      <c r="W34" s="26">
        <v>0</v>
      </c>
      <c r="X34" s="128">
        <v>0</v>
      </c>
      <c r="Y34" s="26"/>
      <c r="Z34" s="26">
        <v>0</v>
      </c>
      <c r="AA34" s="26">
        <v>0</v>
      </c>
      <c r="AB34" s="128">
        <v>0</v>
      </c>
      <c r="AF34" s="4">
        <v>204</v>
      </c>
      <c r="AG34" s="4">
        <v>96</v>
      </c>
      <c r="AH34" s="4">
        <v>108</v>
      </c>
      <c r="AJ34" s="4">
        <v>32</v>
      </c>
      <c r="AK34" s="4">
        <v>17</v>
      </c>
      <c r="AL34" s="4">
        <v>15</v>
      </c>
      <c r="AN34" s="4">
        <v>38</v>
      </c>
      <c r="AO34" s="4">
        <v>15</v>
      </c>
      <c r="AP34" s="4">
        <v>23</v>
      </c>
      <c r="AR34" s="4">
        <v>34</v>
      </c>
      <c r="AS34" s="4">
        <v>16</v>
      </c>
      <c r="AT34" s="4">
        <v>18</v>
      </c>
      <c r="AV34" s="4">
        <v>35</v>
      </c>
      <c r="AW34" s="4">
        <v>18</v>
      </c>
      <c r="AX34" s="4">
        <v>17</v>
      </c>
      <c r="AZ34" s="4">
        <v>34</v>
      </c>
      <c r="BA34" s="4">
        <v>16</v>
      </c>
      <c r="BB34" s="4">
        <v>18</v>
      </c>
      <c r="BD34" s="4">
        <v>31</v>
      </c>
      <c r="BE34" s="4">
        <v>14</v>
      </c>
      <c r="BF34" s="4">
        <v>17</v>
      </c>
    </row>
    <row r="35" spans="1:58" ht="15" customHeight="1" x14ac:dyDescent="0.25">
      <c r="A35" s="4" t="s">
        <v>72</v>
      </c>
      <c r="B35" s="26">
        <v>6</v>
      </c>
      <c r="C35" s="26">
        <v>5</v>
      </c>
      <c r="D35" s="26">
        <v>1</v>
      </c>
      <c r="E35" s="26"/>
      <c r="F35" s="26">
        <v>0</v>
      </c>
      <c r="G35" s="26">
        <v>0</v>
      </c>
      <c r="H35" s="128">
        <v>0</v>
      </c>
      <c r="I35" s="26"/>
      <c r="J35" s="26">
        <v>0</v>
      </c>
      <c r="K35" s="26">
        <v>0</v>
      </c>
      <c r="L35" s="128">
        <v>0</v>
      </c>
      <c r="M35" s="26"/>
      <c r="N35" s="26">
        <v>0</v>
      </c>
      <c r="O35" s="26">
        <v>0</v>
      </c>
      <c r="P35" s="128">
        <v>0</v>
      </c>
      <c r="Q35" s="26"/>
      <c r="R35" s="26">
        <v>5</v>
      </c>
      <c r="S35" s="26">
        <v>4</v>
      </c>
      <c r="T35" s="128">
        <v>1</v>
      </c>
      <c r="U35" s="26"/>
      <c r="V35" s="26">
        <v>0</v>
      </c>
      <c r="W35" s="26">
        <v>0</v>
      </c>
      <c r="X35" s="128">
        <v>0</v>
      </c>
      <c r="Y35" s="26"/>
      <c r="Z35" s="26">
        <v>1</v>
      </c>
      <c r="AA35" s="26">
        <v>1</v>
      </c>
      <c r="AB35" s="128">
        <v>0</v>
      </c>
      <c r="AF35" s="4">
        <v>1070</v>
      </c>
      <c r="AG35" s="4">
        <v>552</v>
      </c>
      <c r="AH35" s="4">
        <v>518</v>
      </c>
      <c r="AJ35" s="4">
        <v>192</v>
      </c>
      <c r="AK35" s="4">
        <v>93</v>
      </c>
      <c r="AL35" s="4">
        <v>99</v>
      </c>
      <c r="AN35" s="4">
        <v>189</v>
      </c>
      <c r="AO35" s="4">
        <v>99</v>
      </c>
      <c r="AP35" s="4">
        <v>90</v>
      </c>
      <c r="AR35" s="4">
        <v>163</v>
      </c>
      <c r="AS35" s="4">
        <v>81</v>
      </c>
      <c r="AT35" s="4">
        <v>82</v>
      </c>
      <c r="AV35" s="4">
        <v>193</v>
      </c>
      <c r="AW35" s="4">
        <v>100</v>
      </c>
      <c r="AX35" s="4">
        <v>93</v>
      </c>
      <c r="AZ35" s="4">
        <v>179</v>
      </c>
      <c r="BA35" s="4">
        <v>96</v>
      </c>
      <c r="BB35" s="4">
        <v>83</v>
      </c>
      <c r="BD35" s="4">
        <v>154</v>
      </c>
      <c r="BE35" s="4">
        <v>83</v>
      </c>
      <c r="BF35" s="4">
        <v>71</v>
      </c>
    </row>
    <row r="36" spans="1:58" ht="15" customHeight="1" thickBot="1" x14ac:dyDescent="0.3">
      <c r="A36" s="4" t="s">
        <v>73</v>
      </c>
      <c r="B36" s="26">
        <v>0</v>
      </c>
      <c r="C36" s="26">
        <v>0</v>
      </c>
      <c r="D36" s="26">
        <v>0</v>
      </c>
      <c r="E36" s="26"/>
      <c r="F36" s="26">
        <v>0</v>
      </c>
      <c r="G36" s="26">
        <v>0</v>
      </c>
      <c r="H36" s="128">
        <v>0</v>
      </c>
      <c r="I36" s="26"/>
      <c r="J36" s="26">
        <v>0</v>
      </c>
      <c r="K36" s="26">
        <v>0</v>
      </c>
      <c r="L36" s="128">
        <v>0</v>
      </c>
      <c r="M36" s="26"/>
      <c r="N36" s="26">
        <v>0</v>
      </c>
      <c r="O36" s="26">
        <v>0</v>
      </c>
      <c r="P36" s="128">
        <v>0</v>
      </c>
      <c r="Q36" s="26"/>
      <c r="R36" s="26">
        <v>0</v>
      </c>
      <c r="S36" s="26">
        <v>0</v>
      </c>
      <c r="T36" s="128">
        <v>0</v>
      </c>
      <c r="U36" s="26"/>
      <c r="V36" s="26">
        <v>0</v>
      </c>
      <c r="W36" s="26">
        <v>0</v>
      </c>
      <c r="X36" s="128">
        <v>0</v>
      </c>
      <c r="Y36" s="26"/>
      <c r="Z36" s="26">
        <v>0</v>
      </c>
      <c r="AA36" s="26">
        <v>0</v>
      </c>
      <c r="AB36" s="128">
        <v>0</v>
      </c>
      <c r="AF36" s="4">
        <v>804</v>
      </c>
      <c r="AG36" s="4">
        <v>424</v>
      </c>
      <c r="AH36" s="4">
        <v>380</v>
      </c>
      <c r="AJ36" s="4">
        <v>137</v>
      </c>
      <c r="AK36" s="4">
        <v>77</v>
      </c>
      <c r="AL36" s="4">
        <v>60</v>
      </c>
      <c r="AN36" s="4">
        <v>127</v>
      </c>
      <c r="AO36" s="4">
        <v>66</v>
      </c>
      <c r="AP36" s="4">
        <v>61</v>
      </c>
      <c r="AR36" s="4">
        <v>127</v>
      </c>
      <c r="AS36" s="4">
        <v>73</v>
      </c>
      <c r="AT36" s="4">
        <v>54</v>
      </c>
      <c r="AV36" s="4">
        <v>156</v>
      </c>
      <c r="AW36" s="4">
        <v>84</v>
      </c>
      <c r="AX36" s="4">
        <v>72</v>
      </c>
      <c r="AZ36" s="4">
        <v>129</v>
      </c>
      <c r="BA36" s="4">
        <v>57</v>
      </c>
      <c r="BB36" s="4">
        <v>72</v>
      </c>
      <c r="BD36" s="4">
        <v>128</v>
      </c>
      <c r="BE36" s="4">
        <v>67</v>
      </c>
      <c r="BF36" s="4">
        <v>61</v>
      </c>
    </row>
    <row r="37" spans="1:58" x14ac:dyDescent="0.25">
      <c r="A37" s="242" t="s">
        <v>98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</row>
    <row r="38" spans="1:58" x14ac:dyDescent="0.25">
      <c r="A38" s="247" t="s">
        <v>79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</row>
    <row r="39" spans="1:58" x14ac:dyDescent="0.25">
      <c r="A39" s="192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</row>
    <row r="40" spans="1:58" ht="16.5" customHeight="1" x14ac:dyDescent="0.25">
      <c r="A40" s="22"/>
    </row>
    <row r="41" spans="1:58" ht="14.25" x14ac:dyDescent="0.25">
      <c r="A41" s="258" t="s">
        <v>116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</row>
    <row r="42" spans="1:58" ht="14.25" x14ac:dyDescent="0.25">
      <c r="A42" s="258" t="s">
        <v>75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</row>
    <row r="43" spans="1:58" ht="15" thickBot="1" x14ac:dyDescent="0.3">
      <c r="A43" s="258" t="s">
        <v>91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</row>
    <row r="44" spans="1:58" ht="19.5" thickBot="1" x14ac:dyDescent="0.3">
      <c r="A44" s="258" t="s">
        <v>93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189" t="s">
        <v>111</v>
      </c>
    </row>
    <row r="45" spans="1:58" ht="14.25" x14ac:dyDescent="0.25">
      <c r="A45" s="258" t="s">
        <v>136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58" ht="14.25" x14ac:dyDescent="0.25">
      <c r="A46" s="258" t="s">
        <v>117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58" ht="13.5" thickBo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58" ht="15" customHeight="1" thickBot="1" x14ac:dyDescent="0.3">
      <c r="A48" s="237" t="s">
        <v>103</v>
      </c>
      <c r="B48" s="239" t="s">
        <v>10</v>
      </c>
      <c r="C48" s="239"/>
      <c r="D48" s="239"/>
      <c r="E48" s="8"/>
      <c r="F48" s="239" t="s">
        <v>12</v>
      </c>
      <c r="G48" s="239"/>
      <c r="H48" s="239"/>
      <c r="I48" s="8"/>
      <c r="J48" s="239" t="s">
        <v>13</v>
      </c>
      <c r="K48" s="239"/>
      <c r="L48" s="239"/>
      <c r="M48" s="8"/>
      <c r="N48" s="239" t="s">
        <v>14</v>
      </c>
      <c r="O48" s="239"/>
      <c r="P48" s="239"/>
      <c r="Q48" s="8"/>
      <c r="R48" s="239" t="s">
        <v>16</v>
      </c>
      <c r="S48" s="239"/>
      <c r="T48" s="239"/>
      <c r="U48" s="8"/>
      <c r="V48" s="239" t="s">
        <v>17</v>
      </c>
      <c r="W48" s="239"/>
      <c r="X48" s="239"/>
      <c r="Y48" s="8"/>
      <c r="Z48" s="239" t="s">
        <v>18</v>
      </c>
      <c r="AA48" s="239"/>
      <c r="AB48" s="239"/>
    </row>
    <row r="49" spans="1:29" ht="15" customHeight="1" thickBot="1" x14ac:dyDescent="0.3">
      <c r="A49" s="237"/>
      <c r="B49" s="11" t="s">
        <v>31</v>
      </c>
      <c r="C49" s="11" t="s">
        <v>32</v>
      </c>
      <c r="D49" s="11" t="s">
        <v>33</v>
      </c>
      <c r="E49" s="11"/>
      <c r="F49" s="11" t="s">
        <v>31</v>
      </c>
      <c r="G49" s="11" t="s">
        <v>32</v>
      </c>
      <c r="H49" s="11" t="s">
        <v>33</v>
      </c>
      <c r="I49" s="11"/>
      <c r="J49" s="11" t="s">
        <v>31</v>
      </c>
      <c r="K49" s="11" t="s">
        <v>32</v>
      </c>
      <c r="L49" s="11" t="s">
        <v>33</v>
      </c>
      <c r="M49" s="11"/>
      <c r="N49" s="11" t="s">
        <v>31</v>
      </c>
      <c r="O49" s="11" t="s">
        <v>32</v>
      </c>
      <c r="P49" s="11" t="s">
        <v>33</v>
      </c>
      <c r="Q49" s="11"/>
      <c r="R49" s="11" t="s">
        <v>31</v>
      </c>
      <c r="S49" s="11" t="s">
        <v>32</v>
      </c>
      <c r="T49" s="11" t="s">
        <v>33</v>
      </c>
      <c r="U49" s="11"/>
      <c r="V49" s="11" t="s">
        <v>31</v>
      </c>
      <c r="W49" s="11" t="s">
        <v>32</v>
      </c>
      <c r="X49" s="11" t="s">
        <v>33</v>
      </c>
      <c r="Y49" s="11"/>
      <c r="Z49" s="11" t="s">
        <v>31</v>
      </c>
      <c r="AA49" s="11" t="s">
        <v>32</v>
      </c>
      <c r="AB49" s="11" t="s">
        <v>33</v>
      </c>
    </row>
    <row r="50" spans="1:29" ht="15" customHeight="1" x14ac:dyDescent="0.25">
      <c r="A50" s="23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9" s="24" customFormat="1" ht="15" customHeight="1" x14ac:dyDescent="0.25">
      <c r="A51" s="29" t="s">
        <v>47</v>
      </c>
      <c r="B51" s="63">
        <f>+B11/AF11*100</f>
        <v>0.12029603284604723</v>
      </c>
      <c r="C51" s="63">
        <f>+C11/AG11*100</f>
        <v>0.1683158216872386</v>
      </c>
      <c r="D51" s="63">
        <f>+D11/AH11*100</f>
        <v>6.9768689958675467E-2</v>
      </c>
      <c r="E51" s="93"/>
      <c r="F51" s="63">
        <f>+F11/AJ11*100</f>
        <v>0.26162790697674421</v>
      </c>
      <c r="G51" s="63">
        <f>+G11/AK11*100</f>
        <v>0.33946251768033947</v>
      </c>
      <c r="H51" s="63">
        <f>+H11/AL11*100</f>
        <v>0.17937219730941703</v>
      </c>
      <c r="I51" s="93"/>
      <c r="J51" s="63">
        <f>+J11/AN11*100</f>
        <v>0.1059322033898305</v>
      </c>
      <c r="K51" s="63">
        <f>+K11/AO11*100</f>
        <v>0.11830819284235432</v>
      </c>
      <c r="L51" s="63">
        <f>+L11/AP11*100</f>
        <v>9.2965602726991017E-2</v>
      </c>
      <c r="M51" s="93"/>
      <c r="N51" s="63">
        <f>+N11/AR11*100</f>
        <v>8.0567193038994525E-2</v>
      </c>
      <c r="O51" s="63">
        <f>+O11/AS11*100</f>
        <v>9.475679090334807E-2</v>
      </c>
      <c r="P51" s="63">
        <f>+P11/AT11*100</f>
        <v>6.5789473684210523E-2</v>
      </c>
      <c r="Q51" s="93"/>
      <c r="R51" s="63">
        <f>+R11/AV11*100</f>
        <v>0.13972985561248255</v>
      </c>
      <c r="S51" s="63">
        <f>+S11/AW11*100</f>
        <v>0.2091425156856887</v>
      </c>
      <c r="T51" s="63">
        <f>+T11/AX11*100</f>
        <v>6.464124111182934E-2</v>
      </c>
      <c r="U51" s="93"/>
      <c r="V51" s="63">
        <f>+V11/AZ11*100</f>
        <v>1.6097875080489377E-2</v>
      </c>
      <c r="W51" s="63">
        <f>+W11/BA11*100</f>
        <v>3.176620076238882E-2</v>
      </c>
      <c r="X51" s="63">
        <f>+X11/BB11*100</f>
        <v>0</v>
      </c>
      <c r="Y51" s="93"/>
      <c r="Z51" s="63">
        <f>+Z11/BD11*100</f>
        <v>0.10183299389002036</v>
      </c>
      <c r="AA51" s="63">
        <f>+AA11/BE11*100</f>
        <v>0.19815059445178335</v>
      </c>
      <c r="AB51" s="63">
        <f>+AB11/BF11*100</f>
        <v>0</v>
      </c>
      <c r="AC51" s="4"/>
    </row>
    <row r="52" spans="1:29" ht="15" customHeight="1" x14ac:dyDescent="0.25">
      <c r="A52" s="23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</row>
    <row r="53" spans="1:29" ht="15" customHeight="1" x14ac:dyDescent="0.25">
      <c r="A53" s="4" t="s">
        <v>48</v>
      </c>
      <c r="B53" s="53">
        <f t="shared" ref="B53:B76" si="0">+B13/AF13*100</f>
        <v>0.2932551319648094</v>
      </c>
      <c r="C53" s="53">
        <f t="shared" ref="C53:C76" si="1">+C13/AG13*100</f>
        <v>0.42553191489361702</v>
      </c>
      <c r="D53" s="53">
        <f t="shared" ref="D53:D76" si="2">+D13/AH13*100</f>
        <v>0.15174506828528073</v>
      </c>
      <c r="E53" s="50"/>
      <c r="F53" s="53">
        <f t="shared" ref="F53:F76" si="3">+F13/AJ13*100</f>
        <v>0.53835800807537015</v>
      </c>
      <c r="G53" s="53">
        <f t="shared" ref="G53:G76" si="4">+G13/AK13*100</f>
        <v>0.53619302949061665</v>
      </c>
      <c r="H53" s="53">
        <f t="shared" ref="H53:H76" si="5">+H13/AL13*100</f>
        <v>0.54054054054054057</v>
      </c>
      <c r="I53" s="50"/>
      <c r="J53" s="53">
        <f t="shared" ref="J53:J76" si="6">+J13/AN13*100</f>
        <v>0.13642564802182811</v>
      </c>
      <c r="K53" s="53">
        <f t="shared" ref="K53:K76" si="7">+K13/AO13*100</f>
        <v>0</v>
      </c>
      <c r="L53" s="53">
        <f t="shared" ref="L53:L76" si="8">+L13/AP13*100</f>
        <v>0.28011204481792717</v>
      </c>
      <c r="M53" s="50"/>
      <c r="N53" s="53">
        <f t="shared" ref="N53:N76" si="9">+N13/AR13*100</f>
        <v>0.2824858757062147</v>
      </c>
      <c r="O53" s="53">
        <f t="shared" ref="O53:O76" si="10">+O13/AS13*100</f>
        <v>0.55710306406685239</v>
      </c>
      <c r="P53" s="53">
        <f t="shared" ref="P53:P76" si="11">+P13/AT13*100</f>
        <v>0</v>
      </c>
      <c r="Q53" s="50"/>
      <c r="R53" s="53">
        <f t="shared" ref="R53:R76" si="12">+R13/AV13*100</f>
        <v>0</v>
      </c>
      <c r="S53" s="53">
        <f t="shared" ref="S53:S76" si="13">+S13/AW13*100</f>
        <v>0</v>
      </c>
      <c r="T53" s="53">
        <f t="shared" ref="T53:T76" si="14">+T13/AX13*100</f>
        <v>0</v>
      </c>
      <c r="U53" s="50"/>
      <c r="V53" s="53">
        <f t="shared" ref="V53:V76" si="15">+V13/AZ13*100</f>
        <v>0.1557632398753894</v>
      </c>
      <c r="W53" s="53">
        <f t="shared" ref="W53:W76" si="16">+W13/BA13*100</f>
        <v>0.2824858757062147</v>
      </c>
      <c r="X53" s="53">
        <f t="shared" ref="X53:X76" si="17">+X13/BB13*100</f>
        <v>0</v>
      </c>
      <c r="Y53" s="50"/>
      <c r="Z53" s="53">
        <f t="shared" ref="Z53:Z76" si="18">+Z13/BD13*100</f>
        <v>0.64829821717990277</v>
      </c>
      <c r="AA53" s="53">
        <f t="shared" ref="AA53:AA76" si="19">+AA13/BE13*100</f>
        <v>1.2658227848101267</v>
      </c>
      <c r="AB53" s="53">
        <f t="shared" ref="AB53:AB76" si="20">+AB13/BF13*100</f>
        <v>0</v>
      </c>
    </row>
    <row r="54" spans="1:29" ht="15" customHeight="1" x14ac:dyDescent="0.25">
      <c r="A54" s="4" t="s">
        <v>49</v>
      </c>
      <c r="B54" s="53">
        <f t="shared" si="0"/>
        <v>7.382253063635022E-2</v>
      </c>
      <c r="C54" s="53">
        <f t="shared" si="1"/>
        <v>0.14413375612568463</v>
      </c>
      <c r="D54" s="53">
        <f t="shared" si="2"/>
        <v>0</v>
      </c>
      <c r="E54" s="50"/>
      <c r="F54" s="53">
        <f t="shared" si="3"/>
        <v>0.17652250661959401</v>
      </c>
      <c r="G54" s="53">
        <f t="shared" si="4"/>
        <v>0.3401360544217687</v>
      </c>
      <c r="H54" s="53">
        <f t="shared" si="5"/>
        <v>0</v>
      </c>
      <c r="I54" s="50"/>
      <c r="J54" s="53">
        <f t="shared" si="6"/>
        <v>0.17652250661959401</v>
      </c>
      <c r="K54" s="53">
        <f t="shared" si="7"/>
        <v>0.34246575342465752</v>
      </c>
      <c r="L54" s="53">
        <f t="shared" si="8"/>
        <v>0</v>
      </c>
      <c r="M54" s="50"/>
      <c r="N54" s="53">
        <f t="shared" si="9"/>
        <v>0</v>
      </c>
      <c r="O54" s="53">
        <f t="shared" si="10"/>
        <v>0</v>
      </c>
      <c r="P54" s="53">
        <f t="shared" si="11"/>
        <v>0</v>
      </c>
      <c r="Q54" s="50"/>
      <c r="R54" s="53">
        <f t="shared" si="12"/>
        <v>8.4104289318755257E-2</v>
      </c>
      <c r="S54" s="53">
        <f t="shared" si="13"/>
        <v>0.16666666666666669</v>
      </c>
      <c r="T54" s="53">
        <f t="shared" si="14"/>
        <v>0</v>
      </c>
      <c r="U54" s="50"/>
      <c r="V54" s="53">
        <f t="shared" si="15"/>
        <v>0</v>
      </c>
      <c r="W54" s="53">
        <f t="shared" si="16"/>
        <v>0</v>
      </c>
      <c r="X54" s="53">
        <f t="shared" si="17"/>
        <v>0</v>
      </c>
      <c r="Y54" s="50"/>
      <c r="Z54" s="53">
        <f t="shared" si="18"/>
        <v>0</v>
      </c>
      <c r="AA54" s="53">
        <f t="shared" si="19"/>
        <v>0</v>
      </c>
      <c r="AB54" s="53">
        <f t="shared" si="20"/>
        <v>0</v>
      </c>
    </row>
    <row r="55" spans="1:29" ht="15" customHeight="1" x14ac:dyDescent="0.25">
      <c r="A55" s="4" t="s">
        <v>50</v>
      </c>
      <c r="B55" s="53">
        <f t="shared" si="0"/>
        <v>4.553734061930783E-2</v>
      </c>
      <c r="C55" s="53">
        <f t="shared" si="1"/>
        <v>4.4345898004434586E-2</v>
      </c>
      <c r="D55" s="53">
        <f t="shared" si="2"/>
        <v>4.6794571829667758E-2</v>
      </c>
      <c r="E55" s="50"/>
      <c r="F55" s="53">
        <f t="shared" si="3"/>
        <v>0.13020833333333331</v>
      </c>
      <c r="G55" s="53">
        <f t="shared" si="4"/>
        <v>0.2544529262086514</v>
      </c>
      <c r="H55" s="53">
        <f t="shared" si="5"/>
        <v>0</v>
      </c>
      <c r="I55" s="50"/>
      <c r="J55" s="53">
        <f t="shared" si="6"/>
        <v>0</v>
      </c>
      <c r="K55" s="53">
        <f t="shared" si="7"/>
        <v>0</v>
      </c>
      <c r="L55" s="53">
        <f t="shared" si="8"/>
        <v>0</v>
      </c>
      <c r="M55" s="50"/>
      <c r="N55" s="53">
        <f t="shared" si="9"/>
        <v>0.14265335235378032</v>
      </c>
      <c r="O55" s="53">
        <f t="shared" si="10"/>
        <v>0</v>
      </c>
      <c r="P55" s="53">
        <f t="shared" si="11"/>
        <v>0.2932551319648094</v>
      </c>
      <c r="Q55" s="50"/>
      <c r="R55" s="53">
        <f t="shared" si="12"/>
        <v>0</v>
      </c>
      <c r="S55" s="53">
        <f t="shared" si="13"/>
        <v>0</v>
      </c>
      <c r="T55" s="53">
        <f t="shared" si="14"/>
        <v>0</v>
      </c>
      <c r="U55" s="50"/>
      <c r="V55" s="53">
        <f t="shared" si="15"/>
        <v>0</v>
      </c>
      <c r="W55" s="53">
        <f t="shared" si="16"/>
        <v>0</v>
      </c>
      <c r="X55" s="53">
        <f t="shared" si="17"/>
        <v>0</v>
      </c>
      <c r="Y55" s="50"/>
      <c r="Z55" s="53">
        <f t="shared" si="18"/>
        <v>0</v>
      </c>
      <c r="AA55" s="53">
        <f t="shared" si="19"/>
        <v>0</v>
      </c>
      <c r="AB55" s="53">
        <f t="shared" si="20"/>
        <v>0</v>
      </c>
    </row>
    <row r="56" spans="1:29" ht="15" customHeight="1" x14ac:dyDescent="0.25">
      <c r="A56" s="4" t="s">
        <v>51</v>
      </c>
      <c r="B56" s="53">
        <f t="shared" si="0"/>
        <v>0.42643923240938164</v>
      </c>
      <c r="C56" s="53">
        <f t="shared" si="1"/>
        <v>0.51020408163265307</v>
      </c>
      <c r="D56" s="53">
        <f t="shared" si="2"/>
        <v>0.33482142857142855</v>
      </c>
      <c r="E56" s="50"/>
      <c r="F56" s="53">
        <f t="shared" si="3"/>
        <v>1.0416666666666665</v>
      </c>
      <c r="G56" s="53">
        <f t="shared" si="4"/>
        <v>1.0256410256410255</v>
      </c>
      <c r="H56" s="53">
        <f t="shared" si="5"/>
        <v>1.0582010582010581</v>
      </c>
      <c r="I56" s="50"/>
      <c r="J56" s="53">
        <f t="shared" si="6"/>
        <v>0.29585798816568049</v>
      </c>
      <c r="K56" s="53">
        <f t="shared" si="7"/>
        <v>0.58139534883720934</v>
      </c>
      <c r="L56" s="53">
        <f t="shared" si="8"/>
        <v>0</v>
      </c>
      <c r="M56" s="50"/>
      <c r="N56" s="53">
        <f t="shared" si="9"/>
        <v>0.30864197530864196</v>
      </c>
      <c r="O56" s="53">
        <f t="shared" si="10"/>
        <v>0.61728395061728392</v>
      </c>
      <c r="P56" s="53">
        <f t="shared" si="11"/>
        <v>0</v>
      </c>
      <c r="Q56" s="50"/>
      <c r="R56" s="53">
        <f t="shared" si="12"/>
        <v>0.71684587813620071</v>
      </c>
      <c r="S56" s="53">
        <f t="shared" si="13"/>
        <v>0.64935064935064934</v>
      </c>
      <c r="T56" s="53">
        <f t="shared" si="14"/>
        <v>0.8</v>
      </c>
      <c r="U56" s="50"/>
      <c r="V56" s="53">
        <f t="shared" si="15"/>
        <v>0</v>
      </c>
      <c r="W56" s="53">
        <f t="shared" si="16"/>
        <v>0</v>
      </c>
      <c r="X56" s="53">
        <f t="shared" si="17"/>
        <v>0</v>
      </c>
      <c r="Y56" s="50"/>
      <c r="Z56" s="53">
        <f t="shared" si="18"/>
        <v>0</v>
      </c>
      <c r="AA56" s="53">
        <f t="shared" si="19"/>
        <v>0</v>
      </c>
      <c r="AB56" s="53">
        <f t="shared" si="20"/>
        <v>0</v>
      </c>
    </row>
    <row r="57" spans="1:29" ht="15" customHeight="1" x14ac:dyDescent="0.25">
      <c r="A57" s="4" t="s">
        <v>52</v>
      </c>
      <c r="B57" s="53">
        <f t="shared" si="0"/>
        <v>0</v>
      </c>
      <c r="C57" s="53">
        <f t="shared" si="1"/>
        <v>0</v>
      </c>
      <c r="D57" s="53">
        <f t="shared" si="2"/>
        <v>0</v>
      </c>
      <c r="E57" s="50"/>
      <c r="F57" s="53">
        <f t="shared" si="3"/>
        <v>0</v>
      </c>
      <c r="G57" s="53">
        <f t="shared" si="4"/>
        <v>0</v>
      </c>
      <c r="H57" s="53">
        <f t="shared" si="5"/>
        <v>0</v>
      </c>
      <c r="I57" s="50"/>
      <c r="J57" s="53">
        <f t="shared" si="6"/>
        <v>0</v>
      </c>
      <c r="K57" s="53">
        <f t="shared" si="7"/>
        <v>0</v>
      </c>
      <c r="L57" s="53">
        <f t="shared" si="8"/>
        <v>0</v>
      </c>
      <c r="M57" s="50"/>
      <c r="N57" s="53">
        <f t="shared" si="9"/>
        <v>0</v>
      </c>
      <c r="O57" s="53">
        <f t="shared" si="10"/>
        <v>0</v>
      </c>
      <c r="P57" s="53">
        <f t="shared" si="11"/>
        <v>0</v>
      </c>
      <c r="Q57" s="50"/>
      <c r="R57" s="53">
        <f t="shared" si="12"/>
        <v>0</v>
      </c>
      <c r="S57" s="53">
        <f t="shared" si="13"/>
        <v>0</v>
      </c>
      <c r="T57" s="53">
        <f t="shared" si="14"/>
        <v>0</v>
      </c>
      <c r="U57" s="50"/>
      <c r="V57" s="53">
        <f t="shared" si="15"/>
        <v>0</v>
      </c>
      <c r="W57" s="53">
        <f t="shared" si="16"/>
        <v>0</v>
      </c>
      <c r="X57" s="53">
        <f t="shared" si="17"/>
        <v>0</v>
      </c>
      <c r="Y57" s="50"/>
      <c r="Z57" s="53">
        <f t="shared" si="18"/>
        <v>0</v>
      </c>
      <c r="AA57" s="53">
        <f t="shared" si="19"/>
        <v>0</v>
      </c>
      <c r="AB57" s="53">
        <f t="shared" si="20"/>
        <v>0</v>
      </c>
    </row>
    <row r="58" spans="1:29" ht="15" customHeight="1" x14ac:dyDescent="0.25">
      <c r="A58" s="4" t="s">
        <v>53</v>
      </c>
      <c r="B58" s="53">
        <f t="shared" si="0"/>
        <v>0</v>
      </c>
      <c r="C58" s="53">
        <f t="shared" si="1"/>
        <v>0</v>
      </c>
      <c r="D58" s="53">
        <f t="shared" si="2"/>
        <v>0</v>
      </c>
      <c r="E58" s="50"/>
      <c r="F58" s="53">
        <f t="shared" si="3"/>
        <v>0</v>
      </c>
      <c r="G58" s="53">
        <f t="shared" si="4"/>
        <v>0</v>
      </c>
      <c r="H58" s="53">
        <f t="shared" si="5"/>
        <v>0</v>
      </c>
      <c r="I58" s="50"/>
      <c r="J58" s="53">
        <f t="shared" si="6"/>
        <v>0</v>
      </c>
      <c r="K58" s="53">
        <f t="shared" si="7"/>
        <v>0</v>
      </c>
      <c r="L58" s="53">
        <f t="shared" si="8"/>
        <v>0</v>
      </c>
      <c r="M58" s="50"/>
      <c r="N58" s="53">
        <f t="shared" si="9"/>
        <v>0</v>
      </c>
      <c r="O58" s="53">
        <f t="shared" si="10"/>
        <v>0</v>
      </c>
      <c r="P58" s="53">
        <f t="shared" si="11"/>
        <v>0</v>
      </c>
      <c r="Q58" s="50"/>
      <c r="R58" s="53">
        <f t="shared" si="12"/>
        <v>0</v>
      </c>
      <c r="S58" s="53">
        <f t="shared" si="13"/>
        <v>0</v>
      </c>
      <c r="T58" s="53">
        <f t="shared" si="14"/>
        <v>0</v>
      </c>
      <c r="U58" s="50"/>
      <c r="V58" s="53">
        <f t="shared" si="15"/>
        <v>0</v>
      </c>
      <c r="W58" s="53">
        <f t="shared" si="16"/>
        <v>0</v>
      </c>
      <c r="X58" s="53">
        <f t="shared" si="17"/>
        <v>0</v>
      </c>
      <c r="Y58" s="50"/>
      <c r="Z58" s="53">
        <f t="shared" si="18"/>
        <v>0</v>
      </c>
      <c r="AA58" s="53">
        <f t="shared" si="19"/>
        <v>0</v>
      </c>
      <c r="AB58" s="53">
        <f t="shared" si="20"/>
        <v>0</v>
      </c>
    </row>
    <row r="59" spans="1:29" ht="15" customHeight="1" x14ac:dyDescent="0.25">
      <c r="A59" s="4" t="s">
        <v>55</v>
      </c>
      <c r="B59" s="53">
        <f t="shared" si="0"/>
        <v>5.1111679018655765E-2</v>
      </c>
      <c r="C59" s="53">
        <f t="shared" si="1"/>
        <v>5.0025012506253123E-2</v>
      </c>
      <c r="D59" s="53">
        <f t="shared" si="2"/>
        <v>5.2246603970741906E-2</v>
      </c>
      <c r="E59" s="50"/>
      <c r="F59" s="53">
        <f t="shared" si="3"/>
        <v>0.28050490883590462</v>
      </c>
      <c r="G59" s="53">
        <f t="shared" si="4"/>
        <v>0.26041666666666663</v>
      </c>
      <c r="H59" s="53">
        <f t="shared" si="5"/>
        <v>0.303951367781155</v>
      </c>
      <c r="I59" s="50"/>
      <c r="J59" s="53">
        <f t="shared" si="6"/>
        <v>0</v>
      </c>
      <c r="K59" s="53">
        <f t="shared" si="7"/>
        <v>0</v>
      </c>
      <c r="L59" s="53">
        <f t="shared" si="8"/>
        <v>0</v>
      </c>
      <c r="M59" s="50"/>
      <c r="N59" s="53">
        <f t="shared" si="9"/>
        <v>0</v>
      </c>
      <c r="O59" s="53">
        <f t="shared" si="10"/>
        <v>0</v>
      </c>
      <c r="P59" s="53">
        <f t="shared" si="11"/>
        <v>0</v>
      </c>
      <c r="Q59" s="50"/>
      <c r="R59" s="53">
        <f t="shared" si="12"/>
        <v>0</v>
      </c>
      <c r="S59" s="53">
        <f t="shared" si="13"/>
        <v>0</v>
      </c>
      <c r="T59" s="53">
        <f t="shared" si="14"/>
        <v>0</v>
      </c>
      <c r="U59" s="50"/>
      <c r="V59" s="53">
        <f t="shared" si="15"/>
        <v>0</v>
      </c>
      <c r="W59" s="53">
        <f t="shared" si="16"/>
        <v>0</v>
      </c>
      <c r="X59" s="53">
        <f t="shared" si="17"/>
        <v>0</v>
      </c>
      <c r="Y59" s="50"/>
      <c r="Z59" s="53">
        <f t="shared" si="18"/>
        <v>0</v>
      </c>
      <c r="AA59" s="53">
        <f t="shared" si="19"/>
        <v>0</v>
      </c>
      <c r="AB59" s="53">
        <f t="shared" si="20"/>
        <v>0</v>
      </c>
    </row>
    <row r="60" spans="1:29" ht="15" customHeight="1" x14ac:dyDescent="0.25">
      <c r="A60" s="4" t="s">
        <v>56</v>
      </c>
      <c r="B60" s="53">
        <f t="shared" si="0"/>
        <v>0</v>
      </c>
      <c r="C60" s="53">
        <f t="shared" si="1"/>
        <v>0</v>
      </c>
      <c r="D60" s="53">
        <f t="shared" si="2"/>
        <v>0</v>
      </c>
      <c r="E60" s="50"/>
      <c r="F60" s="53">
        <f t="shared" si="3"/>
        <v>0</v>
      </c>
      <c r="G60" s="53">
        <f t="shared" si="4"/>
        <v>0</v>
      </c>
      <c r="H60" s="53">
        <f t="shared" si="5"/>
        <v>0</v>
      </c>
      <c r="I60" s="50"/>
      <c r="J60" s="53">
        <f t="shared" si="6"/>
        <v>0</v>
      </c>
      <c r="K60" s="53">
        <f t="shared" si="7"/>
        <v>0</v>
      </c>
      <c r="L60" s="53">
        <f t="shared" si="8"/>
        <v>0</v>
      </c>
      <c r="M60" s="50"/>
      <c r="N60" s="53">
        <f t="shared" si="9"/>
        <v>0</v>
      </c>
      <c r="O60" s="53">
        <f t="shared" si="10"/>
        <v>0</v>
      </c>
      <c r="P60" s="53">
        <f t="shared" si="11"/>
        <v>0</v>
      </c>
      <c r="Q60" s="50"/>
      <c r="R60" s="53">
        <f t="shared" si="12"/>
        <v>0</v>
      </c>
      <c r="S60" s="53">
        <f t="shared" si="13"/>
        <v>0</v>
      </c>
      <c r="T60" s="53">
        <f t="shared" si="14"/>
        <v>0</v>
      </c>
      <c r="U60" s="50"/>
      <c r="V60" s="53">
        <f t="shared" si="15"/>
        <v>0</v>
      </c>
      <c r="W60" s="53">
        <f t="shared" si="16"/>
        <v>0</v>
      </c>
      <c r="X60" s="53">
        <f t="shared" si="17"/>
        <v>0</v>
      </c>
      <c r="Y60" s="50"/>
      <c r="Z60" s="53">
        <f t="shared" si="18"/>
        <v>0</v>
      </c>
      <c r="AA60" s="53">
        <f t="shared" si="19"/>
        <v>0</v>
      </c>
      <c r="AB60" s="53">
        <f t="shared" si="20"/>
        <v>0</v>
      </c>
    </row>
    <row r="61" spans="1:29" ht="15" customHeight="1" x14ac:dyDescent="0.25">
      <c r="A61" s="4" t="s">
        <v>57</v>
      </c>
      <c r="B61" s="53">
        <f t="shared" si="0"/>
        <v>0.145985401459854</v>
      </c>
      <c r="C61" s="53">
        <f t="shared" si="1"/>
        <v>0</v>
      </c>
      <c r="D61" s="53">
        <f t="shared" si="2"/>
        <v>0.3125</v>
      </c>
      <c r="E61" s="50"/>
      <c r="F61" s="53">
        <f t="shared" si="3"/>
        <v>0</v>
      </c>
      <c r="G61" s="53">
        <f t="shared" si="4"/>
        <v>0</v>
      </c>
      <c r="H61" s="53">
        <f t="shared" si="5"/>
        <v>0</v>
      </c>
      <c r="I61" s="50"/>
      <c r="J61" s="53">
        <f t="shared" si="6"/>
        <v>0.73529411764705876</v>
      </c>
      <c r="K61" s="53">
        <f t="shared" si="7"/>
        <v>0</v>
      </c>
      <c r="L61" s="53">
        <f t="shared" si="8"/>
        <v>1.5151515151515151</v>
      </c>
      <c r="M61" s="50"/>
      <c r="N61" s="53">
        <f t="shared" si="9"/>
        <v>0</v>
      </c>
      <c r="O61" s="53">
        <f t="shared" si="10"/>
        <v>0</v>
      </c>
      <c r="P61" s="53">
        <f t="shared" si="11"/>
        <v>0</v>
      </c>
      <c r="Q61" s="50"/>
      <c r="R61" s="53">
        <f t="shared" si="12"/>
        <v>0</v>
      </c>
      <c r="S61" s="53">
        <f t="shared" si="13"/>
        <v>0</v>
      </c>
      <c r="T61" s="53">
        <f t="shared" si="14"/>
        <v>0</v>
      </c>
      <c r="U61" s="50"/>
      <c r="V61" s="53">
        <f t="shared" si="15"/>
        <v>0</v>
      </c>
      <c r="W61" s="53">
        <f t="shared" si="16"/>
        <v>0</v>
      </c>
      <c r="X61" s="53">
        <f t="shared" si="17"/>
        <v>0</v>
      </c>
      <c r="Y61" s="50"/>
      <c r="Z61" s="53">
        <f t="shared" si="18"/>
        <v>0</v>
      </c>
      <c r="AA61" s="53">
        <f t="shared" si="19"/>
        <v>0</v>
      </c>
      <c r="AB61" s="53">
        <f t="shared" si="20"/>
        <v>0</v>
      </c>
    </row>
    <row r="62" spans="1:29" ht="15" customHeight="1" x14ac:dyDescent="0.25">
      <c r="A62" s="78" t="s">
        <v>59</v>
      </c>
      <c r="B62" s="53">
        <f t="shared" si="0"/>
        <v>7.2490032620514677E-2</v>
      </c>
      <c r="C62" s="53">
        <f t="shared" si="1"/>
        <v>7.0274068868587489E-2</v>
      </c>
      <c r="D62" s="53">
        <f t="shared" si="2"/>
        <v>7.4850299401197612E-2</v>
      </c>
      <c r="E62" s="50"/>
      <c r="F62" s="53">
        <f t="shared" si="3"/>
        <v>0.19569471624266144</v>
      </c>
      <c r="G62" s="53">
        <f t="shared" si="4"/>
        <v>0.37453183520599254</v>
      </c>
      <c r="H62" s="53">
        <f t="shared" si="5"/>
        <v>0</v>
      </c>
      <c r="I62" s="50"/>
      <c r="J62" s="53">
        <f t="shared" si="6"/>
        <v>0.2232142857142857</v>
      </c>
      <c r="K62" s="53">
        <f t="shared" si="7"/>
        <v>0</v>
      </c>
      <c r="L62" s="53">
        <f t="shared" si="8"/>
        <v>0.45871559633027525</v>
      </c>
      <c r="M62" s="50"/>
      <c r="N62" s="53">
        <f t="shared" si="9"/>
        <v>0</v>
      </c>
      <c r="O62" s="53">
        <f t="shared" si="10"/>
        <v>0</v>
      </c>
      <c r="P62" s="53">
        <f t="shared" si="11"/>
        <v>0</v>
      </c>
      <c r="Q62" s="50"/>
      <c r="R62" s="53">
        <f t="shared" si="12"/>
        <v>0</v>
      </c>
      <c r="S62" s="53">
        <f t="shared" si="13"/>
        <v>0</v>
      </c>
      <c r="T62" s="53">
        <f t="shared" si="14"/>
        <v>0</v>
      </c>
      <c r="U62" s="50"/>
      <c r="V62" s="53">
        <f t="shared" si="15"/>
        <v>0</v>
      </c>
      <c r="W62" s="53">
        <f t="shared" si="16"/>
        <v>0</v>
      </c>
      <c r="X62" s="53">
        <f t="shared" si="17"/>
        <v>0</v>
      </c>
      <c r="Y62" s="50"/>
      <c r="Z62" s="53">
        <f t="shared" si="18"/>
        <v>0</v>
      </c>
      <c r="AA62" s="53">
        <f t="shared" si="19"/>
        <v>0</v>
      </c>
      <c r="AB62" s="53">
        <f t="shared" si="20"/>
        <v>0</v>
      </c>
    </row>
    <row r="63" spans="1:29" ht="15" customHeight="1" x14ac:dyDescent="0.25">
      <c r="A63" s="4" t="s">
        <v>60</v>
      </c>
      <c r="B63" s="53">
        <f t="shared" si="0"/>
        <v>0</v>
      </c>
      <c r="C63" s="53">
        <f t="shared" si="1"/>
        <v>0</v>
      </c>
      <c r="D63" s="53">
        <f t="shared" si="2"/>
        <v>0</v>
      </c>
      <c r="E63" s="50"/>
      <c r="F63" s="53">
        <f t="shared" si="3"/>
        <v>0</v>
      </c>
      <c r="G63" s="53">
        <f t="shared" si="4"/>
        <v>0</v>
      </c>
      <c r="H63" s="53">
        <f t="shared" si="5"/>
        <v>0</v>
      </c>
      <c r="I63" s="50"/>
      <c r="J63" s="53">
        <f t="shared" si="6"/>
        <v>0</v>
      </c>
      <c r="K63" s="53">
        <f t="shared" si="7"/>
        <v>0</v>
      </c>
      <c r="L63" s="53">
        <f t="shared" si="8"/>
        <v>0</v>
      </c>
      <c r="M63" s="50"/>
      <c r="N63" s="53">
        <f t="shared" si="9"/>
        <v>0</v>
      </c>
      <c r="O63" s="53">
        <f t="shared" si="10"/>
        <v>0</v>
      </c>
      <c r="P63" s="53">
        <f t="shared" si="11"/>
        <v>0</v>
      </c>
      <c r="Q63" s="50"/>
      <c r="R63" s="53">
        <f t="shared" si="12"/>
        <v>0</v>
      </c>
      <c r="S63" s="53">
        <f t="shared" si="13"/>
        <v>0</v>
      </c>
      <c r="T63" s="53">
        <f t="shared" si="14"/>
        <v>0</v>
      </c>
      <c r="U63" s="50"/>
      <c r="V63" s="53">
        <f t="shared" si="15"/>
        <v>0</v>
      </c>
      <c r="W63" s="53">
        <f t="shared" si="16"/>
        <v>0</v>
      </c>
      <c r="X63" s="53">
        <f t="shared" si="17"/>
        <v>0</v>
      </c>
      <c r="Y63" s="50"/>
      <c r="Z63" s="53">
        <f t="shared" si="18"/>
        <v>0</v>
      </c>
      <c r="AA63" s="53">
        <f t="shared" si="19"/>
        <v>0</v>
      </c>
      <c r="AB63" s="53">
        <f t="shared" si="20"/>
        <v>0</v>
      </c>
    </row>
    <row r="64" spans="1:29" ht="15" customHeight="1" x14ac:dyDescent="0.25">
      <c r="A64" s="4" t="s">
        <v>61</v>
      </c>
      <c r="B64" s="53">
        <f t="shared" si="0"/>
        <v>5.2548607461902257E-2</v>
      </c>
      <c r="C64" s="53">
        <f t="shared" si="1"/>
        <v>6.9108500345542501E-2</v>
      </c>
      <c r="D64" s="53">
        <f t="shared" si="2"/>
        <v>3.5523978685612786E-2</v>
      </c>
      <c r="E64" s="50"/>
      <c r="F64" s="53">
        <f t="shared" si="3"/>
        <v>0.19267822736030829</v>
      </c>
      <c r="G64" s="53">
        <f t="shared" si="4"/>
        <v>0.1941747572815534</v>
      </c>
      <c r="H64" s="53">
        <f t="shared" si="5"/>
        <v>0.19120458891013384</v>
      </c>
      <c r="I64" s="50"/>
      <c r="J64" s="53">
        <f t="shared" si="6"/>
        <v>0</v>
      </c>
      <c r="K64" s="53">
        <f t="shared" si="7"/>
        <v>0</v>
      </c>
      <c r="L64" s="53">
        <f t="shared" si="8"/>
        <v>0</v>
      </c>
      <c r="M64" s="50"/>
      <c r="N64" s="53">
        <f t="shared" si="9"/>
        <v>0</v>
      </c>
      <c r="O64" s="53">
        <f t="shared" si="10"/>
        <v>0</v>
      </c>
      <c r="P64" s="53">
        <f t="shared" si="11"/>
        <v>0</v>
      </c>
      <c r="Q64" s="50"/>
      <c r="R64" s="53">
        <f t="shared" si="12"/>
        <v>0</v>
      </c>
      <c r="S64" s="53">
        <f t="shared" si="13"/>
        <v>0</v>
      </c>
      <c r="T64" s="53">
        <f t="shared" si="14"/>
        <v>0</v>
      </c>
      <c r="U64" s="50"/>
      <c r="V64" s="53">
        <f t="shared" si="15"/>
        <v>0</v>
      </c>
      <c r="W64" s="53">
        <f t="shared" si="16"/>
        <v>0</v>
      </c>
      <c r="X64" s="53">
        <f t="shared" si="17"/>
        <v>0</v>
      </c>
      <c r="Y64" s="50"/>
      <c r="Z64" s="53">
        <f t="shared" si="18"/>
        <v>0.11286681715575619</v>
      </c>
      <c r="AA64" s="53">
        <f t="shared" si="19"/>
        <v>0.22471910112359553</v>
      </c>
      <c r="AB64" s="53">
        <f t="shared" si="20"/>
        <v>0</v>
      </c>
    </row>
    <row r="65" spans="1:28" ht="15" customHeight="1" x14ac:dyDescent="0.25">
      <c r="A65" s="4" t="s">
        <v>62</v>
      </c>
      <c r="B65" s="53">
        <f t="shared" si="0"/>
        <v>0</v>
      </c>
      <c r="C65" s="53">
        <f t="shared" si="1"/>
        <v>0</v>
      </c>
      <c r="D65" s="53">
        <f t="shared" si="2"/>
        <v>0</v>
      </c>
      <c r="E65" s="50"/>
      <c r="F65" s="53">
        <f t="shared" si="3"/>
        <v>0</v>
      </c>
      <c r="G65" s="53">
        <f t="shared" si="4"/>
        <v>0</v>
      </c>
      <c r="H65" s="53">
        <f t="shared" si="5"/>
        <v>0</v>
      </c>
      <c r="I65" s="50"/>
      <c r="J65" s="53">
        <f t="shared" si="6"/>
        <v>0</v>
      </c>
      <c r="K65" s="53">
        <f t="shared" si="7"/>
        <v>0</v>
      </c>
      <c r="L65" s="53">
        <f t="shared" si="8"/>
        <v>0</v>
      </c>
      <c r="M65" s="50"/>
      <c r="N65" s="53">
        <f t="shared" si="9"/>
        <v>0</v>
      </c>
      <c r="O65" s="53">
        <f t="shared" si="10"/>
        <v>0</v>
      </c>
      <c r="P65" s="53">
        <f t="shared" si="11"/>
        <v>0</v>
      </c>
      <c r="Q65" s="50"/>
      <c r="R65" s="53">
        <f t="shared" si="12"/>
        <v>0</v>
      </c>
      <c r="S65" s="53">
        <f t="shared" si="13"/>
        <v>0</v>
      </c>
      <c r="T65" s="53">
        <f t="shared" si="14"/>
        <v>0</v>
      </c>
      <c r="U65" s="50"/>
      <c r="V65" s="53">
        <f t="shared" si="15"/>
        <v>0</v>
      </c>
      <c r="W65" s="53">
        <f t="shared" si="16"/>
        <v>0</v>
      </c>
      <c r="X65" s="53">
        <f t="shared" si="17"/>
        <v>0</v>
      </c>
      <c r="Y65" s="50"/>
      <c r="Z65" s="53">
        <f t="shared" si="18"/>
        <v>0</v>
      </c>
      <c r="AA65" s="53">
        <f t="shared" si="19"/>
        <v>0</v>
      </c>
      <c r="AB65" s="53">
        <f t="shared" si="20"/>
        <v>0</v>
      </c>
    </row>
    <row r="66" spans="1:28" ht="15" customHeight="1" x14ac:dyDescent="0.25">
      <c r="A66" s="4" t="s">
        <v>63</v>
      </c>
      <c r="B66" s="53">
        <f t="shared" si="0"/>
        <v>0.12300123001230012</v>
      </c>
      <c r="C66" s="53">
        <f t="shared" si="1"/>
        <v>0.24813895781637718</v>
      </c>
      <c r="D66" s="53">
        <f t="shared" si="2"/>
        <v>0</v>
      </c>
      <c r="E66" s="50"/>
      <c r="F66" s="53">
        <f t="shared" si="3"/>
        <v>0</v>
      </c>
      <c r="G66" s="53">
        <f t="shared" si="4"/>
        <v>0</v>
      </c>
      <c r="H66" s="53">
        <f t="shared" si="5"/>
        <v>0</v>
      </c>
      <c r="I66" s="50"/>
      <c r="J66" s="53">
        <f t="shared" si="6"/>
        <v>0</v>
      </c>
      <c r="K66" s="53">
        <f t="shared" si="7"/>
        <v>0</v>
      </c>
      <c r="L66" s="53">
        <f t="shared" si="8"/>
        <v>0</v>
      </c>
      <c r="M66" s="50"/>
      <c r="N66" s="53">
        <f t="shared" si="9"/>
        <v>0</v>
      </c>
      <c r="O66" s="53">
        <f t="shared" si="10"/>
        <v>0</v>
      </c>
      <c r="P66" s="53">
        <f t="shared" si="11"/>
        <v>0</v>
      </c>
      <c r="Q66" s="50"/>
      <c r="R66" s="53">
        <f t="shared" si="12"/>
        <v>0.68493150684931503</v>
      </c>
      <c r="S66" s="53">
        <f t="shared" si="13"/>
        <v>1.4084507042253522</v>
      </c>
      <c r="T66" s="53">
        <f t="shared" si="14"/>
        <v>0</v>
      </c>
      <c r="U66" s="50"/>
      <c r="V66" s="53">
        <f t="shared" si="15"/>
        <v>0</v>
      </c>
      <c r="W66" s="53">
        <f t="shared" si="16"/>
        <v>0</v>
      </c>
      <c r="X66" s="53">
        <f t="shared" si="17"/>
        <v>0</v>
      </c>
      <c r="Y66" s="50"/>
      <c r="Z66" s="53">
        <f t="shared" si="18"/>
        <v>0</v>
      </c>
      <c r="AA66" s="53">
        <f t="shared" si="19"/>
        <v>0</v>
      </c>
      <c r="AB66" s="53">
        <f t="shared" si="20"/>
        <v>0</v>
      </c>
    </row>
    <row r="67" spans="1:28" ht="15" customHeight="1" x14ac:dyDescent="0.25">
      <c r="A67" s="4" t="s">
        <v>64</v>
      </c>
      <c r="B67" s="53">
        <f t="shared" si="0"/>
        <v>0</v>
      </c>
      <c r="C67" s="53">
        <f t="shared" si="1"/>
        <v>0</v>
      </c>
      <c r="D67" s="53">
        <f t="shared" si="2"/>
        <v>0</v>
      </c>
      <c r="E67" s="50"/>
      <c r="F67" s="53">
        <f t="shared" si="3"/>
        <v>0</v>
      </c>
      <c r="G67" s="53">
        <f t="shared" si="4"/>
        <v>0</v>
      </c>
      <c r="H67" s="53">
        <f t="shared" si="5"/>
        <v>0</v>
      </c>
      <c r="I67" s="50"/>
      <c r="J67" s="53">
        <f t="shared" si="6"/>
        <v>0</v>
      </c>
      <c r="K67" s="53">
        <f t="shared" si="7"/>
        <v>0</v>
      </c>
      <c r="L67" s="53">
        <f t="shared" si="8"/>
        <v>0</v>
      </c>
      <c r="M67" s="50"/>
      <c r="N67" s="53">
        <f t="shared" si="9"/>
        <v>0</v>
      </c>
      <c r="O67" s="53">
        <f t="shared" si="10"/>
        <v>0</v>
      </c>
      <c r="P67" s="53">
        <f t="shared" si="11"/>
        <v>0</v>
      </c>
      <c r="Q67" s="50"/>
      <c r="R67" s="53">
        <f t="shared" si="12"/>
        <v>0</v>
      </c>
      <c r="S67" s="53">
        <f t="shared" si="13"/>
        <v>0</v>
      </c>
      <c r="T67" s="53">
        <f t="shared" si="14"/>
        <v>0</v>
      </c>
      <c r="U67" s="50"/>
      <c r="V67" s="53">
        <f t="shared" si="15"/>
        <v>0</v>
      </c>
      <c r="W67" s="53">
        <f t="shared" si="16"/>
        <v>0</v>
      </c>
      <c r="X67" s="53">
        <f t="shared" si="17"/>
        <v>0</v>
      </c>
      <c r="Y67" s="50"/>
      <c r="Z67" s="53">
        <f t="shared" si="18"/>
        <v>0</v>
      </c>
      <c r="AA67" s="53">
        <f t="shared" si="19"/>
        <v>0</v>
      </c>
      <c r="AB67" s="53">
        <f t="shared" si="20"/>
        <v>0</v>
      </c>
    </row>
    <row r="68" spans="1:28" ht="15" customHeight="1" x14ac:dyDescent="0.25">
      <c r="A68" s="4" t="s">
        <v>65</v>
      </c>
      <c r="B68" s="53">
        <f t="shared" si="0"/>
        <v>0</v>
      </c>
      <c r="C68" s="53">
        <f t="shared" si="1"/>
        <v>0</v>
      </c>
      <c r="D68" s="53">
        <f t="shared" si="2"/>
        <v>0</v>
      </c>
      <c r="E68" s="50"/>
      <c r="F68" s="53">
        <f t="shared" si="3"/>
        <v>0</v>
      </c>
      <c r="G68" s="53">
        <f t="shared" si="4"/>
        <v>0</v>
      </c>
      <c r="H68" s="53">
        <f t="shared" si="5"/>
        <v>0</v>
      </c>
      <c r="I68" s="50"/>
      <c r="J68" s="53">
        <f t="shared" si="6"/>
        <v>0</v>
      </c>
      <c r="K68" s="53">
        <f t="shared" si="7"/>
        <v>0</v>
      </c>
      <c r="L68" s="53">
        <f t="shared" si="8"/>
        <v>0</v>
      </c>
      <c r="M68" s="50"/>
      <c r="N68" s="53">
        <f t="shared" si="9"/>
        <v>0</v>
      </c>
      <c r="O68" s="53">
        <f t="shared" si="10"/>
        <v>0</v>
      </c>
      <c r="P68" s="53">
        <f t="shared" si="11"/>
        <v>0</v>
      </c>
      <c r="Q68" s="50"/>
      <c r="R68" s="53">
        <f t="shared" si="12"/>
        <v>0</v>
      </c>
      <c r="S68" s="53">
        <f t="shared" si="13"/>
        <v>0</v>
      </c>
      <c r="T68" s="53">
        <f t="shared" si="14"/>
        <v>0</v>
      </c>
      <c r="U68" s="50"/>
      <c r="V68" s="53">
        <f t="shared" si="15"/>
        <v>0</v>
      </c>
      <c r="W68" s="53">
        <f t="shared" si="16"/>
        <v>0</v>
      </c>
      <c r="X68" s="53">
        <f t="shared" si="17"/>
        <v>0</v>
      </c>
      <c r="Y68" s="50"/>
      <c r="Z68" s="53">
        <f t="shared" si="18"/>
        <v>0</v>
      </c>
      <c r="AA68" s="53">
        <f t="shared" si="19"/>
        <v>0</v>
      </c>
      <c r="AB68" s="53">
        <f t="shared" si="20"/>
        <v>0</v>
      </c>
    </row>
    <row r="69" spans="1:28" ht="15" customHeight="1" x14ac:dyDescent="0.25">
      <c r="A69" s="4" t="s">
        <v>66</v>
      </c>
      <c r="B69" s="53">
        <f t="shared" si="0"/>
        <v>0</v>
      </c>
      <c r="C69" s="53">
        <f t="shared" si="1"/>
        <v>0</v>
      </c>
      <c r="D69" s="53">
        <f t="shared" si="2"/>
        <v>0</v>
      </c>
      <c r="E69" s="50"/>
      <c r="F69" s="53">
        <f t="shared" si="3"/>
        <v>0</v>
      </c>
      <c r="G69" s="53">
        <f t="shared" si="4"/>
        <v>0</v>
      </c>
      <c r="H69" s="53">
        <f t="shared" si="5"/>
        <v>0</v>
      </c>
      <c r="I69" s="50"/>
      <c r="J69" s="53">
        <f t="shared" si="6"/>
        <v>0</v>
      </c>
      <c r="K69" s="53">
        <f t="shared" si="7"/>
        <v>0</v>
      </c>
      <c r="L69" s="53">
        <f t="shared" si="8"/>
        <v>0</v>
      </c>
      <c r="M69" s="50"/>
      <c r="N69" s="53">
        <f t="shared" si="9"/>
        <v>0</v>
      </c>
      <c r="O69" s="53">
        <f t="shared" si="10"/>
        <v>0</v>
      </c>
      <c r="P69" s="53">
        <f t="shared" si="11"/>
        <v>0</v>
      </c>
      <c r="Q69" s="50"/>
      <c r="R69" s="53">
        <f t="shared" si="12"/>
        <v>0</v>
      </c>
      <c r="S69" s="53">
        <f t="shared" si="13"/>
        <v>0</v>
      </c>
      <c r="T69" s="53">
        <f t="shared" si="14"/>
        <v>0</v>
      </c>
      <c r="U69" s="50"/>
      <c r="V69" s="53">
        <f t="shared" si="15"/>
        <v>0</v>
      </c>
      <c r="W69" s="53">
        <f t="shared" si="16"/>
        <v>0</v>
      </c>
      <c r="X69" s="53">
        <f t="shared" si="17"/>
        <v>0</v>
      </c>
      <c r="Y69" s="50"/>
      <c r="Z69" s="53">
        <f t="shared" si="18"/>
        <v>0</v>
      </c>
      <c r="AA69" s="53">
        <f t="shared" si="19"/>
        <v>0</v>
      </c>
      <c r="AB69" s="53">
        <f t="shared" si="20"/>
        <v>0</v>
      </c>
    </row>
    <row r="70" spans="1:28" ht="15" customHeight="1" x14ac:dyDescent="0.25">
      <c r="A70" s="4" t="s">
        <v>67</v>
      </c>
      <c r="B70" s="53">
        <f t="shared" si="0"/>
        <v>0.19474196689386564</v>
      </c>
      <c r="C70" s="53">
        <f t="shared" si="1"/>
        <v>0.19607843137254902</v>
      </c>
      <c r="D70" s="53">
        <f t="shared" si="2"/>
        <v>0.19342359767891684</v>
      </c>
      <c r="E70" s="50"/>
      <c r="F70" s="53">
        <f t="shared" si="3"/>
        <v>0</v>
      </c>
      <c r="G70" s="53">
        <f t="shared" si="4"/>
        <v>0</v>
      </c>
      <c r="H70" s="53">
        <f t="shared" si="5"/>
        <v>0</v>
      </c>
      <c r="I70" s="50"/>
      <c r="J70" s="53">
        <f t="shared" si="6"/>
        <v>0.55865921787709494</v>
      </c>
      <c r="K70" s="53">
        <f t="shared" si="7"/>
        <v>1.1111111111111112</v>
      </c>
      <c r="L70" s="53">
        <f t="shared" si="8"/>
        <v>0</v>
      </c>
      <c r="M70" s="50"/>
      <c r="N70" s="53">
        <f t="shared" si="9"/>
        <v>0.62893081761006298</v>
      </c>
      <c r="O70" s="53">
        <f t="shared" si="10"/>
        <v>0</v>
      </c>
      <c r="P70" s="53">
        <f t="shared" si="11"/>
        <v>1.2048192771084338</v>
      </c>
      <c r="Q70" s="50"/>
      <c r="R70" s="53">
        <f t="shared" si="12"/>
        <v>0</v>
      </c>
      <c r="S70" s="53">
        <f t="shared" si="13"/>
        <v>0</v>
      </c>
      <c r="T70" s="53">
        <f t="shared" si="14"/>
        <v>0</v>
      </c>
      <c r="U70" s="50"/>
      <c r="V70" s="53">
        <f t="shared" si="15"/>
        <v>0</v>
      </c>
      <c r="W70" s="53">
        <f t="shared" si="16"/>
        <v>0</v>
      </c>
      <c r="X70" s="53">
        <f t="shared" si="17"/>
        <v>0</v>
      </c>
      <c r="Y70" s="50"/>
      <c r="Z70" s="53">
        <f t="shared" si="18"/>
        <v>0</v>
      </c>
      <c r="AA70" s="53">
        <f t="shared" si="19"/>
        <v>0</v>
      </c>
      <c r="AB70" s="53">
        <f t="shared" si="20"/>
        <v>0</v>
      </c>
    </row>
    <row r="71" spans="1:28" ht="15" customHeight="1" x14ac:dyDescent="0.25">
      <c r="A71" s="4" t="s">
        <v>68</v>
      </c>
      <c r="B71" s="53">
        <f t="shared" si="0"/>
        <v>0</v>
      </c>
      <c r="C71" s="53">
        <f t="shared" si="1"/>
        <v>0</v>
      </c>
      <c r="D71" s="53">
        <f t="shared" si="2"/>
        <v>0</v>
      </c>
      <c r="E71" s="50"/>
      <c r="F71" s="53">
        <f t="shared" si="3"/>
        <v>0</v>
      </c>
      <c r="G71" s="53">
        <f t="shared" si="4"/>
        <v>0</v>
      </c>
      <c r="H71" s="53">
        <f t="shared" si="5"/>
        <v>0</v>
      </c>
      <c r="I71" s="50"/>
      <c r="J71" s="53">
        <f t="shared" si="6"/>
        <v>0</v>
      </c>
      <c r="K71" s="53">
        <f t="shared" si="7"/>
        <v>0</v>
      </c>
      <c r="L71" s="53">
        <f t="shared" si="8"/>
        <v>0</v>
      </c>
      <c r="M71" s="50"/>
      <c r="N71" s="53">
        <f t="shared" si="9"/>
        <v>0</v>
      </c>
      <c r="O71" s="53">
        <f t="shared" si="10"/>
        <v>0</v>
      </c>
      <c r="P71" s="53">
        <f t="shared" si="11"/>
        <v>0</v>
      </c>
      <c r="Q71" s="50"/>
      <c r="R71" s="53">
        <f t="shared" si="12"/>
        <v>0</v>
      </c>
      <c r="S71" s="53">
        <f t="shared" si="13"/>
        <v>0</v>
      </c>
      <c r="T71" s="53">
        <f t="shared" si="14"/>
        <v>0</v>
      </c>
      <c r="U71" s="50"/>
      <c r="V71" s="53">
        <f t="shared" si="15"/>
        <v>0</v>
      </c>
      <c r="W71" s="53">
        <f t="shared" si="16"/>
        <v>0</v>
      </c>
      <c r="X71" s="53">
        <f t="shared" si="17"/>
        <v>0</v>
      </c>
      <c r="Y71" s="50"/>
      <c r="Z71" s="53">
        <f t="shared" si="18"/>
        <v>0</v>
      </c>
      <c r="AA71" s="53">
        <f t="shared" si="19"/>
        <v>0</v>
      </c>
      <c r="AB71" s="53">
        <f t="shared" si="20"/>
        <v>0</v>
      </c>
    </row>
    <row r="72" spans="1:28" ht="15" customHeight="1" x14ac:dyDescent="0.25">
      <c r="A72" s="4" t="s">
        <v>69</v>
      </c>
      <c r="B72" s="53">
        <f t="shared" si="0"/>
        <v>0.17152658662092624</v>
      </c>
      <c r="C72" s="53">
        <f t="shared" si="1"/>
        <v>0.35087719298245612</v>
      </c>
      <c r="D72" s="53">
        <f t="shared" si="2"/>
        <v>0</v>
      </c>
      <c r="E72" s="50"/>
      <c r="F72" s="53">
        <f t="shared" si="3"/>
        <v>0.81967213114754101</v>
      </c>
      <c r="G72" s="53">
        <f t="shared" si="4"/>
        <v>1.5384615384615385</v>
      </c>
      <c r="H72" s="53">
        <f t="shared" si="5"/>
        <v>0</v>
      </c>
      <c r="I72" s="50"/>
      <c r="J72" s="53">
        <f t="shared" si="6"/>
        <v>0</v>
      </c>
      <c r="K72" s="53">
        <f t="shared" si="7"/>
        <v>0</v>
      </c>
      <c r="L72" s="53">
        <f t="shared" si="8"/>
        <v>0</v>
      </c>
      <c r="M72" s="50"/>
      <c r="N72" s="53">
        <f t="shared" si="9"/>
        <v>0</v>
      </c>
      <c r="O72" s="53">
        <f t="shared" si="10"/>
        <v>0</v>
      </c>
      <c r="P72" s="53">
        <f t="shared" si="11"/>
        <v>0</v>
      </c>
      <c r="Q72" s="50"/>
      <c r="R72" s="53">
        <f t="shared" si="12"/>
        <v>0</v>
      </c>
      <c r="S72" s="53">
        <f t="shared" si="13"/>
        <v>0</v>
      </c>
      <c r="T72" s="53">
        <f t="shared" si="14"/>
        <v>0</v>
      </c>
      <c r="U72" s="50"/>
      <c r="V72" s="53">
        <f t="shared" si="15"/>
        <v>0</v>
      </c>
      <c r="W72" s="53">
        <f t="shared" si="16"/>
        <v>0</v>
      </c>
      <c r="X72" s="53">
        <f t="shared" si="17"/>
        <v>0</v>
      </c>
      <c r="Y72" s="50"/>
      <c r="Z72" s="53">
        <f t="shared" si="18"/>
        <v>0</v>
      </c>
      <c r="AA72" s="53">
        <f t="shared" si="19"/>
        <v>0</v>
      </c>
      <c r="AB72" s="53">
        <f t="shared" si="20"/>
        <v>0</v>
      </c>
    </row>
    <row r="73" spans="1:28" ht="15" customHeight="1" x14ac:dyDescent="0.25">
      <c r="A73" s="4" t="s">
        <v>70</v>
      </c>
      <c r="B73" s="53">
        <f t="shared" si="0"/>
        <v>0</v>
      </c>
      <c r="C73" s="53">
        <f t="shared" si="1"/>
        <v>0</v>
      </c>
      <c r="D73" s="53">
        <f t="shared" si="2"/>
        <v>0</v>
      </c>
      <c r="E73" s="50"/>
      <c r="F73" s="53">
        <f t="shared" si="3"/>
        <v>0</v>
      </c>
      <c r="G73" s="53">
        <f t="shared" si="4"/>
        <v>0</v>
      </c>
      <c r="H73" s="53">
        <f t="shared" si="5"/>
        <v>0</v>
      </c>
      <c r="I73" s="50"/>
      <c r="J73" s="53">
        <f t="shared" si="6"/>
        <v>0</v>
      </c>
      <c r="K73" s="53">
        <f t="shared" si="7"/>
        <v>0</v>
      </c>
      <c r="L73" s="53">
        <f t="shared" si="8"/>
        <v>0</v>
      </c>
      <c r="M73" s="50"/>
      <c r="N73" s="53">
        <f t="shared" si="9"/>
        <v>0</v>
      </c>
      <c r="O73" s="53">
        <f t="shared" si="10"/>
        <v>0</v>
      </c>
      <c r="P73" s="53">
        <f t="shared" si="11"/>
        <v>0</v>
      </c>
      <c r="Q73" s="50"/>
      <c r="R73" s="53">
        <f t="shared" si="12"/>
        <v>0</v>
      </c>
      <c r="S73" s="53">
        <f t="shared" si="13"/>
        <v>0</v>
      </c>
      <c r="T73" s="53">
        <f t="shared" si="14"/>
        <v>0</v>
      </c>
      <c r="U73" s="50"/>
      <c r="V73" s="53">
        <f t="shared" si="15"/>
        <v>0</v>
      </c>
      <c r="W73" s="53">
        <f t="shared" si="16"/>
        <v>0</v>
      </c>
      <c r="X73" s="53">
        <f t="shared" si="17"/>
        <v>0</v>
      </c>
      <c r="Y73" s="50"/>
      <c r="Z73" s="53">
        <f t="shared" si="18"/>
        <v>0</v>
      </c>
      <c r="AA73" s="53">
        <f t="shared" si="19"/>
        <v>0</v>
      </c>
      <c r="AB73" s="53">
        <f t="shared" si="20"/>
        <v>0</v>
      </c>
    </row>
    <row r="74" spans="1:28" ht="15" customHeight="1" x14ac:dyDescent="0.25">
      <c r="A74" s="4" t="s">
        <v>71</v>
      </c>
      <c r="B74" s="53">
        <f t="shared" si="0"/>
        <v>0.49019607843137253</v>
      </c>
      <c r="C74" s="53">
        <f t="shared" si="1"/>
        <v>1.0416666666666665</v>
      </c>
      <c r="D74" s="53">
        <f t="shared" si="2"/>
        <v>0</v>
      </c>
      <c r="E74" s="50"/>
      <c r="F74" s="53">
        <f t="shared" si="3"/>
        <v>3.125</v>
      </c>
      <c r="G74" s="53">
        <f t="shared" si="4"/>
        <v>5.8823529411764701</v>
      </c>
      <c r="H74" s="53">
        <f t="shared" si="5"/>
        <v>0</v>
      </c>
      <c r="I74" s="50"/>
      <c r="J74" s="53">
        <f t="shared" si="6"/>
        <v>0</v>
      </c>
      <c r="K74" s="53">
        <f t="shared" si="7"/>
        <v>0</v>
      </c>
      <c r="L74" s="53">
        <f t="shared" si="8"/>
        <v>0</v>
      </c>
      <c r="M74" s="50"/>
      <c r="N74" s="53">
        <f t="shared" si="9"/>
        <v>0</v>
      </c>
      <c r="O74" s="53">
        <f t="shared" si="10"/>
        <v>0</v>
      </c>
      <c r="P74" s="53">
        <f t="shared" si="11"/>
        <v>0</v>
      </c>
      <c r="Q74" s="50"/>
      <c r="R74" s="53">
        <f t="shared" si="12"/>
        <v>0</v>
      </c>
      <c r="S74" s="53">
        <f t="shared" si="13"/>
        <v>0</v>
      </c>
      <c r="T74" s="53">
        <f t="shared" si="14"/>
        <v>0</v>
      </c>
      <c r="U74" s="50"/>
      <c r="V74" s="53">
        <f t="shared" si="15"/>
        <v>0</v>
      </c>
      <c r="W74" s="53">
        <f t="shared" si="16"/>
        <v>0</v>
      </c>
      <c r="X74" s="53">
        <f t="shared" si="17"/>
        <v>0</v>
      </c>
      <c r="Y74" s="50"/>
      <c r="Z74" s="53">
        <f t="shared" si="18"/>
        <v>0</v>
      </c>
      <c r="AA74" s="53">
        <f t="shared" si="19"/>
        <v>0</v>
      </c>
      <c r="AB74" s="53">
        <f t="shared" si="20"/>
        <v>0</v>
      </c>
    </row>
    <row r="75" spans="1:28" ht="15" customHeight="1" x14ac:dyDescent="0.25">
      <c r="A75" s="4" t="s">
        <v>72</v>
      </c>
      <c r="B75" s="53">
        <f t="shared" si="0"/>
        <v>0.56074766355140182</v>
      </c>
      <c r="C75" s="53">
        <f t="shared" si="1"/>
        <v>0.90579710144927539</v>
      </c>
      <c r="D75" s="53">
        <f t="shared" si="2"/>
        <v>0.19305019305019305</v>
      </c>
      <c r="E75" s="50"/>
      <c r="F75" s="53">
        <f t="shared" si="3"/>
        <v>0</v>
      </c>
      <c r="G75" s="53">
        <f t="shared" si="4"/>
        <v>0</v>
      </c>
      <c r="H75" s="53">
        <f t="shared" si="5"/>
        <v>0</v>
      </c>
      <c r="I75" s="50"/>
      <c r="J75" s="53">
        <f t="shared" si="6"/>
        <v>0</v>
      </c>
      <c r="K75" s="53">
        <f t="shared" si="7"/>
        <v>0</v>
      </c>
      <c r="L75" s="53">
        <f t="shared" si="8"/>
        <v>0</v>
      </c>
      <c r="M75" s="50"/>
      <c r="N75" s="53">
        <f t="shared" si="9"/>
        <v>0</v>
      </c>
      <c r="O75" s="53">
        <f t="shared" si="10"/>
        <v>0</v>
      </c>
      <c r="P75" s="53">
        <f t="shared" si="11"/>
        <v>0</v>
      </c>
      <c r="Q75" s="50"/>
      <c r="R75" s="53">
        <f t="shared" si="12"/>
        <v>2.5906735751295336</v>
      </c>
      <c r="S75" s="53">
        <f t="shared" si="13"/>
        <v>4</v>
      </c>
      <c r="T75" s="53">
        <f t="shared" si="14"/>
        <v>1.0752688172043012</v>
      </c>
      <c r="U75" s="50"/>
      <c r="V75" s="53">
        <f t="shared" si="15"/>
        <v>0</v>
      </c>
      <c r="W75" s="53">
        <f t="shared" si="16"/>
        <v>0</v>
      </c>
      <c r="X75" s="53">
        <f t="shared" si="17"/>
        <v>0</v>
      </c>
      <c r="Y75" s="50"/>
      <c r="Z75" s="53">
        <f t="shared" si="18"/>
        <v>0.64935064935064934</v>
      </c>
      <c r="AA75" s="53">
        <f t="shared" si="19"/>
        <v>1.2048192771084338</v>
      </c>
      <c r="AB75" s="53">
        <f t="shared" si="20"/>
        <v>0</v>
      </c>
    </row>
    <row r="76" spans="1:28" ht="15" customHeight="1" thickBot="1" x14ac:dyDescent="0.3">
      <c r="A76" s="4" t="s">
        <v>73</v>
      </c>
      <c r="B76" s="53">
        <f t="shared" si="0"/>
        <v>0</v>
      </c>
      <c r="C76" s="53">
        <f t="shared" si="1"/>
        <v>0</v>
      </c>
      <c r="D76" s="53">
        <f t="shared" si="2"/>
        <v>0</v>
      </c>
      <c r="E76" s="50"/>
      <c r="F76" s="53">
        <f t="shared" si="3"/>
        <v>0</v>
      </c>
      <c r="G76" s="53">
        <f t="shared" si="4"/>
        <v>0</v>
      </c>
      <c r="H76" s="53">
        <f t="shared" si="5"/>
        <v>0</v>
      </c>
      <c r="I76" s="50"/>
      <c r="J76" s="53">
        <f t="shared" si="6"/>
        <v>0</v>
      </c>
      <c r="K76" s="53">
        <f t="shared" si="7"/>
        <v>0</v>
      </c>
      <c r="L76" s="53">
        <f t="shared" si="8"/>
        <v>0</v>
      </c>
      <c r="M76" s="50"/>
      <c r="N76" s="53">
        <f t="shared" si="9"/>
        <v>0</v>
      </c>
      <c r="O76" s="53">
        <f t="shared" si="10"/>
        <v>0</v>
      </c>
      <c r="P76" s="53">
        <f t="shared" si="11"/>
        <v>0</v>
      </c>
      <c r="Q76" s="50"/>
      <c r="R76" s="53">
        <f t="shared" si="12"/>
        <v>0</v>
      </c>
      <c r="S76" s="53">
        <f t="shared" si="13"/>
        <v>0</v>
      </c>
      <c r="T76" s="53">
        <f t="shared" si="14"/>
        <v>0</v>
      </c>
      <c r="U76" s="50"/>
      <c r="V76" s="53">
        <f t="shared" si="15"/>
        <v>0</v>
      </c>
      <c r="W76" s="53">
        <f t="shared" si="16"/>
        <v>0</v>
      </c>
      <c r="X76" s="53">
        <f t="shared" si="17"/>
        <v>0</v>
      </c>
      <c r="Y76" s="50"/>
      <c r="Z76" s="53">
        <f t="shared" si="18"/>
        <v>0</v>
      </c>
      <c r="AA76" s="53">
        <f t="shared" si="19"/>
        <v>0</v>
      </c>
      <c r="AB76" s="53">
        <f t="shared" si="20"/>
        <v>0</v>
      </c>
    </row>
    <row r="77" spans="1:28" x14ac:dyDescent="0.25">
      <c r="A77" s="242" t="s">
        <v>98</v>
      </c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</row>
    <row r="78" spans="1:28" x14ac:dyDescent="0.25">
      <c r="A78" s="247" t="s">
        <v>79</v>
      </c>
      <c r="B78" s="247"/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</row>
  </sheetData>
  <mergeCells count="32">
    <mergeCell ref="V48:X48"/>
    <mergeCell ref="Z48:AB48"/>
    <mergeCell ref="A77:AB77"/>
    <mergeCell ref="A78:AB78"/>
    <mergeCell ref="A43:AB43"/>
    <mergeCell ref="A44:AB44"/>
    <mergeCell ref="A45:AB45"/>
    <mergeCell ref="A46:AB46"/>
    <mergeCell ref="A48:A49"/>
    <mergeCell ref="B48:D48"/>
    <mergeCell ref="F48:H48"/>
    <mergeCell ref="J48:L48"/>
    <mergeCell ref="N48:P48"/>
    <mergeCell ref="R48:T48"/>
    <mergeCell ref="A42:AB42"/>
    <mergeCell ref="A8:A9"/>
    <mergeCell ref="B8:D8"/>
    <mergeCell ref="F8:H8"/>
    <mergeCell ref="J8:L8"/>
    <mergeCell ref="N8:P8"/>
    <mergeCell ref="R8:T8"/>
    <mergeCell ref="V8:X8"/>
    <mergeCell ref="Z8:AB8"/>
    <mergeCell ref="A37:AB37"/>
    <mergeCell ref="A38:AB38"/>
    <mergeCell ref="A41:AB41"/>
    <mergeCell ref="A6:AB6"/>
    <mergeCell ref="A1:AB1"/>
    <mergeCell ref="A2:AB2"/>
    <mergeCell ref="A3:AB3"/>
    <mergeCell ref="A4:AB4"/>
    <mergeCell ref="A5:AB5"/>
  </mergeCells>
  <hyperlinks>
    <hyperlink ref="AC1" location="INDICE!A1" display="Indice"/>
    <hyperlink ref="AC44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0" max="2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4"/>
  <sheetViews>
    <sheetView topLeftCell="D26" zoomScaleNormal="100" workbookViewId="0">
      <selection activeCell="AC28" sqref="AC28"/>
    </sheetView>
  </sheetViews>
  <sheetFormatPr baseColWidth="10" defaultRowHeight="12.75" x14ac:dyDescent="0.25"/>
  <cols>
    <col min="1" max="1" width="16.140625" style="4" customWidth="1"/>
    <col min="2" max="2" width="6.7109375" style="4" customWidth="1"/>
    <col min="3" max="4" width="5.7109375" style="4" customWidth="1"/>
    <col min="5" max="5" width="1.7109375" style="4" customWidth="1"/>
    <col min="6" max="8" width="5.28515625" style="4" customWidth="1"/>
    <col min="9" max="9" width="1.7109375" style="4" customWidth="1"/>
    <col min="10" max="12" width="5.7109375" style="4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30" width="11.42578125" style="4"/>
    <col min="31" max="58" width="0" style="4" hidden="1" customWidth="1"/>
    <col min="59" max="147" width="11.42578125" style="4"/>
    <col min="148" max="148" width="16.140625" style="4" customWidth="1"/>
    <col min="149" max="149" width="6" style="4" customWidth="1"/>
    <col min="150" max="150" width="6" style="4" bestFit="1" customWidth="1"/>
    <col min="151" max="151" width="5.7109375" style="4" bestFit="1" customWidth="1"/>
    <col min="152" max="152" width="1.7109375" style="4" customWidth="1"/>
    <col min="153" max="153" width="6" style="4" bestFit="1" customWidth="1"/>
    <col min="154" max="155" width="5" style="4" customWidth="1"/>
    <col min="156" max="156" width="1.7109375" style="4" customWidth="1"/>
    <col min="157" max="159" width="5" style="4" customWidth="1"/>
    <col min="160" max="160" width="1.7109375" style="4" customWidth="1"/>
    <col min="161" max="163" width="5.140625" style="4" bestFit="1" customWidth="1"/>
    <col min="164" max="164" width="1.7109375" style="4" customWidth="1"/>
    <col min="165" max="167" width="5.140625" style="4" bestFit="1" customWidth="1"/>
    <col min="168" max="168" width="1.7109375" style="4" customWidth="1"/>
    <col min="169" max="171" width="5.140625" style="4" bestFit="1" customWidth="1"/>
    <col min="172" max="172" width="1.7109375" style="4" customWidth="1"/>
    <col min="173" max="173" width="4.85546875" style="4" bestFit="1" customWidth="1"/>
    <col min="174" max="175" width="4.42578125" style="4" customWidth="1"/>
    <col min="176" max="176" width="8.85546875" style="4" customWidth="1"/>
    <col min="177" max="177" width="12" style="4" customWidth="1"/>
    <col min="178" max="180" width="6" style="4" customWidth="1"/>
    <col min="181" max="181" width="1.7109375" style="4" customWidth="1"/>
    <col min="182" max="182" width="6.140625" style="4" customWidth="1"/>
    <col min="183" max="184" width="5.140625" style="4" customWidth="1"/>
    <col min="185" max="185" width="1.7109375" style="4" customWidth="1"/>
    <col min="186" max="188" width="5" style="4" customWidth="1"/>
    <col min="189" max="189" width="1.7109375" style="4" customWidth="1"/>
    <col min="190" max="192" width="5" style="4" customWidth="1"/>
    <col min="193" max="193" width="1.7109375" style="4" customWidth="1"/>
    <col min="194" max="196" width="5" style="4" customWidth="1"/>
    <col min="197" max="197" width="1.7109375" style="4" customWidth="1"/>
    <col min="198" max="200" width="5.140625" style="4" customWidth="1"/>
    <col min="201" max="201" width="1.7109375" style="4" customWidth="1"/>
    <col min="202" max="203" width="5" style="4" customWidth="1"/>
    <col min="204" max="204" width="5.28515625" style="4" customWidth="1"/>
    <col min="205" max="403" width="11.42578125" style="4"/>
    <col min="404" max="404" width="16.140625" style="4" customWidth="1"/>
    <col min="405" max="405" width="6" style="4" customWidth="1"/>
    <col min="406" max="406" width="6" style="4" bestFit="1" customWidth="1"/>
    <col min="407" max="407" width="5.7109375" style="4" bestFit="1" customWidth="1"/>
    <col min="408" max="408" width="1.7109375" style="4" customWidth="1"/>
    <col min="409" max="409" width="6" style="4" bestFit="1" customWidth="1"/>
    <col min="410" max="411" width="5" style="4" customWidth="1"/>
    <col min="412" max="412" width="1.7109375" style="4" customWidth="1"/>
    <col min="413" max="415" width="5" style="4" customWidth="1"/>
    <col min="416" max="416" width="1.7109375" style="4" customWidth="1"/>
    <col min="417" max="419" width="5.140625" style="4" bestFit="1" customWidth="1"/>
    <col min="420" max="420" width="1.7109375" style="4" customWidth="1"/>
    <col min="421" max="423" width="5.140625" style="4" bestFit="1" customWidth="1"/>
    <col min="424" max="424" width="1.7109375" style="4" customWidth="1"/>
    <col min="425" max="427" width="5.140625" style="4" bestFit="1" customWidth="1"/>
    <col min="428" max="428" width="1.7109375" style="4" customWidth="1"/>
    <col min="429" max="429" width="4.85546875" style="4" bestFit="1" customWidth="1"/>
    <col min="430" max="431" width="4.42578125" style="4" customWidth="1"/>
    <col min="432" max="432" width="8.85546875" style="4" customWidth="1"/>
    <col min="433" max="433" width="12" style="4" customWidth="1"/>
    <col min="434" max="436" width="6" style="4" customWidth="1"/>
    <col min="437" max="437" width="1.7109375" style="4" customWidth="1"/>
    <col min="438" max="438" width="6.140625" style="4" customWidth="1"/>
    <col min="439" max="440" width="5.140625" style="4" customWidth="1"/>
    <col min="441" max="441" width="1.7109375" style="4" customWidth="1"/>
    <col min="442" max="444" width="5" style="4" customWidth="1"/>
    <col min="445" max="445" width="1.7109375" style="4" customWidth="1"/>
    <col min="446" max="448" width="5" style="4" customWidth="1"/>
    <col min="449" max="449" width="1.7109375" style="4" customWidth="1"/>
    <col min="450" max="452" width="5" style="4" customWidth="1"/>
    <col min="453" max="453" width="1.7109375" style="4" customWidth="1"/>
    <col min="454" max="456" width="5.140625" style="4" customWidth="1"/>
    <col min="457" max="457" width="1.7109375" style="4" customWidth="1"/>
    <col min="458" max="459" width="5" style="4" customWidth="1"/>
    <col min="460" max="460" width="5.28515625" style="4" customWidth="1"/>
    <col min="461" max="659" width="11.42578125" style="4"/>
    <col min="660" max="660" width="16.140625" style="4" customWidth="1"/>
    <col min="661" max="661" width="6" style="4" customWidth="1"/>
    <col min="662" max="662" width="6" style="4" bestFit="1" customWidth="1"/>
    <col min="663" max="663" width="5.7109375" style="4" bestFit="1" customWidth="1"/>
    <col min="664" max="664" width="1.7109375" style="4" customWidth="1"/>
    <col min="665" max="665" width="6" style="4" bestFit="1" customWidth="1"/>
    <col min="666" max="667" width="5" style="4" customWidth="1"/>
    <col min="668" max="668" width="1.7109375" style="4" customWidth="1"/>
    <col min="669" max="671" width="5" style="4" customWidth="1"/>
    <col min="672" max="672" width="1.7109375" style="4" customWidth="1"/>
    <col min="673" max="675" width="5.140625" style="4" bestFit="1" customWidth="1"/>
    <col min="676" max="676" width="1.7109375" style="4" customWidth="1"/>
    <col min="677" max="679" width="5.140625" style="4" bestFit="1" customWidth="1"/>
    <col min="680" max="680" width="1.7109375" style="4" customWidth="1"/>
    <col min="681" max="683" width="5.140625" style="4" bestFit="1" customWidth="1"/>
    <col min="684" max="684" width="1.7109375" style="4" customWidth="1"/>
    <col min="685" max="685" width="4.85546875" style="4" bestFit="1" customWidth="1"/>
    <col min="686" max="687" width="4.42578125" style="4" customWidth="1"/>
    <col min="688" max="688" width="8.85546875" style="4" customWidth="1"/>
    <col min="689" max="689" width="12" style="4" customWidth="1"/>
    <col min="690" max="692" width="6" style="4" customWidth="1"/>
    <col min="693" max="693" width="1.7109375" style="4" customWidth="1"/>
    <col min="694" max="694" width="6.140625" style="4" customWidth="1"/>
    <col min="695" max="696" width="5.140625" style="4" customWidth="1"/>
    <col min="697" max="697" width="1.7109375" style="4" customWidth="1"/>
    <col min="698" max="700" width="5" style="4" customWidth="1"/>
    <col min="701" max="701" width="1.7109375" style="4" customWidth="1"/>
    <col min="702" max="704" width="5" style="4" customWidth="1"/>
    <col min="705" max="705" width="1.7109375" style="4" customWidth="1"/>
    <col min="706" max="708" width="5" style="4" customWidth="1"/>
    <col min="709" max="709" width="1.7109375" style="4" customWidth="1"/>
    <col min="710" max="712" width="5.140625" style="4" customWidth="1"/>
    <col min="713" max="713" width="1.7109375" style="4" customWidth="1"/>
    <col min="714" max="715" width="5" style="4" customWidth="1"/>
    <col min="716" max="716" width="5.28515625" style="4" customWidth="1"/>
    <col min="717" max="915" width="11.42578125" style="4"/>
    <col min="916" max="916" width="16.140625" style="4" customWidth="1"/>
    <col min="917" max="917" width="6" style="4" customWidth="1"/>
    <col min="918" max="918" width="6" style="4" bestFit="1" customWidth="1"/>
    <col min="919" max="919" width="5.7109375" style="4" bestFit="1" customWidth="1"/>
    <col min="920" max="920" width="1.7109375" style="4" customWidth="1"/>
    <col min="921" max="921" width="6" style="4" bestFit="1" customWidth="1"/>
    <col min="922" max="923" width="5" style="4" customWidth="1"/>
    <col min="924" max="924" width="1.7109375" style="4" customWidth="1"/>
    <col min="925" max="927" width="5" style="4" customWidth="1"/>
    <col min="928" max="928" width="1.7109375" style="4" customWidth="1"/>
    <col min="929" max="931" width="5.140625" style="4" bestFit="1" customWidth="1"/>
    <col min="932" max="932" width="1.7109375" style="4" customWidth="1"/>
    <col min="933" max="935" width="5.140625" style="4" bestFit="1" customWidth="1"/>
    <col min="936" max="936" width="1.7109375" style="4" customWidth="1"/>
    <col min="937" max="939" width="5.140625" style="4" bestFit="1" customWidth="1"/>
    <col min="940" max="940" width="1.7109375" style="4" customWidth="1"/>
    <col min="941" max="941" width="4.85546875" style="4" bestFit="1" customWidth="1"/>
    <col min="942" max="943" width="4.42578125" style="4" customWidth="1"/>
    <col min="944" max="944" width="8.85546875" style="4" customWidth="1"/>
    <col min="945" max="945" width="12" style="4" customWidth="1"/>
    <col min="946" max="948" width="6" style="4" customWidth="1"/>
    <col min="949" max="949" width="1.7109375" style="4" customWidth="1"/>
    <col min="950" max="950" width="6.140625" style="4" customWidth="1"/>
    <col min="951" max="952" width="5.140625" style="4" customWidth="1"/>
    <col min="953" max="953" width="1.7109375" style="4" customWidth="1"/>
    <col min="954" max="956" width="5" style="4" customWidth="1"/>
    <col min="957" max="957" width="1.7109375" style="4" customWidth="1"/>
    <col min="958" max="960" width="5" style="4" customWidth="1"/>
    <col min="961" max="961" width="1.7109375" style="4" customWidth="1"/>
    <col min="962" max="964" width="5" style="4" customWidth="1"/>
    <col min="965" max="965" width="1.7109375" style="4" customWidth="1"/>
    <col min="966" max="968" width="5.140625" style="4" customWidth="1"/>
    <col min="969" max="969" width="1.7109375" style="4" customWidth="1"/>
    <col min="970" max="971" width="5" style="4" customWidth="1"/>
    <col min="972" max="972" width="5.28515625" style="4" customWidth="1"/>
    <col min="973" max="1171" width="11.42578125" style="4"/>
    <col min="1172" max="1172" width="16.140625" style="4" customWidth="1"/>
    <col min="1173" max="1173" width="6" style="4" customWidth="1"/>
    <col min="1174" max="1174" width="6" style="4" bestFit="1" customWidth="1"/>
    <col min="1175" max="1175" width="5.7109375" style="4" bestFit="1" customWidth="1"/>
    <col min="1176" max="1176" width="1.7109375" style="4" customWidth="1"/>
    <col min="1177" max="1177" width="6" style="4" bestFit="1" customWidth="1"/>
    <col min="1178" max="1179" width="5" style="4" customWidth="1"/>
    <col min="1180" max="1180" width="1.7109375" style="4" customWidth="1"/>
    <col min="1181" max="1183" width="5" style="4" customWidth="1"/>
    <col min="1184" max="1184" width="1.7109375" style="4" customWidth="1"/>
    <col min="1185" max="1187" width="5.140625" style="4" bestFit="1" customWidth="1"/>
    <col min="1188" max="1188" width="1.7109375" style="4" customWidth="1"/>
    <col min="1189" max="1191" width="5.140625" style="4" bestFit="1" customWidth="1"/>
    <col min="1192" max="1192" width="1.7109375" style="4" customWidth="1"/>
    <col min="1193" max="1195" width="5.140625" style="4" bestFit="1" customWidth="1"/>
    <col min="1196" max="1196" width="1.7109375" style="4" customWidth="1"/>
    <col min="1197" max="1197" width="4.85546875" style="4" bestFit="1" customWidth="1"/>
    <col min="1198" max="1199" width="4.42578125" style="4" customWidth="1"/>
    <col min="1200" max="1200" width="8.85546875" style="4" customWidth="1"/>
    <col min="1201" max="1201" width="12" style="4" customWidth="1"/>
    <col min="1202" max="1204" width="6" style="4" customWidth="1"/>
    <col min="1205" max="1205" width="1.7109375" style="4" customWidth="1"/>
    <col min="1206" max="1206" width="6.140625" style="4" customWidth="1"/>
    <col min="1207" max="1208" width="5.140625" style="4" customWidth="1"/>
    <col min="1209" max="1209" width="1.7109375" style="4" customWidth="1"/>
    <col min="1210" max="1212" width="5" style="4" customWidth="1"/>
    <col min="1213" max="1213" width="1.7109375" style="4" customWidth="1"/>
    <col min="1214" max="1216" width="5" style="4" customWidth="1"/>
    <col min="1217" max="1217" width="1.7109375" style="4" customWidth="1"/>
    <col min="1218" max="1220" width="5" style="4" customWidth="1"/>
    <col min="1221" max="1221" width="1.7109375" style="4" customWidth="1"/>
    <col min="1222" max="1224" width="5.140625" style="4" customWidth="1"/>
    <col min="1225" max="1225" width="1.7109375" style="4" customWidth="1"/>
    <col min="1226" max="1227" width="5" style="4" customWidth="1"/>
    <col min="1228" max="1228" width="5.28515625" style="4" customWidth="1"/>
    <col min="1229" max="1427" width="11.42578125" style="4"/>
    <col min="1428" max="1428" width="16.140625" style="4" customWidth="1"/>
    <col min="1429" max="1429" width="6" style="4" customWidth="1"/>
    <col min="1430" max="1430" width="6" style="4" bestFit="1" customWidth="1"/>
    <col min="1431" max="1431" width="5.7109375" style="4" bestFit="1" customWidth="1"/>
    <col min="1432" max="1432" width="1.7109375" style="4" customWidth="1"/>
    <col min="1433" max="1433" width="6" style="4" bestFit="1" customWidth="1"/>
    <col min="1434" max="1435" width="5" style="4" customWidth="1"/>
    <col min="1436" max="1436" width="1.7109375" style="4" customWidth="1"/>
    <col min="1437" max="1439" width="5" style="4" customWidth="1"/>
    <col min="1440" max="1440" width="1.7109375" style="4" customWidth="1"/>
    <col min="1441" max="1443" width="5.140625" style="4" bestFit="1" customWidth="1"/>
    <col min="1444" max="1444" width="1.7109375" style="4" customWidth="1"/>
    <col min="1445" max="1447" width="5.140625" style="4" bestFit="1" customWidth="1"/>
    <col min="1448" max="1448" width="1.7109375" style="4" customWidth="1"/>
    <col min="1449" max="1451" width="5.140625" style="4" bestFit="1" customWidth="1"/>
    <col min="1452" max="1452" width="1.7109375" style="4" customWidth="1"/>
    <col min="1453" max="1453" width="4.85546875" style="4" bestFit="1" customWidth="1"/>
    <col min="1454" max="1455" width="4.42578125" style="4" customWidth="1"/>
    <col min="1456" max="1456" width="8.85546875" style="4" customWidth="1"/>
    <col min="1457" max="1457" width="12" style="4" customWidth="1"/>
    <col min="1458" max="1460" width="6" style="4" customWidth="1"/>
    <col min="1461" max="1461" width="1.7109375" style="4" customWidth="1"/>
    <col min="1462" max="1462" width="6.140625" style="4" customWidth="1"/>
    <col min="1463" max="1464" width="5.140625" style="4" customWidth="1"/>
    <col min="1465" max="1465" width="1.7109375" style="4" customWidth="1"/>
    <col min="1466" max="1468" width="5" style="4" customWidth="1"/>
    <col min="1469" max="1469" width="1.7109375" style="4" customWidth="1"/>
    <col min="1470" max="1472" width="5" style="4" customWidth="1"/>
    <col min="1473" max="1473" width="1.7109375" style="4" customWidth="1"/>
    <col min="1474" max="1476" width="5" style="4" customWidth="1"/>
    <col min="1477" max="1477" width="1.7109375" style="4" customWidth="1"/>
    <col min="1478" max="1480" width="5.140625" style="4" customWidth="1"/>
    <col min="1481" max="1481" width="1.7109375" style="4" customWidth="1"/>
    <col min="1482" max="1483" width="5" style="4" customWidth="1"/>
    <col min="1484" max="1484" width="5.28515625" style="4" customWidth="1"/>
    <col min="1485" max="1683" width="11.42578125" style="4"/>
    <col min="1684" max="1684" width="16.140625" style="4" customWidth="1"/>
    <col min="1685" max="1685" width="6" style="4" customWidth="1"/>
    <col min="1686" max="1686" width="6" style="4" bestFit="1" customWidth="1"/>
    <col min="1687" max="1687" width="5.7109375" style="4" bestFit="1" customWidth="1"/>
    <col min="1688" max="1688" width="1.7109375" style="4" customWidth="1"/>
    <col min="1689" max="1689" width="6" style="4" bestFit="1" customWidth="1"/>
    <col min="1690" max="1691" width="5" style="4" customWidth="1"/>
    <col min="1692" max="1692" width="1.7109375" style="4" customWidth="1"/>
    <col min="1693" max="1695" width="5" style="4" customWidth="1"/>
    <col min="1696" max="1696" width="1.7109375" style="4" customWidth="1"/>
    <col min="1697" max="1699" width="5.140625" style="4" bestFit="1" customWidth="1"/>
    <col min="1700" max="1700" width="1.7109375" style="4" customWidth="1"/>
    <col min="1701" max="1703" width="5.140625" style="4" bestFit="1" customWidth="1"/>
    <col min="1704" max="1704" width="1.7109375" style="4" customWidth="1"/>
    <col min="1705" max="1707" width="5.140625" style="4" bestFit="1" customWidth="1"/>
    <col min="1708" max="1708" width="1.7109375" style="4" customWidth="1"/>
    <col min="1709" max="1709" width="4.85546875" style="4" bestFit="1" customWidth="1"/>
    <col min="1710" max="1711" width="4.42578125" style="4" customWidth="1"/>
    <col min="1712" max="1712" width="8.85546875" style="4" customWidth="1"/>
    <col min="1713" max="1713" width="12" style="4" customWidth="1"/>
    <col min="1714" max="1716" width="6" style="4" customWidth="1"/>
    <col min="1717" max="1717" width="1.7109375" style="4" customWidth="1"/>
    <col min="1718" max="1718" width="6.140625" style="4" customWidth="1"/>
    <col min="1719" max="1720" width="5.140625" style="4" customWidth="1"/>
    <col min="1721" max="1721" width="1.7109375" style="4" customWidth="1"/>
    <col min="1722" max="1724" width="5" style="4" customWidth="1"/>
    <col min="1725" max="1725" width="1.7109375" style="4" customWidth="1"/>
    <col min="1726" max="1728" width="5" style="4" customWidth="1"/>
    <col min="1729" max="1729" width="1.7109375" style="4" customWidth="1"/>
    <col min="1730" max="1732" width="5" style="4" customWidth="1"/>
    <col min="1733" max="1733" width="1.7109375" style="4" customWidth="1"/>
    <col min="1734" max="1736" width="5.140625" style="4" customWidth="1"/>
    <col min="1737" max="1737" width="1.7109375" style="4" customWidth="1"/>
    <col min="1738" max="1739" width="5" style="4" customWidth="1"/>
    <col min="1740" max="1740" width="5.28515625" style="4" customWidth="1"/>
    <col min="1741" max="1939" width="11.42578125" style="4"/>
    <col min="1940" max="1940" width="16.140625" style="4" customWidth="1"/>
    <col min="1941" max="1941" width="6" style="4" customWidth="1"/>
    <col min="1942" max="1942" width="6" style="4" bestFit="1" customWidth="1"/>
    <col min="1943" max="1943" width="5.7109375" style="4" bestFit="1" customWidth="1"/>
    <col min="1944" max="1944" width="1.7109375" style="4" customWidth="1"/>
    <col min="1945" max="1945" width="6" style="4" bestFit="1" customWidth="1"/>
    <col min="1946" max="1947" width="5" style="4" customWidth="1"/>
    <col min="1948" max="1948" width="1.7109375" style="4" customWidth="1"/>
    <col min="1949" max="1951" width="5" style="4" customWidth="1"/>
    <col min="1952" max="1952" width="1.7109375" style="4" customWidth="1"/>
    <col min="1953" max="1955" width="5.140625" style="4" bestFit="1" customWidth="1"/>
    <col min="1956" max="1956" width="1.7109375" style="4" customWidth="1"/>
    <col min="1957" max="1959" width="5.140625" style="4" bestFit="1" customWidth="1"/>
    <col min="1960" max="1960" width="1.7109375" style="4" customWidth="1"/>
    <col min="1961" max="1963" width="5.140625" style="4" bestFit="1" customWidth="1"/>
    <col min="1964" max="1964" width="1.7109375" style="4" customWidth="1"/>
    <col min="1965" max="1965" width="4.85546875" style="4" bestFit="1" customWidth="1"/>
    <col min="1966" max="1967" width="4.42578125" style="4" customWidth="1"/>
    <col min="1968" max="1968" width="8.85546875" style="4" customWidth="1"/>
    <col min="1969" max="1969" width="12" style="4" customWidth="1"/>
    <col min="1970" max="1972" width="6" style="4" customWidth="1"/>
    <col min="1973" max="1973" width="1.7109375" style="4" customWidth="1"/>
    <col min="1974" max="1974" width="6.140625" style="4" customWidth="1"/>
    <col min="1975" max="1976" width="5.140625" style="4" customWidth="1"/>
    <col min="1977" max="1977" width="1.7109375" style="4" customWidth="1"/>
    <col min="1978" max="1980" width="5" style="4" customWidth="1"/>
    <col min="1981" max="1981" width="1.7109375" style="4" customWidth="1"/>
    <col min="1982" max="1984" width="5" style="4" customWidth="1"/>
    <col min="1985" max="1985" width="1.7109375" style="4" customWidth="1"/>
    <col min="1986" max="1988" width="5" style="4" customWidth="1"/>
    <col min="1989" max="1989" width="1.7109375" style="4" customWidth="1"/>
    <col min="1990" max="1992" width="5.140625" style="4" customWidth="1"/>
    <col min="1993" max="1993" width="1.7109375" style="4" customWidth="1"/>
    <col min="1994" max="1995" width="5" style="4" customWidth="1"/>
    <col min="1996" max="1996" width="5.28515625" style="4" customWidth="1"/>
    <col min="1997" max="2195" width="11.42578125" style="4"/>
    <col min="2196" max="2196" width="16.140625" style="4" customWidth="1"/>
    <col min="2197" max="2197" width="6" style="4" customWidth="1"/>
    <col min="2198" max="2198" width="6" style="4" bestFit="1" customWidth="1"/>
    <col min="2199" max="2199" width="5.7109375" style="4" bestFit="1" customWidth="1"/>
    <col min="2200" max="2200" width="1.7109375" style="4" customWidth="1"/>
    <col min="2201" max="2201" width="6" style="4" bestFit="1" customWidth="1"/>
    <col min="2202" max="2203" width="5" style="4" customWidth="1"/>
    <col min="2204" max="2204" width="1.7109375" style="4" customWidth="1"/>
    <col min="2205" max="2207" width="5" style="4" customWidth="1"/>
    <col min="2208" max="2208" width="1.7109375" style="4" customWidth="1"/>
    <col min="2209" max="2211" width="5.140625" style="4" bestFit="1" customWidth="1"/>
    <col min="2212" max="2212" width="1.7109375" style="4" customWidth="1"/>
    <col min="2213" max="2215" width="5.140625" style="4" bestFit="1" customWidth="1"/>
    <col min="2216" max="2216" width="1.7109375" style="4" customWidth="1"/>
    <col min="2217" max="2219" width="5.140625" style="4" bestFit="1" customWidth="1"/>
    <col min="2220" max="2220" width="1.7109375" style="4" customWidth="1"/>
    <col min="2221" max="2221" width="4.85546875" style="4" bestFit="1" customWidth="1"/>
    <col min="2222" max="2223" width="4.42578125" style="4" customWidth="1"/>
    <col min="2224" max="2224" width="8.85546875" style="4" customWidth="1"/>
    <col min="2225" max="2225" width="12" style="4" customWidth="1"/>
    <col min="2226" max="2228" width="6" style="4" customWidth="1"/>
    <col min="2229" max="2229" width="1.7109375" style="4" customWidth="1"/>
    <col min="2230" max="2230" width="6.140625" style="4" customWidth="1"/>
    <col min="2231" max="2232" width="5.140625" style="4" customWidth="1"/>
    <col min="2233" max="2233" width="1.7109375" style="4" customWidth="1"/>
    <col min="2234" max="2236" width="5" style="4" customWidth="1"/>
    <col min="2237" max="2237" width="1.7109375" style="4" customWidth="1"/>
    <col min="2238" max="2240" width="5" style="4" customWidth="1"/>
    <col min="2241" max="2241" width="1.7109375" style="4" customWidth="1"/>
    <col min="2242" max="2244" width="5" style="4" customWidth="1"/>
    <col min="2245" max="2245" width="1.7109375" style="4" customWidth="1"/>
    <col min="2246" max="2248" width="5.140625" style="4" customWidth="1"/>
    <col min="2249" max="2249" width="1.7109375" style="4" customWidth="1"/>
    <col min="2250" max="2251" width="5" style="4" customWidth="1"/>
    <col min="2252" max="2252" width="5.28515625" style="4" customWidth="1"/>
    <col min="2253" max="2451" width="11.42578125" style="4"/>
    <col min="2452" max="2452" width="16.140625" style="4" customWidth="1"/>
    <col min="2453" max="2453" width="6" style="4" customWidth="1"/>
    <col min="2454" max="2454" width="6" style="4" bestFit="1" customWidth="1"/>
    <col min="2455" max="2455" width="5.7109375" style="4" bestFit="1" customWidth="1"/>
    <col min="2456" max="2456" width="1.7109375" style="4" customWidth="1"/>
    <col min="2457" max="2457" width="6" style="4" bestFit="1" customWidth="1"/>
    <col min="2458" max="2459" width="5" style="4" customWidth="1"/>
    <col min="2460" max="2460" width="1.7109375" style="4" customWidth="1"/>
    <col min="2461" max="2463" width="5" style="4" customWidth="1"/>
    <col min="2464" max="2464" width="1.7109375" style="4" customWidth="1"/>
    <col min="2465" max="2467" width="5.140625" style="4" bestFit="1" customWidth="1"/>
    <col min="2468" max="2468" width="1.7109375" style="4" customWidth="1"/>
    <col min="2469" max="2471" width="5.140625" style="4" bestFit="1" customWidth="1"/>
    <col min="2472" max="2472" width="1.7109375" style="4" customWidth="1"/>
    <col min="2473" max="2475" width="5.140625" style="4" bestFit="1" customWidth="1"/>
    <col min="2476" max="2476" width="1.7109375" style="4" customWidth="1"/>
    <col min="2477" max="2477" width="4.85546875" style="4" bestFit="1" customWidth="1"/>
    <col min="2478" max="2479" width="4.42578125" style="4" customWidth="1"/>
    <col min="2480" max="2480" width="8.85546875" style="4" customWidth="1"/>
    <col min="2481" max="2481" width="12" style="4" customWidth="1"/>
    <col min="2482" max="2484" width="6" style="4" customWidth="1"/>
    <col min="2485" max="2485" width="1.7109375" style="4" customWidth="1"/>
    <col min="2486" max="2486" width="6.140625" style="4" customWidth="1"/>
    <col min="2487" max="2488" width="5.140625" style="4" customWidth="1"/>
    <col min="2489" max="2489" width="1.7109375" style="4" customWidth="1"/>
    <col min="2490" max="2492" width="5" style="4" customWidth="1"/>
    <col min="2493" max="2493" width="1.7109375" style="4" customWidth="1"/>
    <col min="2494" max="2496" width="5" style="4" customWidth="1"/>
    <col min="2497" max="2497" width="1.7109375" style="4" customWidth="1"/>
    <col min="2498" max="2500" width="5" style="4" customWidth="1"/>
    <col min="2501" max="2501" width="1.7109375" style="4" customWidth="1"/>
    <col min="2502" max="2504" width="5.140625" style="4" customWidth="1"/>
    <col min="2505" max="2505" width="1.7109375" style="4" customWidth="1"/>
    <col min="2506" max="2507" width="5" style="4" customWidth="1"/>
    <col min="2508" max="2508" width="5.28515625" style="4" customWidth="1"/>
    <col min="2509" max="2707" width="11.42578125" style="4"/>
    <col min="2708" max="2708" width="16.140625" style="4" customWidth="1"/>
    <col min="2709" max="2709" width="6" style="4" customWidth="1"/>
    <col min="2710" max="2710" width="6" style="4" bestFit="1" customWidth="1"/>
    <col min="2711" max="2711" width="5.7109375" style="4" bestFit="1" customWidth="1"/>
    <col min="2712" max="2712" width="1.7109375" style="4" customWidth="1"/>
    <col min="2713" max="2713" width="6" style="4" bestFit="1" customWidth="1"/>
    <col min="2714" max="2715" width="5" style="4" customWidth="1"/>
    <col min="2716" max="2716" width="1.7109375" style="4" customWidth="1"/>
    <col min="2717" max="2719" width="5" style="4" customWidth="1"/>
    <col min="2720" max="2720" width="1.7109375" style="4" customWidth="1"/>
    <col min="2721" max="2723" width="5.140625" style="4" bestFit="1" customWidth="1"/>
    <col min="2724" max="2724" width="1.7109375" style="4" customWidth="1"/>
    <col min="2725" max="2727" width="5.140625" style="4" bestFit="1" customWidth="1"/>
    <col min="2728" max="2728" width="1.7109375" style="4" customWidth="1"/>
    <col min="2729" max="2731" width="5.140625" style="4" bestFit="1" customWidth="1"/>
    <col min="2732" max="2732" width="1.7109375" style="4" customWidth="1"/>
    <col min="2733" max="2733" width="4.85546875" style="4" bestFit="1" customWidth="1"/>
    <col min="2734" max="2735" width="4.42578125" style="4" customWidth="1"/>
    <col min="2736" max="2736" width="8.85546875" style="4" customWidth="1"/>
    <col min="2737" max="2737" width="12" style="4" customWidth="1"/>
    <col min="2738" max="2740" width="6" style="4" customWidth="1"/>
    <col min="2741" max="2741" width="1.7109375" style="4" customWidth="1"/>
    <col min="2742" max="2742" width="6.140625" style="4" customWidth="1"/>
    <col min="2743" max="2744" width="5.140625" style="4" customWidth="1"/>
    <col min="2745" max="2745" width="1.7109375" style="4" customWidth="1"/>
    <col min="2746" max="2748" width="5" style="4" customWidth="1"/>
    <col min="2749" max="2749" width="1.7109375" style="4" customWidth="1"/>
    <col min="2750" max="2752" width="5" style="4" customWidth="1"/>
    <col min="2753" max="2753" width="1.7109375" style="4" customWidth="1"/>
    <col min="2754" max="2756" width="5" style="4" customWidth="1"/>
    <col min="2757" max="2757" width="1.7109375" style="4" customWidth="1"/>
    <col min="2758" max="2760" width="5.140625" style="4" customWidth="1"/>
    <col min="2761" max="2761" width="1.7109375" style="4" customWidth="1"/>
    <col min="2762" max="2763" width="5" style="4" customWidth="1"/>
    <col min="2764" max="2764" width="5.28515625" style="4" customWidth="1"/>
    <col min="2765" max="2963" width="11.42578125" style="4"/>
    <col min="2964" max="2964" width="16.140625" style="4" customWidth="1"/>
    <col min="2965" max="2965" width="6" style="4" customWidth="1"/>
    <col min="2966" max="2966" width="6" style="4" bestFit="1" customWidth="1"/>
    <col min="2967" max="2967" width="5.7109375" style="4" bestFit="1" customWidth="1"/>
    <col min="2968" max="2968" width="1.7109375" style="4" customWidth="1"/>
    <col min="2969" max="2969" width="6" style="4" bestFit="1" customWidth="1"/>
    <col min="2970" max="2971" width="5" style="4" customWidth="1"/>
    <col min="2972" max="2972" width="1.7109375" style="4" customWidth="1"/>
    <col min="2973" max="2975" width="5" style="4" customWidth="1"/>
    <col min="2976" max="2976" width="1.7109375" style="4" customWidth="1"/>
    <col min="2977" max="2979" width="5.140625" style="4" bestFit="1" customWidth="1"/>
    <col min="2980" max="2980" width="1.7109375" style="4" customWidth="1"/>
    <col min="2981" max="2983" width="5.140625" style="4" bestFit="1" customWidth="1"/>
    <col min="2984" max="2984" width="1.7109375" style="4" customWidth="1"/>
    <col min="2985" max="2987" width="5.140625" style="4" bestFit="1" customWidth="1"/>
    <col min="2988" max="2988" width="1.7109375" style="4" customWidth="1"/>
    <col min="2989" max="2989" width="4.85546875" style="4" bestFit="1" customWidth="1"/>
    <col min="2990" max="2991" width="4.42578125" style="4" customWidth="1"/>
    <col min="2992" max="2992" width="8.85546875" style="4" customWidth="1"/>
    <col min="2993" max="2993" width="12" style="4" customWidth="1"/>
    <col min="2994" max="2996" width="6" style="4" customWidth="1"/>
    <col min="2997" max="2997" width="1.7109375" style="4" customWidth="1"/>
    <col min="2998" max="2998" width="6.140625" style="4" customWidth="1"/>
    <col min="2999" max="3000" width="5.140625" style="4" customWidth="1"/>
    <col min="3001" max="3001" width="1.7109375" style="4" customWidth="1"/>
    <col min="3002" max="3004" width="5" style="4" customWidth="1"/>
    <col min="3005" max="3005" width="1.7109375" style="4" customWidth="1"/>
    <col min="3006" max="3008" width="5" style="4" customWidth="1"/>
    <col min="3009" max="3009" width="1.7109375" style="4" customWidth="1"/>
    <col min="3010" max="3012" width="5" style="4" customWidth="1"/>
    <col min="3013" max="3013" width="1.7109375" style="4" customWidth="1"/>
    <col min="3014" max="3016" width="5.140625" style="4" customWidth="1"/>
    <col min="3017" max="3017" width="1.7109375" style="4" customWidth="1"/>
    <col min="3018" max="3019" width="5" style="4" customWidth="1"/>
    <col min="3020" max="3020" width="5.28515625" style="4" customWidth="1"/>
    <col min="3021" max="3219" width="11.42578125" style="4"/>
    <col min="3220" max="3220" width="16.140625" style="4" customWidth="1"/>
    <col min="3221" max="3221" width="6" style="4" customWidth="1"/>
    <col min="3222" max="3222" width="6" style="4" bestFit="1" customWidth="1"/>
    <col min="3223" max="3223" width="5.7109375" style="4" bestFit="1" customWidth="1"/>
    <col min="3224" max="3224" width="1.7109375" style="4" customWidth="1"/>
    <col min="3225" max="3225" width="6" style="4" bestFit="1" customWidth="1"/>
    <col min="3226" max="3227" width="5" style="4" customWidth="1"/>
    <col min="3228" max="3228" width="1.7109375" style="4" customWidth="1"/>
    <col min="3229" max="3231" width="5" style="4" customWidth="1"/>
    <col min="3232" max="3232" width="1.7109375" style="4" customWidth="1"/>
    <col min="3233" max="3235" width="5.140625" style="4" bestFit="1" customWidth="1"/>
    <col min="3236" max="3236" width="1.7109375" style="4" customWidth="1"/>
    <col min="3237" max="3239" width="5.140625" style="4" bestFit="1" customWidth="1"/>
    <col min="3240" max="3240" width="1.7109375" style="4" customWidth="1"/>
    <col min="3241" max="3243" width="5.140625" style="4" bestFit="1" customWidth="1"/>
    <col min="3244" max="3244" width="1.7109375" style="4" customWidth="1"/>
    <col min="3245" max="3245" width="4.85546875" style="4" bestFit="1" customWidth="1"/>
    <col min="3246" max="3247" width="4.42578125" style="4" customWidth="1"/>
    <col min="3248" max="3248" width="8.85546875" style="4" customWidth="1"/>
    <col min="3249" max="3249" width="12" style="4" customWidth="1"/>
    <col min="3250" max="3252" width="6" style="4" customWidth="1"/>
    <col min="3253" max="3253" width="1.7109375" style="4" customWidth="1"/>
    <col min="3254" max="3254" width="6.140625" style="4" customWidth="1"/>
    <col min="3255" max="3256" width="5.140625" style="4" customWidth="1"/>
    <col min="3257" max="3257" width="1.7109375" style="4" customWidth="1"/>
    <col min="3258" max="3260" width="5" style="4" customWidth="1"/>
    <col min="3261" max="3261" width="1.7109375" style="4" customWidth="1"/>
    <col min="3262" max="3264" width="5" style="4" customWidth="1"/>
    <col min="3265" max="3265" width="1.7109375" style="4" customWidth="1"/>
    <col min="3266" max="3268" width="5" style="4" customWidth="1"/>
    <col min="3269" max="3269" width="1.7109375" style="4" customWidth="1"/>
    <col min="3270" max="3272" width="5.140625" style="4" customWidth="1"/>
    <col min="3273" max="3273" width="1.7109375" style="4" customWidth="1"/>
    <col min="3274" max="3275" width="5" style="4" customWidth="1"/>
    <col min="3276" max="3276" width="5.28515625" style="4" customWidth="1"/>
    <col min="3277" max="3475" width="11.42578125" style="4"/>
    <col min="3476" max="3476" width="16.140625" style="4" customWidth="1"/>
    <col min="3477" max="3477" width="6" style="4" customWidth="1"/>
    <col min="3478" max="3478" width="6" style="4" bestFit="1" customWidth="1"/>
    <col min="3479" max="3479" width="5.7109375" style="4" bestFit="1" customWidth="1"/>
    <col min="3480" max="3480" width="1.7109375" style="4" customWidth="1"/>
    <col min="3481" max="3481" width="6" style="4" bestFit="1" customWidth="1"/>
    <col min="3482" max="3483" width="5" style="4" customWidth="1"/>
    <col min="3484" max="3484" width="1.7109375" style="4" customWidth="1"/>
    <col min="3485" max="3487" width="5" style="4" customWidth="1"/>
    <col min="3488" max="3488" width="1.7109375" style="4" customWidth="1"/>
    <col min="3489" max="3491" width="5.140625" style="4" bestFit="1" customWidth="1"/>
    <col min="3492" max="3492" width="1.7109375" style="4" customWidth="1"/>
    <col min="3493" max="3495" width="5.140625" style="4" bestFit="1" customWidth="1"/>
    <col min="3496" max="3496" width="1.7109375" style="4" customWidth="1"/>
    <col min="3497" max="3499" width="5.140625" style="4" bestFit="1" customWidth="1"/>
    <col min="3500" max="3500" width="1.7109375" style="4" customWidth="1"/>
    <col min="3501" max="3501" width="4.85546875" style="4" bestFit="1" customWidth="1"/>
    <col min="3502" max="3503" width="4.42578125" style="4" customWidth="1"/>
    <col min="3504" max="3504" width="8.85546875" style="4" customWidth="1"/>
    <col min="3505" max="3505" width="12" style="4" customWidth="1"/>
    <col min="3506" max="3508" width="6" style="4" customWidth="1"/>
    <col min="3509" max="3509" width="1.7109375" style="4" customWidth="1"/>
    <col min="3510" max="3510" width="6.140625" style="4" customWidth="1"/>
    <col min="3511" max="3512" width="5.140625" style="4" customWidth="1"/>
    <col min="3513" max="3513" width="1.7109375" style="4" customWidth="1"/>
    <col min="3514" max="3516" width="5" style="4" customWidth="1"/>
    <col min="3517" max="3517" width="1.7109375" style="4" customWidth="1"/>
    <col min="3518" max="3520" width="5" style="4" customWidth="1"/>
    <col min="3521" max="3521" width="1.7109375" style="4" customWidth="1"/>
    <col min="3522" max="3524" width="5" style="4" customWidth="1"/>
    <col min="3525" max="3525" width="1.7109375" style="4" customWidth="1"/>
    <col min="3526" max="3528" width="5.140625" style="4" customWidth="1"/>
    <col min="3529" max="3529" width="1.7109375" style="4" customWidth="1"/>
    <col min="3530" max="3531" width="5" style="4" customWidth="1"/>
    <col min="3532" max="3532" width="5.28515625" style="4" customWidth="1"/>
    <col min="3533" max="3731" width="11.42578125" style="4"/>
    <col min="3732" max="3732" width="16.140625" style="4" customWidth="1"/>
    <col min="3733" max="3733" width="6" style="4" customWidth="1"/>
    <col min="3734" max="3734" width="6" style="4" bestFit="1" customWidth="1"/>
    <col min="3735" max="3735" width="5.7109375" style="4" bestFit="1" customWidth="1"/>
    <col min="3736" max="3736" width="1.7109375" style="4" customWidth="1"/>
    <col min="3737" max="3737" width="6" style="4" bestFit="1" customWidth="1"/>
    <col min="3738" max="3739" width="5" style="4" customWidth="1"/>
    <col min="3740" max="3740" width="1.7109375" style="4" customWidth="1"/>
    <col min="3741" max="3743" width="5" style="4" customWidth="1"/>
    <col min="3744" max="3744" width="1.7109375" style="4" customWidth="1"/>
    <col min="3745" max="3747" width="5.140625" style="4" bestFit="1" customWidth="1"/>
    <col min="3748" max="3748" width="1.7109375" style="4" customWidth="1"/>
    <col min="3749" max="3751" width="5.140625" style="4" bestFit="1" customWidth="1"/>
    <col min="3752" max="3752" width="1.7109375" style="4" customWidth="1"/>
    <col min="3753" max="3755" width="5.140625" style="4" bestFit="1" customWidth="1"/>
    <col min="3756" max="3756" width="1.7109375" style="4" customWidth="1"/>
    <col min="3757" max="3757" width="4.85546875" style="4" bestFit="1" customWidth="1"/>
    <col min="3758" max="3759" width="4.42578125" style="4" customWidth="1"/>
    <col min="3760" max="3760" width="8.85546875" style="4" customWidth="1"/>
    <col min="3761" max="3761" width="12" style="4" customWidth="1"/>
    <col min="3762" max="3764" width="6" style="4" customWidth="1"/>
    <col min="3765" max="3765" width="1.7109375" style="4" customWidth="1"/>
    <col min="3766" max="3766" width="6.140625" style="4" customWidth="1"/>
    <col min="3767" max="3768" width="5.140625" style="4" customWidth="1"/>
    <col min="3769" max="3769" width="1.7109375" style="4" customWidth="1"/>
    <col min="3770" max="3772" width="5" style="4" customWidth="1"/>
    <col min="3773" max="3773" width="1.7109375" style="4" customWidth="1"/>
    <col min="3774" max="3776" width="5" style="4" customWidth="1"/>
    <col min="3777" max="3777" width="1.7109375" style="4" customWidth="1"/>
    <col min="3778" max="3780" width="5" style="4" customWidth="1"/>
    <col min="3781" max="3781" width="1.7109375" style="4" customWidth="1"/>
    <col min="3782" max="3784" width="5.140625" style="4" customWidth="1"/>
    <col min="3785" max="3785" width="1.7109375" style="4" customWidth="1"/>
    <col min="3786" max="3787" width="5" style="4" customWidth="1"/>
    <col min="3788" max="3788" width="5.28515625" style="4" customWidth="1"/>
    <col min="3789" max="3987" width="11.42578125" style="4"/>
    <col min="3988" max="3988" width="16.140625" style="4" customWidth="1"/>
    <col min="3989" max="3989" width="6" style="4" customWidth="1"/>
    <col min="3990" max="3990" width="6" style="4" bestFit="1" customWidth="1"/>
    <col min="3991" max="3991" width="5.7109375" style="4" bestFit="1" customWidth="1"/>
    <col min="3992" max="3992" width="1.7109375" style="4" customWidth="1"/>
    <col min="3993" max="3993" width="6" style="4" bestFit="1" customWidth="1"/>
    <col min="3994" max="3995" width="5" style="4" customWidth="1"/>
    <col min="3996" max="3996" width="1.7109375" style="4" customWidth="1"/>
    <col min="3997" max="3999" width="5" style="4" customWidth="1"/>
    <col min="4000" max="4000" width="1.7109375" style="4" customWidth="1"/>
    <col min="4001" max="4003" width="5.140625" style="4" bestFit="1" customWidth="1"/>
    <col min="4004" max="4004" width="1.7109375" style="4" customWidth="1"/>
    <col min="4005" max="4007" width="5.140625" style="4" bestFit="1" customWidth="1"/>
    <col min="4008" max="4008" width="1.7109375" style="4" customWidth="1"/>
    <col min="4009" max="4011" width="5.140625" style="4" bestFit="1" customWidth="1"/>
    <col min="4012" max="4012" width="1.7109375" style="4" customWidth="1"/>
    <col min="4013" max="4013" width="4.85546875" style="4" bestFit="1" customWidth="1"/>
    <col min="4014" max="4015" width="4.42578125" style="4" customWidth="1"/>
    <col min="4016" max="4016" width="8.85546875" style="4" customWidth="1"/>
    <col min="4017" max="4017" width="12" style="4" customWidth="1"/>
    <col min="4018" max="4020" width="6" style="4" customWidth="1"/>
    <col min="4021" max="4021" width="1.7109375" style="4" customWidth="1"/>
    <col min="4022" max="4022" width="6.140625" style="4" customWidth="1"/>
    <col min="4023" max="4024" width="5.140625" style="4" customWidth="1"/>
    <col min="4025" max="4025" width="1.7109375" style="4" customWidth="1"/>
    <col min="4026" max="4028" width="5" style="4" customWidth="1"/>
    <col min="4029" max="4029" width="1.7109375" style="4" customWidth="1"/>
    <col min="4030" max="4032" width="5" style="4" customWidth="1"/>
    <col min="4033" max="4033" width="1.7109375" style="4" customWidth="1"/>
    <col min="4034" max="4036" width="5" style="4" customWidth="1"/>
    <col min="4037" max="4037" width="1.7109375" style="4" customWidth="1"/>
    <col min="4038" max="4040" width="5.140625" style="4" customWidth="1"/>
    <col min="4041" max="4041" width="1.7109375" style="4" customWidth="1"/>
    <col min="4042" max="4043" width="5" style="4" customWidth="1"/>
    <col min="4044" max="4044" width="5.28515625" style="4" customWidth="1"/>
    <col min="4045" max="4243" width="11.42578125" style="4"/>
    <col min="4244" max="4244" width="16.140625" style="4" customWidth="1"/>
    <col min="4245" max="4245" width="6" style="4" customWidth="1"/>
    <col min="4246" max="4246" width="6" style="4" bestFit="1" customWidth="1"/>
    <col min="4247" max="4247" width="5.7109375" style="4" bestFit="1" customWidth="1"/>
    <col min="4248" max="4248" width="1.7109375" style="4" customWidth="1"/>
    <col min="4249" max="4249" width="6" style="4" bestFit="1" customWidth="1"/>
    <col min="4250" max="4251" width="5" style="4" customWidth="1"/>
    <col min="4252" max="4252" width="1.7109375" style="4" customWidth="1"/>
    <col min="4253" max="4255" width="5" style="4" customWidth="1"/>
    <col min="4256" max="4256" width="1.7109375" style="4" customWidth="1"/>
    <col min="4257" max="4259" width="5.140625" style="4" bestFit="1" customWidth="1"/>
    <col min="4260" max="4260" width="1.7109375" style="4" customWidth="1"/>
    <col min="4261" max="4263" width="5.140625" style="4" bestFit="1" customWidth="1"/>
    <col min="4264" max="4264" width="1.7109375" style="4" customWidth="1"/>
    <col min="4265" max="4267" width="5.140625" style="4" bestFit="1" customWidth="1"/>
    <col min="4268" max="4268" width="1.7109375" style="4" customWidth="1"/>
    <col min="4269" max="4269" width="4.85546875" style="4" bestFit="1" customWidth="1"/>
    <col min="4270" max="4271" width="4.42578125" style="4" customWidth="1"/>
    <col min="4272" max="4272" width="8.85546875" style="4" customWidth="1"/>
    <col min="4273" max="4273" width="12" style="4" customWidth="1"/>
    <col min="4274" max="4276" width="6" style="4" customWidth="1"/>
    <col min="4277" max="4277" width="1.7109375" style="4" customWidth="1"/>
    <col min="4278" max="4278" width="6.140625" style="4" customWidth="1"/>
    <col min="4279" max="4280" width="5.140625" style="4" customWidth="1"/>
    <col min="4281" max="4281" width="1.7109375" style="4" customWidth="1"/>
    <col min="4282" max="4284" width="5" style="4" customWidth="1"/>
    <col min="4285" max="4285" width="1.7109375" style="4" customWidth="1"/>
    <col min="4286" max="4288" width="5" style="4" customWidth="1"/>
    <col min="4289" max="4289" width="1.7109375" style="4" customWidth="1"/>
    <col min="4290" max="4292" width="5" style="4" customWidth="1"/>
    <col min="4293" max="4293" width="1.7109375" style="4" customWidth="1"/>
    <col min="4294" max="4296" width="5.140625" style="4" customWidth="1"/>
    <col min="4297" max="4297" width="1.7109375" style="4" customWidth="1"/>
    <col min="4298" max="4299" width="5" style="4" customWidth="1"/>
    <col min="4300" max="4300" width="5.28515625" style="4" customWidth="1"/>
    <col min="4301" max="4499" width="11.42578125" style="4"/>
    <col min="4500" max="4500" width="16.140625" style="4" customWidth="1"/>
    <col min="4501" max="4501" width="6" style="4" customWidth="1"/>
    <col min="4502" max="4502" width="6" style="4" bestFit="1" customWidth="1"/>
    <col min="4503" max="4503" width="5.7109375" style="4" bestFit="1" customWidth="1"/>
    <col min="4504" max="4504" width="1.7109375" style="4" customWidth="1"/>
    <col min="4505" max="4505" width="6" style="4" bestFit="1" customWidth="1"/>
    <col min="4506" max="4507" width="5" style="4" customWidth="1"/>
    <col min="4508" max="4508" width="1.7109375" style="4" customWidth="1"/>
    <col min="4509" max="4511" width="5" style="4" customWidth="1"/>
    <col min="4512" max="4512" width="1.7109375" style="4" customWidth="1"/>
    <col min="4513" max="4515" width="5.140625" style="4" bestFit="1" customWidth="1"/>
    <col min="4516" max="4516" width="1.7109375" style="4" customWidth="1"/>
    <col min="4517" max="4519" width="5.140625" style="4" bestFit="1" customWidth="1"/>
    <col min="4520" max="4520" width="1.7109375" style="4" customWidth="1"/>
    <col min="4521" max="4523" width="5.140625" style="4" bestFit="1" customWidth="1"/>
    <col min="4524" max="4524" width="1.7109375" style="4" customWidth="1"/>
    <col min="4525" max="4525" width="4.85546875" style="4" bestFit="1" customWidth="1"/>
    <col min="4526" max="4527" width="4.42578125" style="4" customWidth="1"/>
    <col min="4528" max="4528" width="8.85546875" style="4" customWidth="1"/>
    <col min="4529" max="4529" width="12" style="4" customWidth="1"/>
    <col min="4530" max="4532" width="6" style="4" customWidth="1"/>
    <col min="4533" max="4533" width="1.7109375" style="4" customWidth="1"/>
    <col min="4534" max="4534" width="6.140625" style="4" customWidth="1"/>
    <col min="4535" max="4536" width="5.140625" style="4" customWidth="1"/>
    <col min="4537" max="4537" width="1.7109375" style="4" customWidth="1"/>
    <col min="4538" max="4540" width="5" style="4" customWidth="1"/>
    <col min="4541" max="4541" width="1.7109375" style="4" customWidth="1"/>
    <col min="4542" max="4544" width="5" style="4" customWidth="1"/>
    <col min="4545" max="4545" width="1.7109375" style="4" customWidth="1"/>
    <col min="4546" max="4548" width="5" style="4" customWidth="1"/>
    <col min="4549" max="4549" width="1.7109375" style="4" customWidth="1"/>
    <col min="4550" max="4552" width="5.140625" style="4" customWidth="1"/>
    <col min="4553" max="4553" width="1.7109375" style="4" customWidth="1"/>
    <col min="4554" max="4555" width="5" style="4" customWidth="1"/>
    <col min="4556" max="4556" width="5.28515625" style="4" customWidth="1"/>
    <col min="4557" max="4755" width="11.42578125" style="4"/>
    <col min="4756" max="4756" width="16.140625" style="4" customWidth="1"/>
    <col min="4757" max="4757" width="6" style="4" customWidth="1"/>
    <col min="4758" max="4758" width="6" style="4" bestFit="1" customWidth="1"/>
    <col min="4759" max="4759" width="5.7109375" style="4" bestFit="1" customWidth="1"/>
    <col min="4760" max="4760" width="1.7109375" style="4" customWidth="1"/>
    <col min="4761" max="4761" width="6" style="4" bestFit="1" customWidth="1"/>
    <col min="4762" max="4763" width="5" style="4" customWidth="1"/>
    <col min="4764" max="4764" width="1.7109375" style="4" customWidth="1"/>
    <col min="4765" max="4767" width="5" style="4" customWidth="1"/>
    <col min="4768" max="4768" width="1.7109375" style="4" customWidth="1"/>
    <col min="4769" max="4771" width="5.140625" style="4" bestFit="1" customWidth="1"/>
    <col min="4772" max="4772" width="1.7109375" style="4" customWidth="1"/>
    <col min="4773" max="4775" width="5.140625" style="4" bestFit="1" customWidth="1"/>
    <col min="4776" max="4776" width="1.7109375" style="4" customWidth="1"/>
    <col min="4777" max="4779" width="5.140625" style="4" bestFit="1" customWidth="1"/>
    <col min="4780" max="4780" width="1.7109375" style="4" customWidth="1"/>
    <col min="4781" max="4781" width="4.85546875" style="4" bestFit="1" customWidth="1"/>
    <col min="4782" max="4783" width="4.42578125" style="4" customWidth="1"/>
    <col min="4784" max="4784" width="8.85546875" style="4" customWidth="1"/>
    <col min="4785" max="4785" width="12" style="4" customWidth="1"/>
    <col min="4786" max="4788" width="6" style="4" customWidth="1"/>
    <col min="4789" max="4789" width="1.7109375" style="4" customWidth="1"/>
    <col min="4790" max="4790" width="6.140625" style="4" customWidth="1"/>
    <col min="4791" max="4792" width="5.140625" style="4" customWidth="1"/>
    <col min="4793" max="4793" width="1.7109375" style="4" customWidth="1"/>
    <col min="4794" max="4796" width="5" style="4" customWidth="1"/>
    <col min="4797" max="4797" width="1.7109375" style="4" customWidth="1"/>
    <col min="4798" max="4800" width="5" style="4" customWidth="1"/>
    <col min="4801" max="4801" width="1.7109375" style="4" customWidth="1"/>
    <col min="4802" max="4804" width="5" style="4" customWidth="1"/>
    <col min="4805" max="4805" width="1.7109375" style="4" customWidth="1"/>
    <col min="4806" max="4808" width="5.140625" style="4" customWidth="1"/>
    <col min="4809" max="4809" width="1.7109375" style="4" customWidth="1"/>
    <col min="4810" max="4811" width="5" style="4" customWidth="1"/>
    <col min="4812" max="4812" width="5.28515625" style="4" customWidth="1"/>
    <col min="4813" max="5011" width="11.42578125" style="4"/>
    <col min="5012" max="5012" width="16.140625" style="4" customWidth="1"/>
    <col min="5013" max="5013" width="6" style="4" customWidth="1"/>
    <col min="5014" max="5014" width="6" style="4" bestFit="1" customWidth="1"/>
    <col min="5015" max="5015" width="5.7109375" style="4" bestFit="1" customWidth="1"/>
    <col min="5016" max="5016" width="1.7109375" style="4" customWidth="1"/>
    <col min="5017" max="5017" width="6" style="4" bestFit="1" customWidth="1"/>
    <col min="5018" max="5019" width="5" style="4" customWidth="1"/>
    <col min="5020" max="5020" width="1.7109375" style="4" customWidth="1"/>
    <col min="5021" max="5023" width="5" style="4" customWidth="1"/>
    <col min="5024" max="5024" width="1.7109375" style="4" customWidth="1"/>
    <col min="5025" max="5027" width="5.140625" style="4" bestFit="1" customWidth="1"/>
    <col min="5028" max="5028" width="1.7109375" style="4" customWidth="1"/>
    <col min="5029" max="5031" width="5.140625" style="4" bestFit="1" customWidth="1"/>
    <col min="5032" max="5032" width="1.7109375" style="4" customWidth="1"/>
    <col min="5033" max="5035" width="5.140625" style="4" bestFit="1" customWidth="1"/>
    <col min="5036" max="5036" width="1.7109375" style="4" customWidth="1"/>
    <col min="5037" max="5037" width="4.85546875" style="4" bestFit="1" customWidth="1"/>
    <col min="5038" max="5039" width="4.42578125" style="4" customWidth="1"/>
    <col min="5040" max="5040" width="8.85546875" style="4" customWidth="1"/>
    <col min="5041" max="5041" width="12" style="4" customWidth="1"/>
    <col min="5042" max="5044" width="6" style="4" customWidth="1"/>
    <col min="5045" max="5045" width="1.7109375" style="4" customWidth="1"/>
    <col min="5046" max="5046" width="6.140625" style="4" customWidth="1"/>
    <col min="5047" max="5048" width="5.140625" style="4" customWidth="1"/>
    <col min="5049" max="5049" width="1.7109375" style="4" customWidth="1"/>
    <col min="5050" max="5052" width="5" style="4" customWidth="1"/>
    <col min="5053" max="5053" width="1.7109375" style="4" customWidth="1"/>
    <col min="5054" max="5056" width="5" style="4" customWidth="1"/>
    <col min="5057" max="5057" width="1.7109375" style="4" customWidth="1"/>
    <col min="5058" max="5060" width="5" style="4" customWidth="1"/>
    <col min="5061" max="5061" width="1.7109375" style="4" customWidth="1"/>
    <col min="5062" max="5064" width="5.140625" style="4" customWidth="1"/>
    <col min="5065" max="5065" width="1.7109375" style="4" customWidth="1"/>
    <col min="5066" max="5067" width="5" style="4" customWidth="1"/>
    <col min="5068" max="5068" width="5.28515625" style="4" customWidth="1"/>
    <col min="5069" max="5267" width="11.42578125" style="4"/>
    <col min="5268" max="5268" width="16.140625" style="4" customWidth="1"/>
    <col min="5269" max="5269" width="6" style="4" customWidth="1"/>
    <col min="5270" max="5270" width="6" style="4" bestFit="1" customWidth="1"/>
    <col min="5271" max="5271" width="5.7109375" style="4" bestFit="1" customWidth="1"/>
    <col min="5272" max="5272" width="1.7109375" style="4" customWidth="1"/>
    <col min="5273" max="5273" width="6" style="4" bestFit="1" customWidth="1"/>
    <col min="5274" max="5275" width="5" style="4" customWidth="1"/>
    <col min="5276" max="5276" width="1.7109375" style="4" customWidth="1"/>
    <col min="5277" max="5279" width="5" style="4" customWidth="1"/>
    <col min="5280" max="5280" width="1.7109375" style="4" customWidth="1"/>
    <col min="5281" max="5283" width="5.140625" style="4" bestFit="1" customWidth="1"/>
    <col min="5284" max="5284" width="1.7109375" style="4" customWidth="1"/>
    <col min="5285" max="5287" width="5.140625" style="4" bestFit="1" customWidth="1"/>
    <col min="5288" max="5288" width="1.7109375" style="4" customWidth="1"/>
    <col min="5289" max="5291" width="5.140625" style="4" bestFit="1" customWidth="1"/>
    <col min="5292" max="5292" width="1.7109375" style="4" customWidth="1"/>
    <col min="5293" max="5293" width="4.85546875" style="4" bestFit="1" customWidth="1"/>
    <col min="5294" max="5295" width="4.42578125" style="4" customWidth="1"/>
    <col min="5296" max="5296" width="8.85546875" style="4" customWidth="1"/>
    <col min="5297" max="5297" width="12" style="4" customWidth="1"/>
    <col min="5298" max="5300" width="6" style="4" customWidth="1"/>
    <col min="5301" max="5301" width="1.7109375" style="4" customWidth="1"/>
    <col min="5302" max="5302" width="6.140625" style="4" customWidth="1"/>
    <col min="5303" max="5304" width="5.140625" style="4" customWidth="1"/>
    <col min="5305" max="5305" width="1.7109375" style="4" customWidth="1"/>
    <col min="5306" max="5308" width="5" style="4" customWidth="1"/>
    <col min="5309" max="5309" width="1.7109375" style="4" customWidth="1"/>
    <col min="5310" max="5312" width="5" style="4" customWidth="1"/>
    <col min="5313" max="5313" width="1.7109375" style="4" customWidth="1"/>
    <col min="5314" max="5316" width="5" style="4" customWidth="1"/>
    <col min="5317" max="5317" width="1.7109375" style="4" customWidth="1"/>
    <col min="5318" max="5320" width="5.140625" style="4" customWidth="1"/>
    <col min="5321" max="5321" width="1.7109375" style="4" customWidth="1"/>
    <col min="5322" max="5323" width="5" style="4" customWidth="1"/>
    <col min="5324" max="5324" width="5.28515625" style="4" customWidth="1"/>
    <col min="5325" max="5523" width="11.42578125" style="4"/>
    <col min="5524" max="5524" width="16.140625" style="4" customWidth="1"/>
    <col min="5525" max="5525" width="6" style="4" customWidth="1"/>
    <col min="5526" max="5526" width="6" style="4" bestFit="1" customWidth="1"/>
    <col min="5527" max="5527" width="5.7109375" style="4" bestFit="1" customWidth="1"/>
    <col min="5528" max="5528" width="1.7109375" style="4" customWidth="1"/>
    <col min="5529" max="5529" width="6" style="4" bestFit="1" customWidth="1"/>
    <col min="5530" max="5531" width="5" style="4" customWidth="1"/>
    <col min="5532" max="5532" width="1.7109375" style="4" customWidth="1"/>
    <col min="5533" max="5535" width="5" style="4" customWidth="1"/>
    <col min="5536" max="5536" width="1.7109375" style="4" customWidth="1"/>
    <col min="5537" max="5539" width="5.140625" style="4" bestFit="1" customWidth="1"/>
    <col min="5540" max="5540" width="1.7109375" style="4" customWidth="1"/>
    <col min="5541" max="5543" width="5.140625" style="4" bestFit="1" customWidth="1"/>
    <col min="5544" max="5544" width="1.7109375" style="4" customWidth="1"/>
    <col min="5545" max="5547" width="5.140625" style="4" bestFit="1" customWidth="1"/>
    <col min="5548" max="5548" width="1.7109375" style="4" customWidth="1"/>
    <col min="5549" max="5549" width="4.85546875" style="4" bestFit="1" customWidth="1"/>
    <col min="5550" max="5551" width="4.42578125" style="4" customWidth="1"/>
    <col min="5552" max="5552" width="8.85546875" style="4" customWidth="1"/>
    <col min="5553" max="5553" width="12" style="4" customWidth="1"/>
    <col min="5554" max="5556" width="6" style="4" customWidth="1"/>
    <col min="5557" max="5557" width="1.7109375" style="4" customWidth="1"/>
    <col min="5558" max="5558" width="6.140625" style="4" customWidth="1"/>
    <col min="5559" max="5560" width="5.140625" style="4" customWidth="1"/>
    <col min="5561" max="5561" width="1.7109375" style="4" customWidth="1"/>
    <col min="5562" max="5564" width="5" style="4" customWidth="1"/>
    <col min="5565" max="5565" width="1.7109375" style="4" customWidth="1"/>
    <col min="5566" max="5568" width="5" style="4" customWidth="1"/>
    <col min="5569" max="5569" width="1.7109375" style="4" customWidth="1"/>
    <col min="5570" max="5572" width="5" style="4" customWidth="1"/>
    <col min="5573" max="5573" width="1.7109375" style="4" customWidth="1"/>
    <col min="5574" max="5576" width="5.140625" style="4" customWidth="1"/>
    <col min="5577" max="5577" width="1.7109375" style="4" customWidth="1"/>
    <col min="5578" max="5579" width="5" style="4" customWidth="1"/>
    <col min="5580" max="5580" width="5.28515625" style="4" customWidth="1"/>
    <col min="5581" max="5779" width="11.42578125" style="4"/>
    <col min="5780" max="5780" width="16.140625" style="4" customWidth="1"/>
    <col min="5781" max="5781" width="6" style="4" customWidth="1"/>
    <col min="5782" max="5782" width="6" style="4" bestFit="1" customWidth="1"/>
    <col min="5783" max="5783" width="5.7109375" style="4" bestFit="1" customWidth="1"/>
    <col min="5784" max="5784" width="1.7109375" style="4" customWidth="1"/>
    <col min="5785" max="5785" width="6" style="4" bestFit="1" customWidth="1"/>
    <col min="5786" max="5787" width="5" style="4" customWidth="1"/>
    <col min="5788" max="5788" width="1.7109375" style="4" customWidth="1"/>
    <col min="5789" max="5791" width="5" style="4" customWidth="1"/>
    <col min="5792" max="5792" width="1.7109375" style="4" customWidth="1"/>
    <col min="5793" max="5795" width="5.140625" style="4" bestFit="1" customWidth="1"/>
    <col min="5796" max="5796" width="1.7109375" style="4" customWidth="1"/>
    <col min="5797" max="5799" width="5.140625" style="4" bestFit="1" customWidth="1"/>
    <col min="5800" max="5800" width="1.7109375" style="4" customWidth="1"/>
    <col min="5801" max="5803" width="5.140625" style="4" bestFit="1" customWidth="1"/>
    <col min="5804" max="5804" width="1.7109375" style="4" customWidth="1"/>
    <col min="5805" max="5805" width="4.85546875" style="4" bestFit="1" customWidth="1"/>
    <col min="5806" max="5807" width="4.42578125" style="4" customWidth="1"/>
    <col min="5808" max="5808" width="8.85546875" style="4" customWidth="1"/>
    <col min="5809" max="5809" width="12" style="4" customWidth="1"/>
    <col min="5810" max="5812" width="6" style="4" customWidth="1"/>
    <col min="5813" max="5813" width="1.7109375" style="4" customWidth="1"/>
    <col min="5814" max="5814" width="6.140625" style="4" customWidth="1"/>
    <col min="5815" max="5816" width="5.140625" style="4" customWidth="1"/>
    <col min="5817" max="5817" width="1.7109375" style="4" customWidth="1"/>
    <col min="5818" max="5820" width="5" style="4" customWidth="1"/>
    <col min="5821" max="5821" width="1.7109375" style="4" customWidth="1"/>
    <col min="5822" max="5824" width="5" style="4" customWidth="1"/>
    <col min="5825" max="5825" width="1.7109375" style="4" customWidth="1"/>
    <col min="5826" max="5828" width="5" style="4" customWidth="1"/>
    <col min="5829" max="5829" width="1.7109375" style="4" customWidth="1"/>
    <col min="5830" max="5832" width="5.140625" style="4" customWidth="1"/>
    <col min="5833" max="5833" width="1.7109375" style="4" customWidth="1"/>
    <col min="5834" max="5835" width="5" style="4" customWidth="1"/>
    <col min="5836" max="5836" width="5.28515625" style="4" customWidth="1"/>
    <col min="5837" max="6035" width="11.42578125" style="4"/>
    <col min="6036" max="6036" width="16.140625" style="4" customWidth="1"/>
    <col min="6037" max="6037" width="6" style="4" customWidth="1"/>
    <col min="6038" max="6038" width="6" style="4" bestFit="1" customWidth="1"/>
    <col min="6039" max="6039" width="5.7109375" style="4" bestFit="1" customWidth="1"/>
    <col min="6040" max="6040" width="1.7109375" style="4" customWidth="1"/>
    <col min="6041" max="6041" width="6" style="4" bestFit="1" customWidth="1"/>
    <col min="6042" max="6043" width="5" style="4" customWidth="1"/>
    <col min="6044" max="6044" width="1.7109375" style="4" customWidth="1"/>
    <col min="6045" max="6047" width="5" style="4" customWidth="1"/>
    <col min="6048" max="6048" width="1.7109375" style="4" customWidth="1"/>
    <col min="6049" max="6051" width="5.140625" style="4" bestFit="1" customWidth="1"/>
    <col min="6052" max="6052" width="1.7109375" style="4" customWidth="1"/>
    <col min="6053" max="6055" width="5.140625" style="4" bestFit="1" customWidth="1"/>
    <col min="6056" max="6056" width="1.7109375" style="4" customWidth="1"/>
    <col min="6057" max="6059" width="5.140625" style="4" bestFit="1" customWidth="1"/>
    <col min="6060" max="6060" width="1.7109375" style="4" customWidth="1"/>
    <col min="6061" max="6061" width="4.85546875" style="4" bestFit="1" customWidth="1"/>
    <col min="6062" max="6063" width="4.42578125" style="4" customWidth="1"/>
    <col min="6064" max="6064" width="8.85546875" style="4" customWidth="1"/>
    <col min="6065" max="6065" width="12" style="4" customWidth="1"/>
    <col min="6066" max="6068" width="6" style="4" customWidth="1"/>
    <col min="6069" max="6069" width="1.7109375" style="4" customWidth="1"/>
    <col min="6070" max="6070" width="6.140625" style="4" customWidth="1"/>
    <col min="6071" max="6072" width="5.140625" style="4" customWidth="1"/>
    <col min="6073" max="6073" width="1.7109375" style="4" customWidth="1"/>
    <col min="6074" max="6076" width="5" style="4" customWidth="1"/>
    <col min="6077" max="6077" width="1.7109375" style="4" customWidth="1"/>
    <col min="6078" max="6080" width="5" style="4" customWidth="1"/>
    <col min="6081" max="6081" width="1.7109375" style="4" customWidth="1"/>
    <col min="6082" max="6084" width="5" style="4" customWidth="1"/>
    <col min="6085" max="6085" width="1.7109375" style="4" customWidth="1"/>
    <col min="6086" max="6088" width="5.140625" style="4" customWidth="1"/>
    <col min="6089" max="6089" width="1.7109375" style="4" customWidth="1"/>
    <col min="6090" max="6091" width="5" style="4" customWidth="1"/>
    <col min="6092" max="6092" width="5.28515625" style="4" customWidth="1"/>
    <col min="6093" max="6291" width="11.42578125" style="4"/>
    <col min="6292" max="6292" width="16.140625" style="4" customWidth="1"/>
    <col min="6293" max="6293" width="6" style="4" customWidth="1"/>
    <col min="6294" max="6294" width="6" style="4" bestFit="1" customWidth="1"/>
    <col min="6295" max="6295" width="5.7109375" style="4" bestFit="1" customWidth="1"/>
    <col min="6296" max="6296" width="1.7109375" style="4" customWidth="1"/>
    <col min="6297" max="6297" width="6" style="4" bestFit="1" customWidth="1"/>
    <col min="6298" max="6299" width="5" style="4" customWidth="1"/>
    <col min="6300" max="6300" width="1.7109375" style="4" customWidth="1"/>
    <col min="6301" max="6303" width="5" style="4" customWidth="1"/>
    <col min="6304" max="6304" width="1.7109375" style="4" customWidth="1"/>
    <col min="6305" max="6307" width="5.140625" style="4" bestFit="1" customWidth="1"/>
    <col min="6308" max="6308" width="1.7109375" style="4" customWidth="1"/>
    <col min="6309" max="6311" width="5.140625" style="4" bestFit="1" customWidth="1"/>
    <col min="6312" max="6312" width="1.7109375" style="4" customWidth="1"/>
    <col min="6313" max="6315" width="5.140625" style="4" bestFit="1" customWidth="1"/>
    <col min="6316" max="6316" width="1.7109375" style="4" customWidth="1"/>
    <col min="6317" max="6317" width="4.85546875" style="4" bestFit="1" customWidth="1"/>
    <col min="6318" max="6319" width="4.42578125" style="4" customWidth="1"/>
    <col min="6320" max="6320" width="8.85546875" style="4" customWidth="1"/>
    <col min="6321" max="6321" width="12" style="4" customWidth="1"/>
    <col min="6322" max="6324" width="6" style="4" customWidth="1"/>
    <col min="6325" max="6325" width="1.7109375" style="4" customWidth="1"/>
    <col min="6326" max="6326" width="6.140625" style="4" customWidth="1"/>
    <col min="6327" max="6328" width="5.140625" style="4" customWidth="1"/>
    <col min="6329" max="6329" width="1.7109375" style="4" customWidth="1"/>
    <col min="6330" max="6332" width="5" style="4" customWidth="1"/>
    <col min="6333" max="6333" width="1.7109375" style="4" customWidth="1"/>
    <col min="6334" max="6336" width="5" style="4" customWidth="1"/>
    <col min="6337" max="6337" width="1.7109375" style="4" customWidth="1"/>
    <col min="6338" max="6340" width="5" style="4" customWidth="1"/>
    <col min="6341" max="6341" width="1.7109375" style="4" customWidth="1"/>
    <col min="6342" max="6344" width="5.140625" style="4" customWidth="1"/>
    <col min="6345" max="6345" width="1.7109375" style="4" customWidth="1"/>
    <col min="6346" max="6347" width="5" style="4" customWidth="1"/>
    <col min="6348" max="6348" width="5.28515625" style="4" customWidth="1"/>
    <col min="6349" max="6547" width="11.42578125" style="4"/>
    <col min="6548" max="6548" width="16.140625" style="4" customWidth="1"/>
    <col min="6549" max="6549" width="6" style="4" customWidth="1"/>
    <col min="6550" max="6550" width="6" style="4" bestFit="1" customWidth="1"/>
    <col min="6551" max="6551" width="5.7109375" style="4" bestFit="1" customWidth="1"/>
    <col min="6552" max="6552" width="1.7109375" style="4" customWidth="1"/>
    <col min="6553" max="6553" width="6" style="4" bestFit="1" customWidth="1"/>
    <col min="6554" max="6555" width="5" style="4" customWidth="1"/>
    <col min="6556" max="6556" width="1.7109375" style="4" customWidth="1"/>
    <col min="6557" max="6559" width="5" style="4" customWidth="1"/>
    <col min="6560" max="6560" width="1.7109375" style="4" customWidth="1"/>
    <col min="6561" max="6563" width="5.140625" style="4" bestFit="1" customWidth="1"/>
    <col min="6564" max="6564" width="1.7109375" style="4" customWidth="1"/>
    <col min="6565" max="6567" width="5.140625" style="4" bestFit="1" customWidth="1"/>
    <col min="6568" max="6568" width="1.7109375" style="4" customWidth="1"/>
    <col min="6569" max="6571" width="5.140625" style="4" bestFit="1" customWidth="1"/>
    <col min="6572" max="6572" width="1.7109375" style="4" customWidth="1"/>
    <col min="6573" max="6573" width="4.85546875" style="4" bestFit="1" customWidth="1"/>
    <col min="6574" max="6575" width="4.42578125" style="4" customWidth="1"/>
    <col min="6576" max="6576" width="8.85546875" style="4" customWidth="1"/>
    <col min="6577" max="6577" width="12" style="4" customWidth="1"/>
    <col min="6578" max="6580" width="6" style="4" customWidth="1"/>
    <col min="6581" max="6581" width="1.7109375" style="4" customWidth="1"/>
    <col min="6582" max="6582" width="6.140625" style="4" customWidth="1"/>
    <col min="6583" max="6584" width="5.140625" style="4" customWidth="1"/>
    <col min="6585" max="6585" width="1.7109375" style="4" customWidth="1"/>
    <col min="6586" max="6588" width="5" style="4" customWidth="1"/>
    <col min="6589" max="6589" width="1.7109375" style="4" customWidth="1"/>
    <col min="6590" max="6592" width="5" style="4" customWidth="1"/>
    <col min="6593" max="6593" width="1.7109375" style="4" customWidth="1"/>
    <col min="6594" max="6596" width="5" style="4" customWidth="1"/>
    <col min="6597" max="6597" width="1.7109375" style="4" customWidth="1"/>
    <col min="6598" max="6600" width="5.140625" style="4" customWidth="1"/>
    <col min="6601" max="6601" width="1.7109375" style="4" customWidth="1"/>
    <col min="6602" max="6603" width="5" style="4" customWidth="1"/>
    <col min="6604" max="6604" width="5.28515625" style="4" customWidth="1"/>
    <col min="6605" max="6803" width="11.42578125" style="4"/>
    <col min="6804" max="6804" width="16.140625" style="4" customWidth="1"/>
    <col min="6805" max="6805" width="6" style="4" customWidth="1"/>
    <col min="6806" max="6806" width="6" style="4" bestFit="1" customWidth="1"/>
    <col min="6807" max="6807" width="5.7109375" style="4" bestFit="1" customWidth="1"/>
    <col min="6808" max="6808" width="1.7109375" style="4" customWidth="1"/>
    <col min="6809" max="6809" width="6" style="4" bestFit="1" customWidth="1"/>
    <col min="6810" max="6811" width="5" style="4" customWidth="1"/>
    <col min="6812" max="6812" width="1.7109375" style="4" customWidth="1"/>
    <col min="6813" max="6815" width="5" style="4" customWidth="1"/>
    <col min="6816" max="6816" width="1.7109375" style="4" customWidth="1"/>
    <col min="6817" max="6819" width="5.140625" style="4" bestFit="1" customWidth="1"/>
    <col min="6820" max="6820" width="1.7109375" style="4" customWidth="1"/>
    <col min="6821" max="6823" width="5.140625" style="4" bestFit="1" customWidth="1"/>
    <col min="6824" max="6824" width="1.7109375" style="4" customWidth="1"/>
    <col min="6825" max="6827" width="5.140625" style="4" bestFit="1" customWidth="1"/>
    <col min="6828" max="6828" width="1.7109375" style="4" customWidth="1"/>
    <col min="6829" max="6829" width="4.85546875" style="4" bestFit="1" customWidth="1"/>
    <col min="6830" max="6831" width="4.42578125" style="4" customWidth="1"/>
    <col min="6832" max="6832" width="8.85546875" style="4" customWidth="1"/>
    <col min="6833" max="6833" width="12" style="4" customWidth="1"/>
    <col min="6834" max="6836" width="6" style="4" customWidth="1"/>
    <col min="6837" max="6837" width="1.7109375" style="4" customWidth="1"/>
    <col min="6838" max="6838" width="6.140625" style="4" customWidth="1"/>
    <col min="6839" max="6840" width="5.140625" style="4" customWidth="1"/>
    <col min="6841" max="6841" width="1.7109375" style="4" customWidth="1"/>
    <col min="6842" max="6844" width="5" style="4" customWidth="1"/>
    <col min="6845" max="6845" width="1.7109375" style="4" customWidth="1"/>
    <col min="6846" max="6848" width="5" style="4" customWidth="1"/>
    <col min="6849" max="6849" width="1.7109375" style="4" customWidth="1"/>
    <col min="6850" max="6852" width="5" style="4" customWidth="1"/>
    <col min="6853" max="6853" width="1.7109375" style="4" customWidth="1"/>
    <col min="6854" max="6856" width="5.140625" style="4" customWidth="1"/>
    <col min="6857" max="6857" width="1.7109375" style="4" customWidth="1"/>
    <col min="6858" max="6859" width="5" style="4" customWidth="1"/>
    <col min="6860" max="6860" width="5.28515625" style="4" customWidth="1"/>
    <col min="6861" max="7059" width="11.42578125" style="4"/>
    <col min="7060" max="7060" width="16.140625" style="4" customWidth="1"/>
    <col min="7061" max="7061" width="6" style="4" customWidth="1"/>
    <col min="7062" max="7062" width="6" style="4" bestFit="1" customWidth="1"/>
    <col min="7063" max="7063" width="5.7109375" style="4" bestFit="1" customWidth="1"/>
    <col min="7064" max="7064" width="1.7109375" style="4" customWidth="1"/>
    <col min="7065" max="7065" width="6" style="4" bestFit="1" customWidth="1"/>
    <col min="7066" max="7067" width="5" style="4" customWidth="1"/>
    <col min="7068" max="7068" width="1.7109375" style="4" customWidth="1"/>
    <col min="7069" max="7071" width="5" style="4" customWidth="1"/>
    <col min="7072" max="7072" width="1.7109375" style="4" customWidth="1"/>
    <col min="7073" max="7075" width="5.140625" style="4" bestFit="1" customWidth="1"/>
    <col min="7076" max="7076" width="1.7109375" style="4" customWidth="1"/>
    <col min="7077" max="7079" width="5.140625" style="4" bestFit="1" customWidth="1"/>
    <col min="7080" max="7080" width="1.7109375" style="4" customWidth="1"/>
    <col min="7081" max="7083" width="5.140625" style="4" bestFit="1" customWidth="1"/>
    <col min="7084" max="7084" width="1.7109375" style="4" customWidth="1"/>
    <col min="7085" max="7085" width="4.85546875" style="4" bestFit="1" customWidth="1"/>
    <col min="7086" max="7087" width="4.42578125" style="4" customWidth="1"/>
    <col min="7088" max="7088" width="8.85546875" style="4" customWidth="1"/>
    <col min="7089" max="7089" width="12" style="4" customWidth="1"/>
    <col min="7090" max="7092" width="6" style="4" customWidth="1"/>
    <col min="7093" max="7093" width="1.7109375" style="4" customWidth="1"/>
    <col min="7094" max="7094" width="6.140625" style="4" customWidth="1"/>
    <col min="7095" max="7096" width="5.140625" style="4" customWidth="1"/>
    <col min="7097" max="7097" width="1.7109375" style="4" customWidth="1"/>
    <col min="7098" max="7100" width="5" style="4" customWidth="1"/>
    <col min="7101" max="7101" width="1.7109375" style="4" customWidth="1"/>
    <col min="7102" max="7104" width="5" style="4" customWidth="1"/>
    <col min="7105" max="7105" width="1.7109375" style="4" customWidth="1"/>
    <col min="7106" max="7108" width="5" style="4" customWidth="1"/>
    <col min="7109" max="7109" width="1.7109375" style="4" customWidth="1"/>
    <col min="7110" max="7112" width="5.140625" style="4" customWidth="1"/>
    <col min="7113" max="7113" width="1.7109375" style="4" customWidth="1"/>
    <col min="7114" max="7115" width="5" style="4" customWidth="1"/>
    <col min="7116" max="7116" width="5.28515625" style="4" customWidth="1"/>
    <col min="7117" max="7315" width="11.42578125" style="4"/>
    <col min="7316" max="7316" width="16.140625" style="4" customWidth="1"/>
    <col min="7317" max="7317" width="6" style="4" customWidth="1"/>
    <col min="7318" max="7318" width="6" style="4" bestFit="1" customWidth="1"/>
    <col min="7319" max="7319" width="5.7109375" style="4" bestFit="1" customWidth="1"/>
    <col min="7320" max="7320" width="1.7109375" style="4" customWidth="1"/>
    <col min="7321" max="7321" width="6" style="4" bestFit="1" customWidth="1"/>
    <col min="7322" max="7323" width="5" style="4" customWidth="1"/>
    <col min="7324" max="7324" width="1.7109375" style="4" customWidth="1"/>
    <col min="7325" max="7327" width="5" style="4" customWidth="1"/>
    <col min="7328" max="7328" width="1.7109375" style="4" customWidth="1"/>
    <col min="7329" max="7331" width="5.140625" style="4" bestFit="1" customWidth="1"/>
    <col min="7332" max="7332" width="1.7109375" style="4" customWidth="1"/>
    <col min="7333" max="7335" width="5.140625" style="4" bestFit="1" customWidth="1"/>
    <col min="7336" max="7336" width="1.7109375" style="4" customWidth="1"/>
    <col min="7337" max="7339" width="5.140625" style="4" bestFit="1" customWidth="1"/>
    <col min="7340" max="7340" width="1.7109375" style="4" customWidth="1"/>
    <col min="7341" max="7341" width="4.85546875" style="4" bestFit="1" customWidth="1"/>
    <col min="7342" max="7343" width="4.42578125" style="4" customWidth="1"/>
    <col min="7344" max="7344" width="8.85546875" style="4" customWidth="1"/>
    <col min="7345" max="7345" width="12" style="4" customWidth="1"/>
    <col min="7346" max="7348" width="6" style="4" customWidth="1"/>
    <col min="7349" max="7349" width="1.7109375" style="4" customWidth="1"/>
    <col min="7350" max="7350" width="6.140625" style="4" customWidth="1"/>
    <col min="7351" max="7352" width="5.140625" style="4" customWidth="1"/>
    <col min="7353" max="7353" width="1.7109375" style="4" customWidth="1"/>
    <col min="7354" max="7356" width="5" style="4" customWidth="1"/>
    <col min="7357" max="7357" width="1.7109375" style="4" customWidth="1"/>
    <col min="7358" max="7360" width="5" style="4" customWidth="1"/>
    <col min="7361" max="7361" width="1.7109375" style="4" customWidth="1"/>
    <col min="7362" max="7364" width="5" style="4" customWidth="1"/>
    <col min="7365" max="7365" width="1.7109375" style="4" customWidth="1"/>
    <col min="7366" max="7368" width="5.140625" style="4" customWidth="1"/>
    <col min="7369" max="7369" width="1.7109375" style="4" customWidth="1"/>
    <col min="7370" max="7371" width="5" style="4" customWidth="1"/>
    <col min="7372" max="7372" width="5.28515625" style="4" customWidth="1"/>
    <col min="7373" max="7571" width="11.42578125" style="4"/>
    <col min="7572" max="7572" width="16.140625" style="4" customWidth="1"/>
    <col min="7573" max="7573" width="6" style="4" customWidth="1"/>
    <col min="7574" max="7574" width="6" style="4" bestFit="1" customWidth="1"/>
    <col min="7575" max="7575" width="5.7109375" style="4" bestFit="1" customWidth="1"/>
    <col min="7576" max="7576" width="1.7109375" style="4" customWidth="1"/>
    <col min="7577" max="7577" width="6" style="4" bestFit="1" customWidth="1"/>
    <col min="7578" max="7579" width="5" style="4" customWidth="1"/>
    <col min="7580" max="7580" width="1.7109375" style="4" customWidth="1"/>
    <col min="7581" max="7583" width="5" style="4" customWidth="1"/>
    <col min="7584" max="7584" width="1.7109375" style="4" customWidth="1"/>
    <col min="7585" max="7587" width="5.140625" style="4" bestFit="1" customWidth="1"/>
    <col min="7588" max="7588" width="1.7109375" style="4" customWidth="1"/>
    <col min="7589" max="7591" width="5.140625" style="4" bestFit="1" customWidth="1"/>
    <col min="7592" max="7592" width="1.7109375" style="4" customWidth="1"/>
    <col min="7593" max="7595" width="5.140625" style="4" bestFit="1" customWidth="1"/>
    <col min="7596" max="7596" width="1.7109375" style="4" customWidth="1"/>
    <col min="7597" max="7597" width="4.85546875" style="4" bestFit="1" customWidth="1"/>
    <col min="7598" max="7599" width="4.42578125" style="4" customWidth="1"/>
    <col min="7600" max="7600" width="8.85546875" style="4" customWidth="1"/>
    <col min="7601" max="7601" width="12" style="4" customWidth="1"/>
    <col min="7602" max="7604" width="6" style="4" customWidth="1"/>
    <col min="7605" max="7605" width="1.7109375" style="4" customWidth="1"/>
    <col min="7606" max="7606" width="6.140625" style="4" customWidth="1"/>
    <col min="7607" max="7608" width="5.140625" style="4" customWidth="1"/>
    <col min="7609" max="7609" width="1.7109375" style="4" customWidth="1"/>
    <col min="7610" max="7612" width="5" style="4" customWidth="1"/>
    <col min="7613" max="7613" width="1.7109375" style="4" customWidth="1"/>
    <col min="7614" max="7616" width="5" style="4" customWidth="1"/>
    <col min="7617" max="7617" width="1.7109375" style="4" customWidth="1"/>
    <col min="7618" max="7620" width="5" style="4" customWidth="1"/>
    <col min="7621" max="7621" width="1.7109375" style="4" customWidth="1"/>
    <col min="7622" max="7624" width="5.140625" style="4" customWidth="1"/>
    <col min="7625" max="7625" width="1.7109375" style="4" customWidth="1"/>
    <col min="7626" max="7627" width="5" style="4" customWidth="1"/>
    <col min="7628" max="7628" width="5.28515625" style="4" customWidth="1"/>
    <col min="7629" max="7827" width="11.42578125" style="4"/>
    <col min="7828" max="7828" width="16.140625" style="4" customWidth="1"/>
    <col min="7829" max="7829" width="6" style="4" customWidth="1"/>
    <col min="7830" max="7830" width="6" style="4" bestFit="1" customWidth="1"/>
    <col min="7831" max="7831" width="5.7109375" style="4" bestFit="1" customWidth="1"/>
    <col min="7832" max="7832" width="1.7109375" style="4" customWidth="1"/>
    <col min="7833" max="7833" width="6" style="4" bestFit="1" customWidth="1"/>
    <col min="7834" max="7835" width="5" style="4" customWidth="1"/>
    <col min="7836" max="7836" width="1.7109375" style="4" customWidth="1"/>
    <col min="7837" max="7839" width="5" style="4" customWidth="1"/>
    <col min="7840" max="7840" width="1.7109375" style="4" customWidth="1"/>
    <col min="7841" max="7843" width="5.140625" style="4" bestFit="1" customWidth="1"/>
    <col min="7844" max="7844" width="1.7109375" style="4" customWidth="1"/>
    <col min="7845" max="7847" width="5.140625" style="4" bestFit="1" customWidth="1"/>
    <col min="7848" max="7848" width="1.7109375" style="4" customWidth="1"/>
    <col min="7849" max="7851" width="5.140625" style="4" bestFit="1" customWidth="1"/>
    <col min="7852" max="7852" width="1.7109375" style="4" customWidth="1"/>
    <col min="7853" max="7853" width="4.85546875" style="4" bestFit="1" customWidth="1"/>
    <col min="7854" max="7855" width="4.42578125" style="4" customWidth="1"/>
    <col min="7856" max="7856" width="8.85546875" style="4" customWidth="1"/>
    <col min="7857" max="7857" width="12" style="4" customWidth="1"/>
    <col min="7858" max="7860" width="6" style="4" customWidth="1"/>
    <col min="7861" max="7861" width="1.7109375" style="4" customWidth="1"/>
    <col min="7862" max="7862" width="6.140625" style="4" customWidth="1"/>
    <col min="7863" max="7864" width="5.140625" style="4" customWidth="1"/>
    <col min="7865" max="7865" width="1.7109375" style="4" customWidth="1"/>
    <col min="7866" max="7868" width="5" style="4" customWidth="1"/>
    <col min="7869" max="7869" width="1.7109375" style="4" customWidth="1"/>
    <col min="7870" max="7872" width="5" style="4" customWidth="1"/>
    <col min="7873" max="7873" width="1.7109375" style="4" customWidth="1"/>
    <col min="7874" max="7876" width="5" style="4" customWidth="1"/>
    <col min="7877" max="7877" width="1.7109375" style="4" customWidth="1"/>
    <col min="7878" max="7880" width="5.140625" style="4" customWidth="1"/>
    <col min="7881" max="7881" width="1.7109375" style="4" customWidth="1"/>
    <col min="7882" max="7883" width="5" style="4" customWidth="1"/>
    <col min="7884" max="7884" width="5.28515625" style="4" customWidth="1"/>
    <col min="7885" max="8083" width="11.42578125" style="4"/>
    <col min="8084" max="8084" width="16.140625" style="4" customWidth="1"/>
    <col min="8085" max="8085" width="6" style="4" customWidth="1"/>
    <col min="8086" max="8086" width="6" style="4" bestFit="1" customWidth="1"/>
    <col min="8087" max="8087" width="5.7109375" style="4" bestFit="1" customWidth="1"/>
    <col min="8088" max="8088" width="1.7109375" style="4" customWidth="1"/>
    <col min="8089" max="8089" width="6" style="4" bestFit="1" customWidth="1"/>
    <col min="8090" max="8091" width="5" style="4" customWidth="1"/>
    <col min="8092" max="8092" width="1.7109375" style="4" customWidth="1"/>
    <col min="8093" max="8095" width="5" style="4" customWidth="1"/>
    <col min="8096" max="8096" width="1.7109375" style="4" customWidth="1"/>
    <col min="8097" max="8099" width="5.140625" style="4" bestFit="1" customWidth="1"/>
    <col min="8100" max="8100" width="1.7109375" style="4" customWidth="1"/>
    <col min="8101" max="8103" width="5.140625" style="4" bestFit="1" customWidth="1"/>
    <col min="8104" max="8104" width="1.7109375" style="4" customWidth="1"/>
    <col min="8105" max="8107" width="5.140625" style="4" bestFit="1" customWidth="1"/>
    <col min="8108" max="8108" width="1.7109375" style="4" customWidth="1"/>
    <col min="8109" max="8109" width="4.85546875" style="4" bestFit="1" customWidth="1"/>
    <col min="8110" max="8111" width="4.42578125" style="4" customWidth="1"/>
    <col min="8112" max="8112" width="8.85546875" style="4" customWidth="1"/>
    <col min="8113" max="8113" width="12" style="4" customWidth="1"/>
    <col min="8114" max="8116" width="6" style="4" customWidth="1"/>
    <col min="8117" max="8117" width="1.7109375" style="4" customWidth="1"/>
    <col min="8118" max="8118" width="6.140625" style="4" customWidth="1"/>
    <col min="8119" max="8120" width="5.140625" style="4" customWidth="1"/>
    <col min="8121" max="8121" width="1.7109375" style="4" customWidth="1"/>
    <col min="8122" max="8124" width="5" style="4" customWidth="1"/>
    <col min="8125" max="8125" width="1.7109375" style="4" customWidth="1"/>
    <col min="8126" max="8128" width="5" style="4" customWidth="1"/>
    <col min="8129" max="8129" width="1.7109375" style="4" customWidth="1"/>
    <col min="8130" max="8132" width="5" style="4" customWidth="1"/>
    <col min="8133" max="8133" width="1.7109375" style="4" customWidth="1"/>
    <col min="8134" max="8136" width="5.140625" style="4" customWidth="1"/>
    <col min="8137" max="8137" width="1.7109375" style="4" customWidth="1"/>
    <col min="8138" max="8139" width="5" style="4" customWidth="1"/>
    <col min="8140" max="8140" width="5.28515625" style="4" customWidth="1"/>
    <col min="8141" max="8339" width="11.42578125" style="4"/>
    <col min="8340" max="8340" width="16.140625" style="4" customWidth="1"/>
    <col min="8341" max="8341" width="6" style="4" customWidth="1"/>
    <col min="8342" max="8342" width="6" style="4" bestFit="1" customWidth="1"/>
    <col min="8343" max="8343" width="5.7109375" style="4" bestFit="1" customWidth="1"/>
    <col min="8344" max="8344" width="1.7109375" style="4" customWidth="1"/>
    <col min="8345" max="8345" width="6" style="4" bestFit="1" customWidth="1"/>
    <col min="8346" max="8347" width="5" style="4" customWidth="1"/>
    <col min="8348" max="8348" width="1.7109375" style="4" customWidth="1"/>
    <col min="8349" max="8351" width="5" style="4" customWidth="1"/>
    <col min="8352" max="8352" width="1.7109375" style="4" customWidth="1"/>
    <col min="8353" max="8355" width="5.140625" style="4" bestFit="1" customWidth="1"/>
    <col min="8356" max="8356" width="1.7109375" style="4" customWidth="1"/>
    <col min="8357" max="8359" width="5.140625" style="4" bestFit="1" customWidth="1"/>
    <col min="8360" max="8360" width="1.7109375" style="4" customWidth="1"/>
    <col min="8361" max="8363" width="5.140625" style="4" bestFit="1" customWidth="1"/>
    <col min="8364" max="8364" width="1.7109375" style="4" customWidth="1"/>
    <col min="8365" max="8365" width="4.85546875" style="4" bestFit="1" customWidth="1"/>
    <col min="8366" max="8367" width="4.42578125" style="4" customWidth="1"/>
    <col min="8368" max="8368" width="8.85546875" style="4" customWidth="1"/>
    <col min="8369" max="8369" width="12" style="4" customWidth="1"/>
    <col min="8370" max="8372" width="6" style="4" customWidth="1"/>
    <col min="8373" max="8373" width="1.7109375" style="4" customWidth="1"/>
    <col min="8374" max="8374" width="6.140625" style="4" customWidth="1"/>
    <col min="8375" max="8376" width="5.140625" style="4" customWidth="1"/>
    <col min="8377" max="8377" width="1.7109375" style="4" customWidth="1"/>
    <col min="8378" max="8380" width="5" style="4" customWidth="1"/>
    <col min="8381" max="8381" width="1.7109375" style="4" customWidth="1"/>
    <col min="8382" max="8384" width="5" style="4" customWidth="1"/>
    <col min="8385" max="8385" width="1.7109375" style="4" customWidth="1"/>
    <col min="8386" max="8388" width="5" style="4" customWidth="1"/>
    <col min="8389" max="8389" width="1.7109375" style="4" customWidth="1"/>
    <col min="8390" max="8392" width="5.140625" style="4" customWidth="1"/>
    <col min="8393" max="8393" width="1.7109375" style="4" customWidth="1"/>
    <col min="8394" max="8395" width="5" style="4" customWidth="1"/>
    <col min="8396" max="8396" width="5.28515625" style="4" customWidth="1"/>
    <col min="8397" max="8595" width="11.42578125" style="4"/>
    <col min="8596" max="8596" width="16.140625" style="4" customWidth="1"/>
    <col min="8597" max="8597" width="6" style="4" customWidth="1"/>
    <col min="8598" max="8598" width="6" style="4" bestFit="1" customWidth="1"/>
    <col min="8599" max="8599" width="5.7109375" style="4" bestFit="1" customWidth="1"/>
    <col min="8600" max="8600" width="1.7109375" style="4" customWidth="1"/>
    <col min="8601" max="8601" width="6" style="4" bestFit="1" customWidth="1"/>
    <col min="8602" max="8603" width="5" style="4" customWidth="1"/>
    <col min="8604" max="8604" width="1.7109375" style="4" customWidth="1"/>
    <col min="8605" max="8607" width="5" style="4" customWidth="1"/>
    <col min="8608" max="8608" width="1.7109375" style="4" customWidth="1"/>
    <col min="8609" max="8611" width="5.140625" style="4" bestFit="1" customWidth="1"/>
    <col min="8612" max="8612" width="1.7109375" style="4" customWidth="1"/>
    <col min="8613" max="8615" width="5.140625" style="4" bestFit="1" customWidth="1"/>
    <col min="8616" max="8616" width="1.7109375" style="4" customWidth="1"/>
    <col min="8617" max="8619" width="5.140625" style="4" bestFit="1" customWidth="1"/>
    <col min="8620" max="8620" width="1.7109375" style="4" customWidth="1"/>
    <col min="8621" max="8621" width="4.85546875" style="4" bestFit="1" customWidth="1"/>
    <col min="8622" max="8623" width="4.42578125" style="4" customWidth="1"/>
    <col min="8624" max="8624" width="8.85546875" style="4" customWidth="1"/>
    <col min="8625" max="8625" width="12" style="4" customWidth="1"/>
    <col min="8626" max="8628" width="6" style="4" customWidth="1"/>
    <col min="8629" max="8629" width="1.7109375" style="4" customWidth="1"/>
    <col min="8630" max="8630" width="6.140625" style="4" customWidth="1"/>
    <col min="8631" max="8632" width="5.140625" style="4" customWidth="1"/>
    <col min="8633" max="8633" width="1.7109375" style="4" customWidth="1"/>
    <col min="8634" max="8636" width="5" style="4" customWidth="1"/>
    <col min="8637" max="8637" width="1.7109375" style="4" customWidth="1"/>
    <col min="8638" max="8640" width="5" style="4" customWidth="1"/>
    <col min="8641" max="8641" width="1.7109375" style="4" customWidth="1"/>
    <col min="8642" max="8644" width="5" style="4" customWidth="1"/>
    <col min="8645" max="8645" width="1.7109375" style="4" customWidth="1"/>
    <col min="8646" max="8648" width="5.140625" style="4" customWidth="1"/>
    <col min="8649" max="8649" width="1.7109375" style="4" customWidth="1"/>
    <col min="8650" max="8651" width="5" style="4" customWidth="1"/>
    <col min="8652" max="8652" width="5.28515625" style="4" customWidth="1"/>
    <col min="8653" max="8851" width="11.42578125" style="4"/>
    <col min="8852" max="8852" width="16.140625" style="4" customWidth="1"/>
    <col min="8853" max="8853" width="6" style="4" customWidth="1"/>
    <col min="8854" max="8854" width="6" style="4" bestFit="1" customWidth="1"/>
    <col min="8855" max="8855" width="5.7109375" style="4" bestFit="1" customWidth="1"/>
    <col min="8856" max="8856" width="1.7109375" style="4" customWidth="1"/>
    <col min="8857" max="8857" width="6" style="4" bestFit="1" customWidth="1"/>
    <col min="8858" max="8859" width="5" style="4" customWidth="1"/>
    <col min="8860" max="8860" width="1.7109375" style="4" customWidth="1"/>
    <col min="8861" max="8863" width="5" style="4" customWidth="1"/>
    <col min="8864" max="8864" width="1.7109375" style="4" customWidth="1"/>
    <col min="8865" max="8867" width="5.140625" style="4" bestFit="1" customWidth="1"/>
    <col min="8868" max="8868" width="1.7109375" style="4" customWidth="1"/>
    <col min="8869" max="8871" width="5.140625" style="4" bestFit="1" customWidth="1"/>
    <col min="8872" max="8872" width="1.7109375" style="4" customWidth="1"/>
    <col min="8873" max="8875" width="5.140625" style="4" bestFit="1" customWidth="1"/>
    <col min="8876" max="8876" width="1.7109375" style="4" customWidth="1"/>
    <col min="8877" max="8877" width="4.85546875" style="4" bestFit="1" customWidth="1"/>
    <col min="8878" max="8879" width="4.42578125" style="4" customWidth="1"/>
    <col min="8880" max="8880" width="8.85546875" style="4" customWidth="1"/>
    <col min="8881" max="8881" width="12" style="4" customWidth="1"/>
    <col min="8882" max="8884" width="6" style="4" customWidth="1"/>
    <col min="8885" max="8885" width="1.7109375" style="4" customWidth="1"/>
    <col min="8886" max="8886" width="6.140625" style="4" customWidth="1"/>
    <col min="8887" max="8888" width="5.140625" style="4" customWidth="1"/>
    <col min="8889" max="8889" width="1.7109375" style="4" customWidth="1"/>
    <col min="8890" max="8892" width="5" style="4" customWidth="1"/>
    <col min="8893" max="8893" width="1.7109375" style="4" customWidth="1"/>
    <col min="8894" max="8896" width="5" style="4" customWidth="1"/>
    <col min="8897" max="8897" width="1.7109375" style="4" customWidth="1"/>
    <col min="8898" max="8900" width="5" style="4" customWidth="1"/>
    <col min="8901" max="8901" width="1.7109375" style="4" customWidth="1"/>
    <col min="8902" max="8904" width="5.140625" style="4" customWidth="1"/>
    <col min="8905" max="8905" width="1.7109375" style="4" customWidth="1"/>
    <col min="8906" max="8907" width="5" style="4" customWidth="1"/>
    <col min="8908" max="8908" width="5.28515625" style="4" customWidth="1"/>
    <col min="8909" max="9107" width="11.42578125" style="4"/>
    <col min="9108" max="9108" width="16.140625" style="4" customWidth="1"/>
    <col min="9109" max="9109" width="6" style="4" customWidth="1"/>
    <col min="9110" max="9110" width="6" style="4" bestFit="1" customWidth="1"/>
    <col min="9111" max="9111" width="5.7109375" style="4" bestFit="1" customWidth="1"/>
    <col min="9112" max="9112" width="1.7109375" style="4" customWidth="1"/>
    <col min="9113" max="9113" width="6" style="4" bestFit="1" customWidth="1"/>
    <col min="9114" max="9115" width="5" style="4" customWidth="1"/>
    <col min="9116" max="9116" width="1.7109375" style="4" customWidth="1"/>
    <col min="9117" max="9119" width="5" style="4" customWidth="1"/>
    <col min="9120" max="9120" width="1.7109375" style="4" customWidth="1"/>
    <col min="9121" max="9123" width="5.140625" style="4" bestFit="1" customWidth="1"/>
    <col min="9124" max="9124" width="1.7109375" style="4" customWidth="1"/>
    <col min="9125" max="9127" width="5.140625" style="4" bestFit="1" customWidth="1"/>
    <col min="9128" max="9128" width="1.7109375" style="4" customWidth="1"/>
    <col min="9129" max="9131" width="5.140625" style="4" bestFit="1" customWidth="1"/>
    <col min="9132" max="9132" width="1.7109375" style="4" customWidth="1"/>
    <col min="9133" max="9133" width="4.85546875" style="4" bestFit="1" customWidth="1"/>
    <col min="9134" max="9135" width="4.42578125" style="4" customWidth="1"/>
    <col min="9136" max="9136" width="8.85546875" style="4" customWidth="1"/>
    <col min="9137" max="9137" width="12" style="4" customWidth="1"/>
    <col min="9138" max="9140" width="6" style="4" customWidth="1"/>
    <col min="9141" max="9141" width="1.7109375" style="4" customWidth="1"/>
    <col min="9142" max="9142" width="6.140625" style="4" customWidth="1"/>
    <col min="9143" max="9144" width="5.140625" style="4" customWidth="1"/>
    <col min="9145" max="9145" width="1.7109375" style="4" customWidth="1"/>
    <col min="9146" max="9148" width="5" style="4" customWidth="1"/>
    <col min="9149" max="9149" width="1.7109375" style="4" customWidth="1"/>
    <col min="9150" max="9152" width="5" style="4" customWidth="1"/>
    <col min="9153" max="9153" width="1.7109375" style="4" customWidth="1"/>
    <col min="9154" max="9156" width="5" style="4" customWidth="1"/>
    <col min="9157" max="9157" width="1.7109375" style="4" customWidth="1"/>
    <col min="9158" max="9160" width="5.140625" style="4" customWidth="1"/>
    <col min="9161" max="9161" width="1.7109375" style="4" customWidth="1"/>
    <col min="9162" max="9163" width="5" style="4" customWidth="1"/>
    <col min="9164" max="9164" width="5.28515625" style="4" customWidth="1"/>
    <col min="9165" max="9363" width="11.42578125" style="4"/>
    <col min="9364" max="9364" width="16.140625" style="4" customWidth="1"/>
    <col min="9365" max="9365" width="6" style="4" customWidth="1"/>
    <col min="9366" max="9366" width="6" style="4" bestFit="1" customWidth="1"/>
    <col min="9367" max="9367" width="5.7109375" style="4" bestFit="1" customWidth="1"/>
    <col min="9368" max="9368" width="1.7109375" style="4" customWidth="1"/>
    <col min="9369" max="9369" width="6" style="4" bestFit="1" customWidth="1"/>
    <col min="9370" max="9371" width="5" style="4" customWidth="1"/>
    <col min="9372" max="9372" width="1.7109375" style="4" customWidth="1"/>
    <col min="9373" max="9375" width="5" style="4" customWidth="1"/>
    <col min="9376" max="9376" width="1.7109375" style="4" customWidth="1"/>
    <col min="9377" max="9379" width="5.140625" style="4" bestFit="1" customWidth="1"/>
    <col min="9380" max="9380" width="1.7109375" style="4" customWidth="1"/>
    <col min="9381" max="9383" width="5.140625" style="4" bestFit="1" customWidth="1"/>
    <col min="9384" max="9384" width="1.7109375" style="4" customWidth="1"/>
    <col min="9385" max="9387" width="5.140625" style="4" bestFit="1" customWidth="1"/>
    <col min="9388" max="9388" width="1.7109375" style="4" customWidth="1"/>
    <col min="9389" max="9389" width="4.85546875" style="4" bestFit="1" customWidth="1"/>
    <col min="9390" max="9391" width="4.42578125" style="4" customWidth="1"/>
    <col min="9392" max="9392" width="8.85546875" style="4" customWidth="1"/>
    <col min="9393" max="9393" width="12" style="4" customWidth="1"/>
    <col min="9394" max="9396" width="6" style="4" customWidth="1"/>
    <col min="9397" max="9397" width="1.7109375" style="4" customWidth="1"/>
    <col min="9398" max="9398" width="6.140625" style="4" customWidth="1"/>
    <col min="9399" max="9400" width="5.140625" style="4" customWidth="1"/>
    <col min="9401" max="9401" width="1.7109375" style="4" customWidth="1"/>
    <col min="9402" max="9404" width="5" style="4" customWidth="1"/>
    <col min="9405" max="9405" width="1.7109375" style="4" customWidth="1"/>
    <col min="9406" max="9408" width="5" style="4" customWidth="1"/>
    <col min="9409" max="9409" width="1.7109375" style="4" customWidth="1"/>
    <col min="9410" max="9412" width="5" style="4" customWidth="1"/>
    <col min="9413" max="9413" width="1.7109375" style="4" customWidth="1"/>
    <col min="9414" max="9416" width="5.140625" style="4" customWidth="1"/>
    <col min="9417" max="9417" width="1.7109375" style="4" customWidth="1"/>
    <col min="9418" max="9419" width="5" style="4" customWidth="1"/>
    <col min="9420" max="9420" width="5.28515625" style="4" customWidth="1"/>
    <col min="9421" max="9619" width="11.42578125" style="4"/>
    <col min="9620" max="9620" width="16.140625" style="4" customWidth="1"/>
    <col min="9621" max="9621" width="6" style="4" customWidth="1"/>
    <col min="9622" max="9622" width="6" style="4" bestFit="1" customWidth="1"/>
    <col min="9623" max="9623" width="5.7109375" style="4" bestFit="1" customWidth="1"/>
    <col min="9624" max="9624" width="1.7109375" style="4" customWidth="1"/>
    <col min="9625" max="9625" width="6" style="4" bestFit="1" customWidth="1"/>
    <col min="9626" max="9627" width="5" style="4" customWidth="1"/>
    <col min="9628" max="9628" width="1.7109375" style="4" customWidth="1"/>
    <col min="9629" max="9631" width="5" style="4" customWidth="1"/>
    <col min="9632" max="9632" width="1.7109375" style="4" customWidth="1"/>
    <col min="9633" max="9635" width="5.140625" style="4" bestFit="1" customWidth="1"/>
    <col min="9636" max="9636" width="1.7109375" style="4" customWidth="1"/>
    <col min="9637" max="9639" width="5.140625" style="4" bestFit="1" customWidth="1"/>
    <col min="9640" max="9640" width="1.7109375" style="4" customWidth="1"/>
    <col min="9641" max="9643" width="5.140625" style="4" bestFit="1" customWidth="1"/>
    <col min="9644" max="9644" width="1.7109375" style="4" customWidth="1"/>
    <col min="9645" max="9645" width="4.85546875" style="4" bestFit="1" customWidth="1"/>
    <col min="9646" max="9647" width="4.42578125" style="4" customWidth="1"/>
    <col min="9648" max="9648" width="8.85546875" style="4" customWidth="1"/>
    <col min="9649" max="9649" width="12" style="4" customWidth="1"/>
    <col min="9650" max="9652" width="6" style="4" customWidth="1"/>
    <col min="9653" max="9653" width="1.7109375" style="4" customWidth="1"/>
    <col min="9654" max="9654" width="6.140625" style="4" customWidth="1"/>
    <col min="9655" max="9656" width="5.140625" style="4" customWidth="1"/>
    <col min="9657" max="9657" width="1.7109375" style="4" customWidth="1"/>
    <col min="9658" max="9660" width="5" style="4" customWidth="1"/>
    <col min="9661" max="9661" width="1.7109375" style="4" customWidth="1"/>
    <col min="9662" max="9664" width="5" style="4" customWidth="1"/>
    <col min="9665" max="9665" width="1.7109375" style="4" customWidth="1"/>
    <col min="9666" max="9668" width="5" style="4" customWidth="1"/>
    <col min="9669" max="9669" width="1.7109375" style="4" customWidth="1"/>
    <col min="9670" max="9672" width="5.140625" style="4" customWidth="1"/>
    <col min="9673" max="9673" width="1.7109375" style="4" customWidth="1"/>
    <col min="9674" max="9675" width="5" style="4" customWidth="1"/>
    <col min="9676" max="9676" width="5.28515625" style="4" customWidth="1"/>
    <col min="9677" max="9875" width="11.42578125" style="4"/>
    <col min="9876" max="9876" width="16.140625" style="4" customWidth="1"/>
    <col min="9877" max="9877" width="6" style="4" customWidth="1"/>
    <col min="9878" max="9878" width="6" style="4" bestFit="1" customWidth="1"/>
    <col min="9879" max="9879" width="5.7109375" style="4" bestFit="1" customWidth="1"/>
    <col min="9880" max="9880" width="1.7109375" style="4" customWidth="1"/>
    <col min="9881" max="9881" width="6" style="4" bestFit="1" customWidth="1"/>
    <col min="9882" max="9883" width="5" style="4" customWidth="1"/>
    <col min="9884" max="9884" width="1.7109375" style="4" customWidth="1"/>
    <col min="9885" max="9887" width="5" style="4" customWidth="1"/>
    <col min="9888" max="9888" width="1.7109375" style="4" customWidth="1"/>
    <col min="9889" max="9891" width="5.140625" style="4" bestFit="1" customWidth="1"/>
    <col min="9892" max="9892" width="1.7109375" style="4" customWidth="1"/>
    <col min="9893" max="9895" width="5.140625" style="4" bestFit="1" customWidth="1"/>
    <col min="9896" max="9896" width="1.7109375" style="4" customWidth="1"/>
    <col min="9897" max="9899" width="5.140625" style="4" bestFit="1" customWidth="1"/>
    <col min="9900" max="9900" width="1.7109375" style="4" customWidth="1"/>
    <col min="9901" max="9901" width="4.85546875" style="4" bestFit="1" customWidth="1"/>
    <col min="9902" max="9903" width="4.42578125" style="4" customWidth="1"/>
    <col min="9904" max="9904" width="8.85546875" style="4" customWidth="1"/>
    <col min="9905" max="9905" width="12" style="4" customWidth="1"/>
    <col min="9906" max="9908" width="6" style="4" customWidth="1"/>
    <col min="9909" max="9909" width="1.7109375" style="4" customWidth="1"/>
    <col min="9910" max="9910" width="6.140625" style="4" customWidth="1"/>
    <col min="9911" max="9912" width="5.140625" style="4" customWidth="1"/>
    <col min="9913" max="9913" width="1.7109375" style="4" customWidth="1"/>
    <col min="9914" max="9916" width="5" style="4" customWidth="1"/>
    <col min="9917" max="9917" width="1.7109375" style="4" customWidth="1"/>
    <col min="9918" max="9920" width="5" style="4" customWidth="1"/>
    <col min="9921" max="9921" width="1.7109375" style="4" customWidth="1"/>
    <col min="9922" max="9924" width="5" style="4" customWidth="1"/>
    <col min="9925" max="9925" width="1.7109375" style="4" customWidth="1"/>
    <col min="9926" max="9928" width="5.140625" style="4" customWidth="1"/>
    <col min="9929" max="9929" width="1.7109375" style="4" customWidth="1"/>
    <col min="9930" max="9931" width="5" style="4" customWidth="1"/>
    <col min="9932" max="9932" width="5.28515625" style="4" customWidth="1"/>
    <col min="9933" max="10131" width="11.42578125" style="4"/>
    <col min="10132" max="10132" width="16.140625" style="4" customWidth="1"/>
    <col min="10133" max="10133" width="6" style="4" customWidth="1"/>
    <col min="10134" max="10134" width="6" style="4" bestFit="1" customWidth="1"/>
    <col min="10135" max="10135" width="5.7109375" style="4" bestFit="1" customWidth="1"/>
    <col min="10136" max="10136" width="1.7109375" style="4" customWidth="1"/>
    <col min="10137" max="10137" width="6" style="4" bestFit="1" customWidth="1"/>
    <col min="10138" max="10139" width="5" style="4" customWidth="1"/>
    <col min="10140" max="10140" width="1.7109375" style="4" customWidth="1"/>
    <col min="10141" max="10143" width="5" style="4" customWidth="1"/>
    <col min="10144" max="10144" width="1.7109375" style="4" customWidth="1"/>
    <col min="10145" max="10147" width="5.140625" style="4" bestFit="1" customWidth="1"/>
    <col min="10148" max="10148" width="1.7109375" style="4" customWidth="1"/>
    <col min="10149" max="10151" width="5.140625" style="4" bestFit="1" customWidth="1"/>
    <col min="10152" max="10152" width="1.7109375" style="4" customWidth="1"/>
    <col min="10153" max="10155" width="5.140625" style="4" bestFit="1" customWidth="1"/>
    <col min="10156" max="10156" width="1.7109375" style="4" customWidth="1"/>
    <col min="10157" max="10157" width="4.85546875" style="4" bestFit="1" customWidth="1"/>
    <col min="10158" max="10159" width="4.42578125" style="4" customWidth="1"/>
    <col min="10160" max="10160" width="8.85546875" style="4" customWidth="1"/>
    <col min="10161" max="10161" width="12" style="4" customWidth="1"/>
    <col min="10162" max="10164" width="6" style="4" customWidth="1"/>
    <col min="10165" max="10165" width="1.7109375" style="4" customWidth="1"/>
    <col min="10166" max="10166" width="6.140625" style="4" customWidth="1"/>
    <col min="10167" max="10168" width="5.140625" style="4" customWidth="1"/>
    <col min="10169" max="10169" width="1.7109375" style="4" customWidth="1"/>
    <col min="10170" max="10172" width="5" style="4" customWidth="1"/>
    <col min="10173" max="10173" width="1.7109375" style="4" customWidth="1"/>
    <col min="10174" max="10176" width="5" style="4" customWidth="1"/>
    <col min="10177" max="10177" width="1.7109375" style="4" customWidth="1"/>
    <col min="10178" max="10180" width="5" style="4" customWidth="1"/>
    <col min="10181" max="10181" width="1.7109375" style="4" customWidth="1"/>
    <col min="10182" max="10184" width="5.140625" style="4" customWidth="1"/>
    <col min="10185" max="10185" width="1.7109375" style="4" customWidth="1"/>
    <col min="10186" max="10187" width="5" style="4" customWidth="1"/>
    <col min="10188" max="10188" width="5.28515625" style="4" customWidth="1"/>
    <col min="10189" max="10387" width="11.42578125" style="4"/>
    <col min="10388" max="10388" width="16.140625" style="4" customWidth="1"/>
    <col min="10389" max="10389" width="6" style="4" customWidth="1"/>
    <col min="10390" max="10390" width="6" style="4" bestFit="1" customWidth="1"/>
    <col min="10391" max="10391" width="5.7109375" style="4" bestFit="1" customWidth="1"/>
    <col min="10392" max="10392" width="1.7109375" style="4" customWidth="1"/>
    <col min="10393" max="10393" width="6" style="4" bestFit="1" customWidth="1"/>
    <col min="10394" max="10395" width="5" style="4" customWidth="1"/>
    <col min="10396" max="10396" width="1.7109375" style="4" customWidth="1"/>
    <col min="10397" max="10399" width="5" style="4" customWidth="1"/>
    <col min="10400" max="10400" width="1.7109375" style="4" customWidth="1"/>
    <col min="10401" max="10403" width="5.140625" style="4" bestFit="1" customWidth="1"/>
    <col min="10404" max="10404" width="1.7109375" style="4" customWidth="1"/>
    <col min="10405" max="10407" width="5.140625" style="4" bestFit="1" customWidth="1"/>
    <col min="10408" max="10408" width="1.7109375" style="4" customWidth="1"/>
    <col min="10409" max="10411" width="5.140625" style="4" bestFit="1" customWidth="1"/>
    <col min="10412" max="10412" width="1.7109375" style="4" customWidth="1"/>
    <col min="10413" max="10413" width="4.85546875" style="4" bestFit="1" customWidth="1"/>
    <col min="10414" max="10415" width="4.42578125" style="4" customWidth="1"/>
    <col min="10416" max="10416" width="8.85546875" style="4" customWidth="1"/>
    <col min="10417" max="10417" width="12" style="4" customWidth="1"/>
    <col min="10418" max="10420" width="6" style="4" customWidth="1"/>
    <col min="10421" max="10421" width="1.7109375" style="4" customWidth="1"/>
    <col min="10422" max="10422" width="6.140625" style="4" customWidth="1"/>
    <col min="10423" max="10424" width="5.140625" style="4" customWidth="1"/>
    <col min="10425" max="10425" width="1.7109375" style="4" customWidth="1"/>
    <col min="10426" max="10428" width="5" style="4" customWidth="1"/>
    <col min="10429" max="10429" width="1.7109375" style="4" customWidth="1"/>
    <col min="10430" max="10432" width="5" style="4" customWidth="1"/>
    <col min="10433" max="10433" width="1.7109375" style="4" customWidth="1"/>
    <col min="10434" max="10436" width="5" style="4" customWidth="1"/>
    <col min="10437" max="10437" width="1.7109375" style="4" customWidth="1"/>
    <col min="10438" max="10440" width="5.140625" style="4" customWidth="1"/>
    <col min="10441" max="10441" width="1.7109375" style="4" customWidth="1"/>
    <col min="10442" max="10443" width="5" style="4" customWidth="1"/>
    <col min="10444" max="10444" width="5.28515625" style="4" customWidth="1"/>
    <col min="10445" max="10643" width="11.42578125" style="4"/>
    <col min="10644" max="10644" width="16.140625" style="4" customWidth="1"/>
    <col min="10645" max="10645" width="6" style="4" customWidth="1"/>
    <col min="10646" max="10646" width="6" style="4" bestFit="1" customWidth="1"/>
    <col min="10647" max="10647" width="5.7109375" style="4" bestFit="1" customWidth="1"/>
    <col min="10648" max="10648" width="1.7109375" style="4" customWidth="1"/>
    <col min="10649" max="10649" width="6" style="4" bestFit="1" customWidth="1"/>
    <col min="10650" max="10651" width="5" style="4" customWidth="1"/>
    <col min="10652" max="10652" width="1.7109375" style="4" customWidth="1"/>
    <col min="10653" max="10655" width="5" style="4" customWidth="1"/>
    <col min="10656" max="10656" width="1.7109375" style="4" customWidth="1"/>
    <col min="10657" max="10659" width="5.140625" style="4" bestFit="1" customWidth="1"/>
    <col min="10660" max="10660" width="1.7109375" style="4" customWidth="1"/>
    <col min="10661" max="10663" width="5.140625" style="4" bestFit="1" customWidth="1"/>
    <col min="10664" max="10664" width="1.7109375" style="4" customWidth="1"/>
    <col min="10665" max="10667" width="5.140625" style="4" bestFit="1" customWidth="1"/>
    <col min="10668" max="10668" width="1.7109375" style="4" customWidth="1"/>
    <col min="10669" max="10669" width="4.85546875" style="4" bestFit="1" customWidth="1"/>
    <col min="10670" max="10671" width="4.42578125" style="4" customWidth="1"/>
    <col min="10672" max="10672" width="8.85546875" style="4" customWidth="1"/>
    <col min="10673" max="10673" width="12" style="4" customWidth="1"/>
    <col min="10674" max="10676" width="6" style="4" customWidth="1"/>
    <col min="10677" max="10677" width="1.7109375" style="4" customWidth="1"/>
    <col min="10678" max="10678" width="6.140625" style="4" customWidth="1"/>
    <col min="10679" max="10680" width="5.140625" style="4" customWidth="1"/>
    <col min="10681" max="10681" width="1.7109375" style="4" customWidth="1"/>
    <col min="10682" max="10684" width="5" style="4" customWidth="1"/>
    <col min="10685" max="10685" width="1.7109375" style="4" customWidth="1"/>
    <col min="10686" max="10688" width="5" style="4" customWidth="1"/>
    <col min="10689" max="10689" width="1.7109375" style="4" customWidth="1"/>
    <col min="10690" max="10692" width="5" style="4" customWidth="1"/>
    <col min="10693" max="10693" width="1.7109375" style="4" customWidth="1"/>
    <col min="10694" max="10696" width="5.140625" style="4" customWidth="1"/>
    <col min="10697" max="10697" width="1.7109375" style="4" customWidth="1"/>
    <col min="10698" max="10699" width="5" style="4" customWidth="1"/>
    <col min="10700" max="10700" width="5.28515625" style="4" customWidth="1"/>
    <col min="10701" max="10899" width="11.42578125" style="4"/>
    <col min="10900" max="10900" width="16.140625" style="4" customWidth="1"/>
    <col min="10901" max="10901" width="6" style="4" customWidth="1"/>
    <col min="10902" max="10902" width="6" style="4" bestFit="1" customWidth="1"/>
    <col min="10903" max="10903" width="5.7109375" style="4" bestFit="1" customWidth="1"/>
    <col min="10904" max="10904" width="1.7109375" style="4" customWidth="1"/>
    <col min="10905" max="10905" width="6" style="4" bestFit="1" customWidth="1"/>
    <col min="10906" max="10907" width="5" style="4" customWidth="1"/>
    <col min="10908" max="10908" width="1.7109375" style="4" customWidth="1"/>
    <col min="10909" max="10911" width="5" style="4" customWidth="1"/>
    <col min="10912" max="10912" width="1.7109375" style="4" customWidth="1"/>
    <col min="10913" max="10915" width="5.140625" style="4" bestFit="1" customWidth="1"/>
    <col min="10916" max="10916" width="1.7109375" style="4" customWidth="1"/>
    <col min="10917" max="10919" width="5.140625" style="4" bestFit="1" customWidth="1"/>
    <col min="10920" max="10920" width="1.7109375" style="4" customWidth="1"/>
    <col min="10921" max="10923" width="5.140625" style="4" bestFit="1" customWidth="1"/>
    <col min="10924" max="10924" width="1.7109375" style="4" customWidth="1"/>
    <col min="10925" max="10925" width="4.85546875" style="4" bestFit="1" customWidth="1"/>
    <col min="10926" max="10927" width="4.42578125" style="4" customWidth="1"/>
    <col min="10928" max="10928" width="8.85546875" style="4" customWidth="1"/>
    <col min="10929" max="10929" width="12" style="4" customWidth="1"/>
    <col min="10930" max="10932" width="6" style="4" customWidth="1"/>
    <col min="10933" max="10933" width="1.7109375" style="4" customWidth="1"/>
    <col min="10934" max="10934" width="6.140625" style="4" customWidth="1"/>
    <col min="10935" max="10936" width="5.140625" style="4" customWidth="1"/>
    <col min="10937" max="10937" width="1.7109375" style="4" customWidth="1"/>
    <col min="10938" max="10940" width="5" style="4" customWidth="1"/>
    <col min="10941" max="10941" width="1.7109375" style="4" customWidth="1"/>
    <col min="10942" max="10944" width="5" style="4" customWidth="1"/>
    <col min="10945" max="10945" width="1.7109375" style="4" customWidth="1"/>
    <col min="10946" max="10948" width="5" style="4" customWidth="1"/>
    <col min="10949" max="10949" width="1.7109375" style="4" customWidth="1"/>
    <col min="10950" max="10952" width="5.140625" style="4" customWidth="1"/>
    <col min="10953" max="10953" width="1.7109375" style="4" customWidth="1"/>
    <col min="10954" max="10955" width="5" style="4" customWidth="1"/>
    <col min="10956" max="10956" width="5.28515625" style="4" customWidth="1"/>
    <col min="10957" max="11155" width="11.42578125" style="4"/>
    <col min="11156" max="11156" width="16.140625" style="4" customWidth="1"/>
    <col min="11157" max="11157" width="6" style="4" customWidth="1"/>
    <col min="11158" max="11158" width="6" style="4" bestFit="1" customWidth="1"/>
    <col min="11159" max="11159" width="5.7109375" style="4" bestFit="1" customWidth="1"/>
    <col min="11160" max="11160" width="1.7109375" style="4" customWidth="1"/>
    <col min="11161" max="11161" width="6" style="4" bestFit="1" customWidth="1"/>
    <col min="11162" max="11163" width="5" style="4" customWidth="1"/>
    <col min="11164" max="11164" width="1.7109375" style="4" customWidth="1"/>
    <col min="11165" max="11167" width="5" style="4" customWidth="1"/>
    <col min="11168" max="11168" width="1.7109375" style="4" customWidth="1"/>
    <col min="11169" max="11171" width="5.140625" style="4" bestFit="1" customWidth="1"/>
    <col min="11172" max="11172" width="1.7109375" style="4" customWidth="1"/>
    <col min="11173" max="11175" width="5.140625" style="4" bestFit="1" customWidth="1"/>
    <col min="11176" max="11176" width="1.7109375" style="4" customWidth="1"/>
    <col min="11177" max="11179" width="5.140625" style="4" bestFit="1" customWidth="1"/>
    <col min="11180" max="11180" width="1.7109375" style="4" customWidth="1"/>
    <col min="11181" max="11181" width="4.85546875" style="4" bestFit="1" customWidth="1"/>
    <col min="11182" max="11183" width="4.42578125" style="4" customWidth="1"/>
    <col min="11184" max="11184" width="8.85546875" style="4" customWidth="1"/>
    <col min="11185" max="11185" width="12" style="4" customWidth="1"/>
    <col min="11186" max="11188" width="6" style="4" customWidth="1"/>
    <col min="11189" max="11189" width="1.7109375" style="4" customWidth="1"/>
    <col min="11190" max="11190" width="6.140625" style="4" customWidth="1"/>
    <col min="11191" max="11192" width="5.140625" style="4" customWidth="1"/>
    <col min="11193" max="11193" width="1.7109375" style="4" customWidth="1"/>
    <col min="11194" max="11196" width="5" style="4" customWidth="1"/>
    <col min="11197" max="11197" width="1.7109375" style="4" customWidth="1"/>
    <col min="11198" max="11200" width="5" style="4" customWidth="1"/>
    <col min="11201" max="11201" width="1.7109375" style="4" customWidth="1"/>
    <col min="11202" max="11204" width="5" style="4" customWidth="1"/>
    <col min="11205" max="11205" width="1.7109375" style="4" customWidth="1"/>
    <col min="11206" max="11208" width="5.140625" style="4" customWidth="1"/>
    <col min="11209" max="11209" width="1.7109375" style="4" customWidth="1"/>
    <col min="11210" max="11211" width="5" style="4" customWidth="1"/>
    <col min="11212" max="11212" width="5.28515625" style="4" customWidth="1"/>
    <col min="11213" max="11411" width="11.42578125" style="4"/>
    <col min="11412" max="11412" width="16.140625" style="4" customWidth="1"/>
    <col min="11413" max="11413" width="6" style="4" customWidth="1"/>
    <col min="11414" max="11414" width="6" style="4" bestFit="1" customWidth="1"/>
    <col min="11415" max="11415" width="5.7109375" style="4" bestFit="1" customWidth="1"/>
    <col min="11416" max="11416" width="1.7109375" style="4" customWidth="1"/>
    <col min="11417" max="11417" width="6" style="4" bestFit="1" customWidth="1"/>
    <col min="11418" max="11419" width="5" style="4" customWidth="1"/>
    <col min="11420" max="11420" width="1.7109375" style="4" customWidth="1"/>
    <col min="11421" max="11423" width="5" style="4" customWidth="1"/>
    <col min="11424" max="11424" width="1.7109375" style="4" customWidth="1"/>
    <col min="11425" max="11427" width="5.140625" style="4" bestFit="1" customWidth="1"/>
    <col min="11428" max="11428" width="1.7109375" style="4" customWidth="1"/>
    <col min="11429" max="11431" width="5.140625" style="4" bestFit="1" customWidth="1"/>
    <col min="11432" max="11432" width="1.7109375" style="4" customWidth="1"/>
    <col min="11433" max="11435" width="5.140625" style="4" bestFit="1" customWidth="1"/>
    <col min="11436" max="11436" width="1.7109375" style="4" customWidth="1"/>
    <col min="11437" max="11437" width="4.85546875" style="4" bestFit="1" customWidth="1"/>
    <col min="11438" max="11439" width="4.42578125" style="4" customWidth="1"/>
    <col min="11440" max="11440" width="8.85546875" style="4" customWidth="1"/>
    <col min="11441" max="11441" width="12" style="4" customWidth="1"/>
    <col min="11442" max="11444" width="6" style="4" customWidth="1"/>
    <col min="11445" max="11445" width="1.7109375" style="4" customWidth="1"/>
    <col min="11446" max="11446" width="6.140625" style="4" customWidth="1"/>
    <col min="11447" max="11448" width="5.140625" style="4" customWidth="1"/>
    <col min="11449" max="11449" width="1.7109375" style="4" customWidth="1"/>
    <col min="11450" max="11452" width="5" style="4" customWidth="1"/>
    <col min="11453" max="11453" width="1.7109375" style="4" customWidth="1"/>
    <col min="11454" max="11456" width="5" style="4" customWidth="1"/>
    <col min="11457" max="11457" width="1.7109375" style="4" customWidth="1"/>
    <col min="11458" max="11460" width="5" style="4" customWidth="1"/>
    <col min="11461" max="11461" width="1.7109375" style="4" customWidth="1"/>
    <col min="11462" max="11464" width="5.140625" style="4" customWidth="1"/>
    <col min="11465" max="11465" width="1.7109375" style="4" customWidth="1"/>
    <col min="11466" max="11467" width="5" style="4" customWidth="1"/>
    <col min="11468" max="11468" width="5.28515625" style="4" customWidth="1"/>
    <col min="11469" max="11667" width="11.42578125" style="4"/>
    <col min="11668" max="11668" width="16.140625" style="4" customWidth="1"/>
    <col min="11669" max="11669" width="6" style="4" customWidth="1"/>
    <col min="11670" max="11670" width="6" style="4" bestFit="1" customWidth="1"/>
    <col min="11671" max="11671" width="5.7109375" style="4" bestFit="1" customWidth="1"/>
    <col min="11672" max="11672" width="1.7109375" style="4" customWidth="1"/>
    <col min="11673" max="11673" width="6" style="4" bestFit="1" customWidth="1"/>
    <col min="11674" max="11675" width="5" style="4" customWidth="1"/>
    <col min="11676" max="11676" width="1.7109375" style="4" customWidth="1"/>
    <col min="11677" max="11679" width="5" style="4" customWidth="1"/>
    <col min="11680" max="11680" width="1.7109375" style="4" customWidth="1"/>
    <col min="11681" max="11683" width="5.140625" style="4" bestFit="1" customWidth="1"/>
    <col min="11684" max="11684" width="1.7109375" style="4" customWidth="1"/>
    <col min="11685" max="11687" width="5.140625" style="4" bestFit="1" customWidth="1"/>
    <col min="11688" max="11688" width="1.7109375" style="4" customWidth="1"/>
    <col min="11689" max="11691" width="5.140625" style="4" bestFit="1" customWidth="1"/>
    <col min="11692" max="11692" width="1.7109375" style="4" customWidth="1"/>
    <col min="11693" max="11693" width="4.85546875" style="4" bestFit="1" customWidth="1"/>
    <col min="11694" max="11695" width="4.42578125" style="4" customWidth="1"/>
    <col min="11696" max="11696" width="8.85546875" style="4" customWidth="1"/>
    <col min="11697" max="11697" width="12" style="4" customWidth="1"/>
    <col min="11698" max="11700" width="6" style="4" customWidth="1"/>
    <col min="11701" max="11701" width="1.7109375" style="4" customWidth="1"/>
    <col min="11702" max="11702" width="6.140625" style="4" customWidth="1"/>
    <col min="11703" max="11704" width="5.140625" style="4" customWidth="1"/>
    <col min="11705" max="11705" width="1.7109375" style="4" customWidth="1"/>
    <col min="11706" max="11708" width="5" style="4" customWidth="1"/>
    <col min="11709" max="11709" width="1.7109375" style="4" customWidth="1"/>
    <col min="11710" max="11712" width="5" style="4" customWidth="1"/>
    <col min="11713" max="11713" width="1.7109375" style="4" customWidth="1"/>
    <col min="11714" max="11716" width="5" style="4" customWidth="1"/>
    <col min="11717" max="11717" width="1.7109375" style="4" customWidth="1"/>
    <col min="11718" max="11720" width="5.140625" style="4" customWidth="1"/>
    <col min="11721" max="11721" width="1.7109375" style="4" customWidth="1"/>
    <col min="11722" max="11723" width="5" style="4" customWidth="1"/>
    <col min="11724" max="11724" width="5.28515625" style="4" customWidth="1"/>
    <col min="11725" max="11923" width="11.42578125" style="4"/>
    <col min="11924" max="11924" width="16.140625" style="4" customWidth="1"/>
    <col min="11925" max="11925" width="6" style="4" customWidth="1"/>
    <col min="11926" max="11926" width="6" style="4" bestFit="1" customWidth="1"/>
    <col min="11927" max="11927" width="5.7109375" style="4" bestFit="1" customWidth="1"/>
    <col min="11928" max="11928" width="1.7109375" style="4" customWidth="1"/>
    <col min="11929" max="11929" width="6" style="4" bestFit="1" customWidth="1"/>
    <col min="11930" max="11931" width="5" style="4" customWidth="1"/>
    <col min="11932" max="11932" width="1.7109375" style="4" customWidth="1"/>
    <col min="11933" max="11935" width="5" style="4" customWidth="1"/>
    <col min="11936" max="11936" width="1.7109375" style="4" customWidth="1"/>
    <col min="11937" max="11939" width="5.140625" style="4" bestFit="1" customWidth="1"/>
    <col min="11940" max="11940" width="1.7109375" style="4" customWidth="1"/>
    <col min="11941" max="11943" width="5.140625" style="4" bestFit="1" customWidth="1"/>
    <col min="11944" max="11944" width="1.7109375" style="4" customWidth="1"/>
    <col min="11945" max="11947" width="5.140625" style="4" bestFit="1" customWidth="1"/>
    <col min="11948" max="11948" width="1.7109375" style="4" customWidth="1"/>
    <col min="11949" max="11949" width="4.85546875" style="4" bestFit="1" customWidth="1"/>
    <col min="11950" max="11951" width="4.42578125" style="4" customWidth="1"/>
    <col min="11952" max="11952" width="8.85546875" style="4" customWidth="1"/>
    <col min="11953" max="11953" width="12" style="4" customWidth="1"/>
    <col min="11954" max="11956" width="6" style="4" customWidth="1"/>
    <col min="11957" max="11957" width="1.7109375" style="4" customWidth="1"/>
    <col min="11958" max="11958" width="6.140625" style="4" customWidth="1"/>
    <col min="11959" max="11960" width="5.140625" style="4" customWidth="1"/>
    <col min="11961" max="11961" width="1.7109375" style="4" customWidth="1"/>
    <col min="11962" max="11964" width="5" style="4" customWidth="1"/>
    <col min="11965" max="11965" width="1.7109375" style="4" customWidth="1"/>
    <col min="11966" max="11968" width="5" style="4" customWidth="1"/>
    <col min="11969" max="11969" width="1.7109375" style="4" customWidth="1"/>
    <col min="11970" max="11972" width="5" style="4" customWidth="1"/>
    <col min="11973" max="11973" width="1.7109375" style="4" customWidth="1"/>
    <col min="11974" max="11976" width="5.140625" style="4" customWidth="1"/>
    <col min="11977" max="11977" width="1.7109375" style="4" customWidth="1"/>
    <col min="11978" max="11979" width="5" style="4" customWidth="1"/>
    <col min="11980" max="11980" width="5.28515625" style="4" customWidth="1"/>
    <col min="11981" max="12179" width="11.42578125" style="4"/>
    <col min="12180" max="12180" width="16.140625" style="4" customWidth="1"/>
    <col min="12181" max="12181" width="6" style="4" customWidth="1"/>
    <col min="12182" max="12182" width="6" style="4" bestFit="1" customWidth="1"/>
    <col min="12183" max="12183" width="5.7109375" style="4" bestFit="1" customWidth="1"/>
    <col min="12184" max="12184" width="1.7109375" style="4" customWidth="1"/>
    <col min="12185" max="12185" width="6" style="4" bestFit="1" customWidth="1"/>
    <col min="12186" max="12187" width="5" style="4" customWidth="1"/>
    <col min="12188" max="12188" width="1.7109375" style="4" customWidth="1"/>
    <col min="12189" max="12191" width="5" style="4" customWidth="1"/>
    <col min="12192" max="12192" width="1.7109375" style="4" customWidth="1"/>
    <col min="12193" max="12195" width="5.140625" style="4" bestFit="1" customWidth="1"/>
    <col min="12196" max="12196" width="1.7109375" style="4" customWidth="1"/>
    <col min="12197" max="12199" width="5.140625" style="4" bestFit="1" customWidth="1"/>
    <col min="12200" max="12200" width="1.7109375" style="4" customWidth="1"/>
    <col min="12201" max="12203" width="5.140625" style="4" bestFit="1" customWidth="1"/>
    <col min="12204" max="12204" width="1.7109375" style="4" customWidth="1"/>
    <col min="12205" max="12205" width="4.85546875" style="4" bestFit="1" customWidth="1"/>
    <col min="12206" max="12207" width="4.42578125" style="4" customWidth="1"/>
    <col min="12208" max="12208" width="8.85546875" style="4" customWidth="1"/>
    <col min="12209" max="12209" width="12" style="4" customWidth="1"/>
    <col min="12210" max="12212" width="6" style="4" customWidth="1"/>
    <col min="12213" max="12213" width="1.7109375" style="4" customWidth="1"/>
    <col min="12214" max="12214" width="6.140625" style="4" customWidth="1"/>
    <col min="12215" max="12216" width="5.140625" style="4" customWidth="1"/>
    <col min="12217" max="12217" width="1.7109375" style="4" customWidth="1"/>
    <col min="12218" max="12220" width="5" style="4" customWidth="1"/>
    <col min="12221" max="12221" width="1.7109375" style="4" customWidth="1"/>
    <col min="12222" max="12224" width="5" style="4" customWidth="1"/>
    <col min="12225" max="12225" width="1.7109375" style="4" customWidth="1"/>
    <col min="12226" max="12228" width="5" style="4" customWidth="1"/>
    <col min="12229" max="12229" width="1.7109375" style="4" customWidth="1"/>
    <col min="12230" max="12232" width="5.140625" style="4" customWidth="1"/>
    <col min="12233" max="12233" width="1.7109375" style="4" customWidth="1"/>
    <col min="12234" max="12235" width="5" style="4" customWidth="1"/>
    <col min="12236" max="12236" width="5.28515625" style="4" customWidth="1"/>
    <col min="12237" max="12435" width="11.42578125" style="4"/>
    <col min="12436" max="12436" width="16.140625" style="4" customWidth="1"/>
    <col min="12437" max="12437" width="6" style="4" customWidth="1"/>
    <col min="12438" max="12438" width="6" style="4" bestFit="1" customWidth="1"/>
    <col min="12439" max="12439" width="5.7109375" style="4" bestFit="1" customWidth="1"/>
    <col min="12440" max="12440" width="1.7109375" style="4" customWidth="1"/>
    <col min="12441" max="12441" width="6" style="4" bestFit="1" customWidth="1"/>
    <col min="12442" max="12443" width="5" style="4" customWidth="1"/>
    <col min="12444" max="12444" width="1.7109375" style="4" customWidth="1"/>
    <col min="12445" max="12447" width="5" style="4" customWidth="1"/>
    <col min="12448" max="12448" width="1.7109375" style="4" customWidth="1"/>
    <col min="12449" max="12451" width="5.140625" style="4" bestFit="1" customWidth="1"/>
    <col min="12452" max="12452" width="1.7109375" style="4" customWidth="1"/>
    <col min="12453" max="12455" width="5.140625" style="4" bestFit="1" customWidth="1"/>
    <col min="12456" max="12456" width="1.7109375" style="4" customWidth="1"/>
    <col min="12457" max="12459" width="5.140625" style="4" bestFit="1" customWidth="1"/>
    <col min="12460" max="12460" width="1.7109375" style="4" customWidth="1"/>
    <col min="12461" max="12461" width="4.85546875" style="4" bestFit="1" customWidth="1"/>
    <col min="12462" max="12463" width="4.42578125" style="4" customWidth="1"/>
    <col min="12464" max="12464" width="8.85546875" style="4" customWidth="1"/>
    <col min="12465" max="12465" width="12" style="4" customWidth="1"/>
    <col min="12466" max="12468" width="6" style="4" customWidth="1"/>
    <col min="12469" max="12469" width="1.7109375" style="4" customWidth="1"/>
    <col min="12470" max="12470" width="6.140625" style="4" customWidth="1"/>
    <col min="12471" max="12472" width="5.140625" style="4" customWidth="1"/>
    <col min="12473" max="12473" width="1.7109375" style="4" customWidth="1"/>
    <col min="12474" max="12476" width="5" style="4" customWidth="1"/>
    <col min="12477" max="12477" width="1.7109375" style="4" customWidth="1"/>
    <col min="12478" max="12480" width="5" style="4" customWidth="1"/>
    <col min="12481" max="12481" width="1.7109375" style="4" customWidth="1"/>
    <col min="12482" max="12484" width="5" style="4" customWidth="1"/>
    <col min="12485" max="12485" width="1.7109375" style="4" customWidth="1"/>
    <col min="12486" max="12488" width="5.140625" style="4" customWidth="1"/>
    <col min="12489" max="12489" width="1.7109375" style="4" customWidth="1"/>
    <col min="12490" max="12491" width="5" style="4" customWidth="1"/>
    <col min="12492" max="12492" width="5.28515625" style="4" customWidth="1"/>
    <col min="12493" max="12691" width="11.42578125" style="4"/>
    <col min="12692" max="12692" width="16.140625" style="4" customWidth="1"/>
    <col min="12693" max="12693" width="6" style="4" customWidth="1"/>
    <col min="12694" max="12694" width="6" style="4" bestFit="1" customWidth="1"/>
    <col min="12695" max="12695" width="5.7109375" style="4" bestFit="1" customWidth="1"/>
    <col min="12696" max="12696" width="1.7109375" style="4" customWidth="1"/>
    <col min="12697" max="12697" width="6" style="4" bestFit="1" customWidth="1"/>
    <col min="12698" max="12699" width="5" style="4" customWidth="1"/>
    <col min="12700" max="12700" width="1.7109375" style="4" customWidth="1"/>
    <col min="12701" max="12703" width="5" style="4" customWidth="1"/>
    <col min="12704" max="12704" width="1.7109375" style="4" customWidth="1"/>
    <col min="12705" max="12707" width="5.140625" style="4" bestFit="1" customWidth="1"/>
    <col min="12708" max="12708" width="1.7109375" style="4" customWidth="1"/>
    <col min="12709" max="12711" width="5.140625" style="4" bestFit="1" customWidth="1"/>
    <col min="12712" max="12712" width="1.7109375" style="4" customWidth="1"/>
    <col min="12713" max="12715" width="5.140625" style="4" bestFit="1" customWidth="1"/>
    <col min="12716" max="12716" width="1.7109375" style="4" customWidth="1"/>
    <col min="12717" max="12717" width="4.85546875" style="4" bestFit="1" customWidth="1"/>
    <col min="12718" max="12719" width="4.42578125" style="4" customWidth="1"/>
    <col min="12720" max="12720" width="8.85546875" style="4" customWidth="1"/>
    <col min="12721" max="12721" width="12" style="4" customWidth="1"/>
    <col min="12722" max="12724" width="6" style="4" customWidth="1"/>
    <col min="12725" max="12725" width="1.7109375" style="4" customWidth="1"/>
    <col min="12726" max="12726" width="6.140625" style="4" customWidth="1"/>
    <col min="12727" max="12728" width="5.140625" style="4" customWidth="1"/>
    <col min="12729" max="12729" width="1.7109375" style="4" customWidth="1"/>
    <col min="12730" max="12732" width="5" style="4" customWidth="1"/>
    <col min="12733" max="12733" width="1.7109375" style="4" customWidth="1"/>
    <col min="12734" max="12736" width="5" style="4" customWidth="1"/>
    <col min="12737" max="12737" width="1.7109375" style="4" customWidth="1"/>
    <col min="12738" max="12740" width="5" style="4" customWidth="1"/>
    <col min="12741" max="12741" width="1.7109375" style="4" customWidth="1"/>
    <col min="12742" max="12744" width="5.140625" style="4" customWidth="1"/>
    <col min="12745" max="12745" width="1.7109375" style="4" customWidth="1"/>
    <col min="12746" max="12747" width="5" style="4" customWidth="1"/>
    <col min="12748" max="12748" width="5.28515625" style="4" customWidth="1"/>
    <col min="12749" max="12947" width="11.42578125" style="4"/>
    <col min="12948" max="12948" width="16.140625" style="4" customWidth="1"/>
    <col min="12949" max="12949" width="6" style="4" customWidth="1"/>
    <col min="12950" max="12950" width="6" style="4" bestFit="1" customWidth="1"/>
    <col min="12951" max="12951" width="5.7109375" style="4" bestFit="1" customWidth="1"/>
    <col min="12952" max="12952" width="1.7109375" style="4" customWidth="1"/>
    <col min="12953" max="12953" width="6" style="4" bestFit="1" customWidth="1"/>
    <col min="12954" max="12955" width="5" style="4" customWidth="1"/>
    <col min="12956" max="12956" width="1.7109375" style="4" customWidth="1"/>
    <col min="12957" max="12959" width="5" style="4" customWidth="1"/>
    <col min="12960" max="12960" width="1.7109375" style="4" customWidth="1"/>
    <col min="12961" max="12963" width="5.140625" style="4" bestFit="1" customWidth="1"/>
    <col min="12964" max="12964" width="1.7109375" style="4" customWidth="1"/>
    <col min="12965" max="12967" width="5.140625" style="4" bestFit="1" customWidth="1"/>
    <col min="12968" max="12968" width="1.7109375" style="4" customWidth="1"/>
    <col min="12969" max="12971" width="5.140625" style="4" bestFit="1" customWidth="1"/>
    <col min="12972" max="12972" width="1.7109375" style="4" customWidth="1"/>
    <col min="12973" max="12973" width="4.85546875" style="4" bestFit="1" customWidth="1"/>
    <col min="12974" max="12975" width="4.42578125" style="4" customWidth="1"/>
    <col min="12976" max="12976" width="8.85546875" style="4" customWidth="1"/>
    <col min="12977" max="12977" width="12" style="4" customWidth="1"/>
    <col min="12978" max="12980" width="6" style="4" customWidth="1"/>
    <col min="12981" max="12981" width="1.7109375" style="4" customWidth="1"/>
    <col min="12982" max="12982" width="6.140625" style="4" customWidth="1"/>
    <col min="12983" max="12984" width="5.140625" style="4" customWidth="1"/>
    <col min="12985" max="12985" width="1.7109375" style="4" customWidth="1"/>
    <col min="12986" max="12988" width="5" style="4" customWidth="1"/>
    <col min="12989" max="12989" width="1.7109375" style="4" customWidth="1"/>
    <col min="12990" max="12992" width="5" style="4" customWidth="1"/>
    <col min="12993" max="12993" width="1.7109375" style="4" customWidth="1"/>
    <col min="12994" max="12996" width="5" style="4" customWidth="1"/>
    <col min="12997" max="12997" width="1.7109375" style="4" customWidth="1"/>
    <col min="12998" max="13000" width="5.140625" style="4" customWidth="1"/>
    <col min="13001" max="13001" width="1.7109375" style="4" customWidth="1"/>
    <col min="13002" max="13003" width="5" style="4" customWidth="1"/>
    <col min="13004" max="13004" width="5.28515625" style="4" customWidth="1"/>
    <col min="13005" max="13203" width="11.42578125" style="4"/>
    <col min="13204" max="13204" width="16.140625" style="4" customWidth="1"/>
    <col min="13205" max="13205" width="6" style="4" customWidth="1"/>
    <col min="13206" max="13206" width="6" style="4" bestFit="1" customWidth="1"/>
    <col min="13207" max="13207" width="5.7109375" style="4" bestFit="1" customWidth="1"/>
    <col min="13208" max="13208" width="1.7109375" style="4" customWidth="1"/>
    <col min="13209" max="13209" width="6" style="4" bestFit="1" customWidth="1"/>
    <col min="13210" max="13211" width="5" style="4" customWidth="1"/>
    <col min="13212" max="13212" width="1.7109375" style="4" customWidth="1"/>
    <col min="13213" max="13215" width="5" style="4" customWidth="1"/>
    <col min="13216" max="13216" width="1.7109375" style="4" customWidth="1"/>
    <col min="13217" max="13219" width="5.140625" style="4" bestFit="1" customWidth="1"/>
    <col min="13220" max="13220" width="1.7109375" style="4" customWidth="1"/>
    <col min="13221" max="13223" width="5.140625" style="4" bestFit="1" customWidth="1"/>
    <col min="13224" max="13224" width="1.7109375" style="4" customWidth="1"/>
    <col min="13225" max="13227" width="5.140625" style="4" bestFit="1" customWidth="1"/>
    <col min="13228" max="13228" width="1.7109375" style="4" customWidth="1"/>
    <col min="13229" max="13229" width="4.85546875" style="4" bestFit="1" customWidth="1"/>
    <col min="13230" max="13231" width="4.42578125" style="4" customWidth="1"/>
    <col min="13232" max="13232" width="8.85546875" style="4" customWidth="1"/>
    <col min="13233" max="13233" width="12" style="4" customWidth="1"/>
    <col min="13234" max="13236" width="6" style="4" customWidth="1"/>
    <col min="13237" max="13237" width="1.7109375" style="4" customWidth="1"/>
    <col min="13238" max="13238" width="6.140625" style="4" customWidth="1"/>
    <col min="13239" max="13240" width="5.140625" style="4" customWidth="1"/>
    <col min="13241" max="13241" width="1.7109375" style="4" customWidth="1"/>
    <col min="13242" max="13244" width="5" style="4" customWidth="1"/>
    <col min="13245" max="13245" width="1.7109375" style="4" customWidth="1"/>
    <col min="13246" max="13248" width="5" style="4" customWidth="1"/>
    <col min="13249" max="13249" width="1.7109375" style="4" customWidth="1"/>
    <col min="13250" max="13252" width="5" style="4" customWidth="1"/>
    <col min="13253" max="13253" width="1.7109375" style="4" customWidth="1"/>
    <col min="13254" max="13256" width="5.140625" style="4" customWidth="1"/>
    <col min="13257" max="13257" width="1.7109375" style="4" customWidth="1"/>
    <col min="13258" max="13259" width="5" style="4" customWidth="1"/>
    <col min="13260" max="13260" width="5.28515625" style="4" customWidth="1"/>
    <col min="13261" max="13459" width="11.42578125" style="4"/>
    <col min="13460" max="13460" width="16.140625" style="4" customWidth="1"/>
    <col min="13461" max="13461" width="6" style="4" customWidth="1"/>
    <col min="13462" max="13462" width="6" style="4" bestFit="1" customWidth="1"/>
    <col min="13463" max="13463" width="5.7109375" style="4" bestFit="1" customWidth="1"/>
    <col min="13464" max="13464" width="1.7109375" style="4" customWidth="1"/>
    <col min="13465" max="13465" width="6" style="4" bestFit="1" customWidth="1"/>
    <col min="13466" max="13467" width="5" style="4" customWidth="1"/>
    <col min="13468" max="13468" width="1.7109375" style="4" customWidth="1"/>
    <col min="13469" max="13471" width="5" style="4" customWidth="1"/>
    <col min="13472" max="13472" width="1.7109375" style="4" customWidth="1"/>
    <col min="13473" max="13475" width="5.140625" style="4" bestFit="1" customWidth="1"/>
    <col min="13476" max="13476" width="1.7109375" style="4" customWidth="1"/>
    <col min="13477" max="13479" width="5.140625" style="4" bestFit="1" customWidth="1"/>
    <col min="13480" max="13480" width="1.7109375" style="4" customWidth="1"/>
    <col min="13481" max="13483" width="5.140625" style="4" bestFit="1" customWidth="1"/>
    <col min="13484" max="13484" width="1.7109375" style="4" customWidth="1"/>
    <col min="13485" max="13485" width="4.85546875" style="4" bestFit="1" customWidth="1"/>
    <col min="13486" max="13487" width="4.42578125" style="4" customWidth="1"/>
    <col min="13488" max="13488" width="8.85546875" style="4" customWidth="1"/>
    <col min="13489" max="13489" width="12" style="4" customWidth="1"/>
    <col min="13490" max="13492" width="6" style="4" customWidth="1"/>
    <col min="13493" max="13493" width="1.7109375" style="4" customWidth="1"/>
    <col min="13494" max="13494" width="6.140625" style="4" customWidth="1"/>
    <col min="13495" max="13496" width="5.140625" style="4" customWidth="1"/>
    <col min="13497" max="13497" width="1.7109375" style="4" customWidth="1"/>
    <col min="13498" max="13500" width="5" style="4" customWidth="1"/>
    <col min="13501" max="13501" width="1.7109375" style="4" customWidth="1"/>
    <col min="13502" max="13504" width="5" style="4" customWidth="1"/>
    <col min="13505" max="13505" width="1.7109375" style="4" customWidth="1"/>
    <col min="13506" max="13508" width="5" style="4" customWidth="1"/>
    <col min="13509" max="13509" width="1.7109375" style="4" customWidth="1"/>
    <col min="13510" max="13512" width="5.140625" style="4" customWidth="1"/>
    <col min="13513" max="13513" width="1.7109375" style="4" customWidth="1"/>
    <col min="13514" max="13515" width="5" style="4" customWidth="1"/>
    <col min="13516" max="13516" width="5.28515625" style="4" customWidth="1"/>
    <col min="13517" max="13715" width="11.42578125" style="4"/>
    <col min="13716" max="13716" width="16.140625" style="4" customWidth="1"/>
    <col min="13717" max="13717" width="6" style="4" customWidth="1"/>
    <col min="13718" max="13718" width="6" style="4" bestFit="1" customWidth="1"/>
    <col min="13719" max="13719" width="5.7109375" style="4" bestFit="1" customWidth="1"/>
    <col min="13720" max="13720" width="1.7109375" style="4" customWidth="1"/>
    <col min="13721" max="13721" width="6" style="4" bestFit="1" customWidth="1"/>
    <col min="13722" max="13723" width="5" style="4" customWidth="1"/>
    <col min="13724" max="13724" width="1.7109375" style="4" customWidth="1"/>
    <col min="13725" max="13727" width="5" style="4" customWidth="1"/>
    <col min="13728" max="13728" width="1.7109375" style="4" customWidth="1"/>
    <col min="13729" max="13731" width="5.140625" style="4" bestFit="1" customWidth="1"/>
    <col min="13732" max="13732" width="1.7109375" style="4" customWidth="1"/>
    <col min="13733" max="13735" width="5.140625" style="4" bestFit="1" customWidth="1"/>
    <col min="13736" max="13736" width="1.7109375" style="4" customWidth="1"/>
    <col min="13737" max="13739" width="5.140625" style="4" bestFit="1" customWidth="1"/>
    <col min="13740" max="13740" width="1.7109375" style="4" customWidth="1"/>
    <col min="13741" max="13741" width="4.85546875" style="4" bestFit="1" customWidth="1"/>
    <col min="13742" max="13743" width="4.42578125" style="4" customWidth="1"/>
    <col min="13744" max="13744" width="8.85546875" style="4" customWidth="1"/>
    <col min="13745" max="13745" width="12" style="4" customWidth="1"/>
    <col min="13746" max="13748" width="6" style="4" customWidth="1"/>
    <col min="13749" max="13749" width="1.7109375" style="4" customWidth="1"/>
    <col min="13750" max="13750" width="6.140625" style="4" customWidth="1"/>
    <col min="13751" max="13752" width="5.140625" style="4" customWidth="1"/>
    <col min="13753" max="13753" width="1.7109375" style="4" customWidth="1"/>
    <col min="13754" max="13756" width="5" style="4" customWidth="1"/>
    <col min="13757" max="13757" width="1.7109375" style="4" customWidth="1"/>
    <col min="13758" max="13760" width="5" style="4" customWidth="1"/>
    <col min="13761" max="13761" width="1.7109375" style="4" customWidth="1"/>
    <col min="13762" max="13764" width="5" style="4" customWidth="1"/>
    <col min="13765" max="13765" width="1.7109375" style="4" customWidth="1"/>
    <col min="13766" max="13768" width="5.140625" style="4" customWidth="1"/>
    <col min="13769" max="13769" width="1.7109375" style="4" customWidth="1"/>
    <col min="13770" max="13771" width="5" style="4" customWidth="1"/>
    <col min="13772" max="13772" width="5.28515625" style="4" customWidth="1"/>
    <col min="13773" max="13971" width="11.42578125" style="4"/>
    <col min="13972" max="13972" width="16.140625" style="4" customWidth="1"/>
    <col min="13973" max="13973" width="6" style="4" customWidth="1"/>
    <col min="13974" max="13974" width="6" style="4" bestFit="1" customWidth="1"/>
    <col min="13975" max="13975" width="5.7109375" style="4" bestFit="1" customWidth="1"/>
    <col min="13976" max="13976" width="1.7109375" style="4" customWidth="1"/>
    <col min="13977" max="13977" width="6" style="4" bestFit="1" customWidth="1"/>
    <col min="13978" max="13979" width="5" style="4" customWidth="1"/>
    <col min="13980" max="13980" width="1.7109375" style="4" customWidth="1"/>
    <col min="13981" max="13983" width="5" style="4" customWidth="1"/>
    <col min="13984" max="13984" width="1.7109375" style="4" customWidth="1"/>
    <col min="13985" max="13987" width="5.140625" style="4" bestFit="1" customWidth="1"/>
    <col min="13988" max="13988" width="1.7109375" style="4" customWidth="1"/>
    <col min="13989" max="13991" width="5.140625" style="4" bestFit="1" customWidth="1"/>
    <col min="13992" max="13992" width="1.7109375" style="4" customWidth="1"/>
    <col min="13993" max="13995" width="5.140625" style="4" bestFit="1" customWidth="1"/>
    <col min="13996" max="13996" width="1.7109375" style="4" customWidth="1"/>
    <col min="13997" max="13997" width="4.85546875" style="4" bestFit="1" customWidth="1"/>
    <col min="13998" max="13999" width="4.42578125" style="4" customWidth="1"/>
    <col min="14000" max="14000" width="8.85546875" style="4" customWidth="1"/>
    <col min="14001" max="14001" width="12" style="4" customWidth="1"/>
    <col min="14002" max="14004" width="6" style="4" customWidth="1"/>
    <col min="14005" max="14005" width="1.7109375" style="4" customWidth="1"/>
    <col min="14006" max="14006" width="6.140625" style="4" customWidth="1"/>
    <col min="14007" max="14008" width="5.140625" style="4" customWidth="1"/>
    <col min="14009" max="14009" width="1.7109375" style="4" customWidth="1"/>
    <col min="14010" max="14012" width="5" style="4" customWidth="1"/>
    <col min="14013" max="14013" width="1.7109375" style="4" customWidth="1"/>
    <col min="14014" max="14016" width="5" style="4" customWidth="1"/>
    <col min="14017" max="14017" width="1.7109375" style="4" customWidth="1"/>
    <col min="14018" max="14020" width="5" style="4" customWidth="1"/>
    <col min="14021" max="14021" width="1.7109375" style="4" customWidth="1"/>
    <col min="14022" max="14024" width="5.140625" style="4" customWidth="1"/>
    <col min="14025" max="14025" width="1.7109375" style="4" customWidth="1"/>
    <col min="14026" max="14027" width="5" style="4" customWidth="1"/>
    <col min="14028" max="14028" width="5.28515625" style="4" customWidth="1"/>
    <col min="14029" max="14227" width="11.42578125" style="4"/>
    <col min="14228" max="14228" width="16.140625" style="4" customWidth="1"/>
    <col min="14229" max="14229" width="6" style="4" customWidth="1"/>
    <col min="14230" max="14230" width="6" style="4" bestFit="1" customWidth="1"/>
    <col min="14231" max="14231" width="5.7109375" style="4" bestFit="1" customWidth="1"/>
    <col min="14232" max="14232" width="1.7109375" style="4" customWidth="1"/>
    <col min="14233" max="14233" width="6" style="4" bestFit="1" customWidth="1"/>
    <col min="14234" max="14235" width="5" style="4" customWidth="1"/>
    <col min="14236" max="14236" width="1.7109375" style="4" customWidth="1"/>
    <col min="14237" max="14239" width="5" style="4" customWidth="1"/>
    <col min="14240" max="14240" width="1.7109375" style="4" customWidth="1"/>
    <col min="14241" max="14243" width="5.140625" style="4" bestFit="1" customWidth="1"/>
    <col min="14244" max="14244" width="1.7109375" style="4" customWidth="1"/>
    <col min="14245" max="14247" width="5.140625" style="4" bestFit="1" customWidth="1"/>
    <col min="14248" max="14248" width="1.7109375" style="4" customWidth="1"/>
    <col min="14249" max="14251" width="5.140625" style="4" bestFit="1" customWidth="1"/>
    <col min="14252" max="14252" width="1.7109375" style="4" customWidth="1"/>
    <col min="14253" max="14253" width="4.85546875" style="4" bestFit="1" customWidth="1"/>
    <col min="14254" max="14255" width="4.42578125" style="4" customWidth="1"/>
    <col min="14256" max="14256" width="8.85546875" style="4" customWidth="1"/>
    <col min="14257" max="14257" width="12" style="4" customWidth="1"/>
    <col min="14258" max="14260" width="6" style="4" customWidth="1"/>
    <col min="14261" max="14261" width="1.7109375" style="4" customWidth="1"/>
    <col min="14262" max="14262" width="6.140625" style="4" customWidth="1"/>
    <col min="14263" max="14264" width="5.140625" style="4" customWidth="1"/>
    <col min="14265" max="14265" width="1.7109375" style="4" customWidth="1"/>
    <col min="14266" max="14268" width="5" style="4" customWidth="1"/>
    <col min="14269" max="14269" width="1.7109375" style="4" customWidth="1"/>
    <col min="14270" max="14272" width="5" style="4" customWidth="1"/>
    <col min="14273" max="14273" width="1.7109375" style="4" customWidth="1"/>
    <col min="14274" max="14276" width="5" style="4" customWidth="1"/>
    <col min="14277" max="14277" width="1.7109375" style="4" customWidth="1"/>
    <col min="14278" max="14280" width="5.140625" style="4" customWidth="1"/>
    <col min="14281" max="14281" width="1.7109375" style="4" customWidth="1"/>
    <col min="14282" max="14283" width="5" style="4" customWidth="1"/>
    <col min="14284" max="14284" width="5.28515625" style="4" customWidth="1"/>
    <col min="14285" max="14483" width="11.42578125" style="4"/>
    <col min="14484" max="14484" width="16.140625" style="4" customWidth="1"/>
    <col min="14485" max="14485" width="6" style="4" customWidth="1"/>
    <col min="14486" max="14486" width="6" style="4" bestFit="1" customWidth="1"/>
    <col min="14487" max="14487" width="5.7109375" style="4" bestFit="1" customWidth="1"/>
    <col min="14488" max="14488" width="1.7109375" style="4" customWidth="1"/>
    <col min="14489" max="14489" width="6" style="4" bestFit="1" customWidth="1"/>
    <col min="14490" max="14491" width="5" style="4" customWidth="1"/>
    <col min="14492" max="14492" width="1.7109375" style="4" customWidth="1"/>
    <col min="14493" max="14495" width="5" style="4" customWidth="1"/>
    <col min="14496" max="14496" width="1.7109375" style="4" customWidth="1"/>
    <col min="14497" max="14499" width="5.140625" style="4" bestFit="1" customWidth="1"/>
    <col min="14500" max="14500" width="1.7109375" style="4" customWidth="1"/>
    <col min="14501" max="14503" width="5.140625" style="4" bestFit="1" customWidth="1"/>
    <col min="14504" max="14504" width="1.7109375" style="4" customWidth="1"/>
    <col min="14505" max="14507" width="5.140625" style="4" bestFit="1" customWidth="1"/>
    <col min="14508" max="14508" width="1.7109375" style="4" customWidth="1"/>
    <col min="14509" max="14509" width="4.85546875" style="4" bestFit="1" customWidth="1"/>
    <col min="14510" max="14511" width="4.42578125" style="4" customWidth="1"/>
    <col min="14512" max="14512" width="8.85546875" style="4" customWidth="1"/>
    <col min="14513" max="14513" width="12" style="4" customWidth="1"/>
    <col min="14514" max="14516" width="6" style="4" customWidth="1"/>
    <col min="14517" max="14517" width="1.7109375" style="4" customWidth="1"/>
    <col min="14518" max="14518" width="6.140625" style="4" customWidth="1"/>
    <col min="14519" max="14520" width="5.140625" style="4" customWidth="1"/>
    <col min="14521" max="14521" width="1.7109375" style="4" customWidth="1"/>
    <col min="14522" max="14524" width="5" style="4" customWidth="1"/>
    <col min="14525" max="14525" width="1.7109375" style="4" customWidth="1"/>
    <col min="14526" max="14528" width="5" style="4" customWidth="1"/>
    <col min="14529" max="14529" width="1.7109375" style="4" customWidth="1"/>
    <col min="14530" max="14532" width="5" style="4" customWidth="1"/>
    <col min="14533" max="14533" width="1.7109375" style="4" customWidth="1"/>
    <col min="14534" max="14536" width="5.140625" style="4" customWidth="1"/>
    <col min="14537" max="14537" width="1.7109375" style="4" customWidth="1"/>
    <col min="14538" max="14539" width="5" style="4" customWidth="1"/>
    <col min="14540" max="14540" width="5.28515625" style="4" customWidth="1"/>
    <col min="14541" max="14739" width="11.42578125" style="4"/>
    <col min="14740" max="14740" width="16.140625" style="4" customWidth="1"/>
    <col min="14741" max="14741" width="6" style="4" customWidth="1"/>
    <col min="14742" max="14742" width="6" style="4" bestFit="1" customWidth="1"/>
    <col min="14743" max="14743" width="5.7109375" style="4" bestFit="1" customWidth="1"/>
    <col min="14744" max="14744" width="1.7109375" style="4" customWidth="1"/>
    <col min="14745" max="14745" width="6" style="4" bestFit="1" customWidth="1"/>
    <col min="14746" max="14747" width="5" style="4" customWidth="1"/>
    <col min="14748" max="14748" width="1.7109375" style="4" customWidth="1"/>
    <col min="14749" max="14751" width="5" style="4" customWidth="1"/>
    <col min="14752" max="14752" width="1.7109375" style="4" customWidth="1"/>
    <col min="14753" max="14755" width="5.140625" style="4" bestFit="1" customWidth="1"/>
    <col min="14756" max="14756" width="1.7109375" style="4" customWidth="1"/>
    <col min="14757" max="14759" width="5.140625" style="4" bestFit="1" customWidth="1"/>
    <col min="14760" max="14760" width="1.7109375" style="4" customWidth="1"/>
    <col min="14761" max="14763" width="5.140625" style="4" bestFit="1" customWidth="1"/>
    <col min="14764" max="14764" width="1.7109375" style="4" customWidth="1"/>
    <col min="14765" max="14765" width="4.85546875" style="4" bestFit="1" customWidth="1"/>
    <col min="14766" max="14767" width="4.42578125" style="4" customWidth="1"/>
    <col min="14768" max="14768" width="8.85546875" style="4" customWidth="1"/>
    <col min="14769" max="14769" width="12" style="4" customWidth="1"/>
    <col min="14770" max="14772" width="6" style="4" customWidth="1"/>
    <col min="14773" max="14773" width="1.7109375" style="4" customWidth="1"/>
    <col min="14774" max="14774" width="6.140625" style="4" customWidth="1"/>
    <col min="14775" max="14776" width="5.140625" style="4" customWidth="1"/>
    <col min="14777" max="14777" width="1.7109375" style="4" customWidth="1"/>
    <col min="14778" max="14780" width="5" style="4" customWidth="1"/>
    <col min="14781" max="14781" width="1.7109375" style="4" customWidth="1"/>
    <col min="14782" max="14784" width="5" style="4" customWidth="1"/>
    <col min="14785" max="14785" width="1.7109375" style="4" customWidth="1"/>
    <col min="14786" max="14788" width="5" style="4" customWidth="1"/>
    <col min="14789" max="14789" width="1.7109375" style="4" customWidth="1"/>
    <col min="14790" max="14792" width="5.140625" style="4" customWidth="1"/>
    <col min="14793" max="14793" width="1.7109375" style="4" customWidth="1"/>
    <col min="14794" max="14795" width="5" style="4" customWidth="1"/>
    <col min="14796" max="14796" width="5.28515625" style="4" customWidth="1"/>
    <col min="14797" max="14995" width="11.42578125" style="4"/>
    <col min="14996" max="14996" width="16.140625" style="4" customWidth="1"/>
    <col min="14997" max="14997" width="6" style="4" customWidth="1"/>
    <col min="14998" max="14998" width="6" style="4" bestFit="1" customWidth="1"/>
    <col min="14999" max="14999" width="5.7109375" style="4" bestFit="1" customWidth="1"/>
    <col min="15000" max="15000" width="1.7109375" style="4" customWidth="1"/>
    <col min="15001" max="15001" width="6" style="4" bestFit="1" customWidth="1"/>
    <col min="15002" max="15003" width="5" style="4" customWidth="1"/>
    <col min="15004" max="15004" width="1.7109375" style="4" customWidth="1"/>
    <col min="15005" max="15007" width="5" style="4" customWidth="1"/>
    <col min="15008" max="15008" width="1.7109375" style="4" customWidth="1"/>
    <col min="15009" max="15011" width="5.140625" style="4" bestFit="1" customWidth="1"/>
    <col min="15012" max="15012" width="1.7109375" style="4" customWidth="1"/>
    <col min="15013" max="15015" width="5.140625" style="4" bestFit="1" customWidth="1"/>
    <col min="15016" max="15016" width="1.7109375" style="4" customWidth="1"/>
    <col min="15017" max="15019" width="5.140625" style="4" bestFit="1" customWidth="1"/>
    <col min="15020" max="15020" width="1.7109375" style="4" customWidth="1"/>
    <col min="15021" max="15021" width="4.85546875" style="4" bestFit="1" customWidth="1"/>
    <col min="15022" max="15023" width="4.42578125" style="4" customWidth="1"/>
    <col min="15024" max="15024" width="8.85546875" style="4" customWidth="1"/>
    <col min="15025" max="15025" width="12" style="4" customWidth="1"/>
    <col min="15026" max="15028" width="6" style="4" customWidth="1"/>
    <col min="15029" max="15029" width="1.7109375" style="4" customWidth="1"/>
    <col min="15030" max="15030" width="6.140625" style="4" customWidth="1"/>
    <col min="15031" max="15032" width="5.140625" style="4" customWidth="1"/>
    <col min="15033" max="15033" width="1.7109375" style="4" customWidth="1"/>
    <col min="15034" max="15036" width="5" style="4" customWidth="1"/>
    <col min="15037" max="15037" width="1.7109375" style="4" customWidth="1"/>
    <col min="15038" max="15040" width="5" style="4" customWidth="1"/>
    <col min="15041" max="15041" width="1.7109375" style="4" customWidth="1"/>
    <col min="15042" max="15044" width="5" style="4" customWidth="1"/>
    <col min="15045" max="15045" width="1.7109375" style="4" customWidth="1"/>
    <col min="15046" max="15048" width="5.140625" style="4" customWidth="1"/>
    <col min="15049" max="15049" width="1.7109375" style="4" customWidth="1"/>
    <col min="15050" max="15051" width="5" style="4" customWidth="1"/>
    <col min="15052" max="15052" width="5.28515625" style="4" customWidth="1"/>
    <col min="15053" max="15251" width="11.42578125" style="4"/>
    <col min="15252" max="15252" width="16.140625" style="4" customWidth="1"/>
    <col min="15253" max="15253" width="6" style="4" customWidth="1"/>
    <col min="15254" max="15254" width="6" style="4" bestFit="1" customWidth="1"/>
    <col min="15255" max="15255" width="5.7109375" style="4" bestFit="1" customWidth="1"/>
    <col min="15256" max="15256" width="1.7109375" style="4" customWidth="1"/>
    <col min="15257" max="15257" width="6" style="4" bestFit="1" customWidth="1"/>
    <col min="15258" max="15259" width="5" style="4" customWidth="1"/>
    <col min="15260" max="15260" width="1.7109375" style="4" customWidth="1"/>
    <col min="15261" max="15263" width="5" style="4" customWidth="1"/>
    <col min="15264" max="15264" width="1.7109375" style="4" customWidth="1"/>
    <col min="15265" max="15267" width="5.140625" style="4" bestFit="1" customWidth="1"/>
    <col min="15268" max="15268" width="1.7109375" style="4" customWidth="1"/>
    <col min="15269" max="15271" width="5.140625" style="4" bestFit="1" customWidth="1"/>
    <col min="15272" max="15272" width="1.7109375" style="4" customWidth="1"/>
    <col min="15273" max="15275" width="5.140625" style="4" bestFit="1" customWidth="1"/>
    <col min="15276" max="15276" width="1.7109375" style="4" customWidth="1"/>
    <col min="15277" max="15277" width="4.85546875" style="4" bestFit="1" customWidth="1"/>
    <col min="15278" max="15279" width="4.42578125" style="4" customWidth="1"/>
    <col min="15280" max="15280" width="8.85546875" style="4" customWidth="1"/>
    <col min="15281" max="15281" width="12" style="4" customWidth="1"/>
    <col min="15282" max="15284" width="6" style="4" customWidth="1"/>
    <col min="15285" max="15285" width="1.7109375" style="4" customWidth="1"/>
    <col min="15286" max="15286" width="6.140625" style="4" customWidth="1"/>
    <col min="15287" max="15288" width="5.140625" style="4" customWidth="1"/>
    <col min="15289" max="15289" width="1.7109375" style="4" customWidth="1"/>
    <col min="15290" max="15292" width="5" style="4" customWidth="1"/>
    <col min="15293" max="15293" width="1.7109375" style="4" customWidth="1"/>
    <col min="15294" max="15296" width="5" style="4" customWidth="1"/>
    <col min="15297" max="15297" width="1.7109375" style="4" customWidth="1"/>
    <col min="15298" max="15300" width="5" style="4" customWidth="1"/>
    <col min="15301" max="15301" width="1.7109375" style="4" customWidth="1"/>
    <col min="15302" max="15304" width="5.140625" style="4" customWidth="1"/>
    <col min="15305" max="15305" width="1.7109375" style="4" customWidth="1"/>
    <col min="15306" max="15307" width="5" style="4" customWidth="1"/>
    <col min="15308" max="15308" width="5.28515625" style="4" customWidth="1"/>
    <col min="15309" max="15507" width="11.42578125" style="4"/>
    <col min="15508" max="15508" width="16.140625" style="4" customWidth="1"/>
    <col min="15509" max="15509" width="6" style="4" customWidth="1"/>
    <col min="15510" max="15510" width="6" style="4" bestFit="1" customWidth="1"/>
    <col min="15511" max="15511" width="5.7109375" style="4" bestFit="1" customWidth="1"/>
    <col min="15512" max="15512" width="1.7109375" style="4" customWidth="1"/>
    <col min="15513" max="15513" width="6" style="4" bestFit="1" customWidth="1"/>
    <col min="15514" max="15515" width="5" style="4" customWidth="1"/>
    <col min="15516" max="15516" width="1.7109375" style="4" customWidth="1"/>
    <col min="15517" max="15519" width="5" style="4" customWidth="1"/>
    <col min="15520" max="15520" width="1.7109375" style="4" customWidth="1"/>
    <col min="15521" max="15523" width="5.140625" style="4" bestFit="1" customWidth="1"/>
    <col min="15524" max="15524" width="1.7109375" style="4" customWidth="1"/>
    <col min="15525" max="15527" width="5.140625" style="4" bestFit="1" customWidth="1"/>
    <col min="15528" max="15528" width="1.7109375" style="4" customWidth="1"/>
    <col min="15529" max="15531" width="5.140625" style="4" bestFit="1" customWidth="1"/>
    <col min="15532" max="15532" width="1.7109375" style="4" customWidth="1"/>
    <col min="15533" max="15533" width="4.85546875" style="4" bestFit="1" customWidth="1"/>
    <col min="15534" max="15535" width="4.42578125" style="4" customWidth="1"/>
    <col min="15536" max="15536" width="8.85546875" style="4" customWidth="1"/>
    <col min="15537" max="15537" width="12" style="4" customWidth="1"/>
    <col min="15538" max="15540" width="6" style="4" customWidth="1"/>
    <col min="15541" max="15541" width="1.7109375" style="4" customWidth="1"/>
    <col min="15542" max="15542" width="6.140625" style="4" customWidth="1"/>
    <col min="15543" max="15544" width="5.140625" style="4" customWidth="1"/>
    <col min="15545" max="15545" width="1.7109375" style="4" customWidth="1"/>
    <col min="15546" max="15548" width="5" style="4" customWidth="1"/>
    <col min="15549" max="15549" width="1.7109375" style="4" customWidth="1"/>
    <col min="15550" max="15552" width="5" style="4" customWidth="1"/>
    <col min="15553" max="15553" width="1.7109375" style="4" customWidth="1"/>
    <col min="15554" max="15556" width="5" style="4" customWidth="1"/>
    <col min="15557" max="15557" width="1.7109375" style="4" customWidth="1"/>
    <col min="15558" max="15560" width="5.140625" style="4" customWidth="1"/>
    <col min="15561" max="15561" width="1.7109375" style="4" customWidth="1"/>
    <col min="15562" max="15563" width="5" style="4" customWidth="1"/>
    <col min="15564" max="15564" width="5.28515625" style="4" customWidth="1"/>
    <col min="15565" max="15763" width="11.42578125" style="4"/>
    <col min="15764" max="15764" width="16.140625" style="4" customWidth="1"/>
    <col min="15765" max="15765" width="6" style="4" customWidth="1"/>
    <col min="15766" max="15766" width="6" style="4" bestFit="1" customWidth="1"/>
    <col min="15767" max="15767" width="5.7109375" style="4" bestFit="1" customWidth="1"/>
    <col min="15768" max="15768" width="1.7109375" style="4" customWidth="1"/>
    <col min="15769" max="15769" width="6" style="4" bestFit="1" customWidth="1"/>
    <col min="15770" max="15771" width="5" style="4" customWidth="1"/>
    <col min="15772" max="15772" width="1.7109375" style="4" customWidth="1"/>
    <col min="15773" max="15775" width="5" style="4" customWidth="1"/>
    <col min="15776" max="15776" width="1.7109375" style="4" customWidth="1"/>
    <col min="15777" max="15779" width="5.140625" style="4" bestFit="1" customWidth="1"/>
    <col min="15780" max="15780" width="1.7109375" style="4" customWidth="1"/>
    <col min="15781" max="15783" width="5.140625" style="4" bestFit="1" customWidth="1"/>
    <col min="15784" max="15784" width="1.7109375" style="4" customWidth="1"/>
    <col min="15785" max="15787" width="5.140625" style="4" bestFit="1" customWidth="1"/>
    <col min="15788" max="15788" width="1.7109375" style="4" customWidth="1"/>
    <col min="15789" max="15789" width="4.85546875" style="4" bestFit="1" customWidth="1"/>
    <col min="15790" max="15791" width="4.42578125" style="4" customWidth="1"/>
    <col min="15792" max="15792" width="8.85546875" style="4" customWidth="1"/>
    <col min="15793" max="15793" width="12" style="4" customWidth="1"/>
    <col min="15794" max="15796" width="6" style="4" customWidth="1"/>
    <col min="15797" max="15797" width="1.7109375" style="4" customWidth="1"/>
    <col min="15798" max="15798" width="6.140625" style="4" customWidth="1"/>
    <col min="15799" max="15800" width="5.140625" style="4" customWidth="1"/>
    <col min="15801" max="15801" width="1.7109375" style="4" customWidth="1"/>
    <col min="15802" max="15804" width="5" style="4" customWidth="1"/>
    <col min="15805" max="15805" width="1.7109375" style="4" customWidth="1"/>
    <col min="15806" max="15808" width="5" style="4" customWidth="1"/>
    <col min="15809" max="15809" width="1.7109375" style="4" customWidth="1"/>
    <col min="15810" max="15812" width="5" style="4" customWidth="1"/>
    <col min="15813" max="15813" width="1.7109375" style="4" customWidth="1"/>
    <col min="15814" max="15816" width="5.140625" style="4" customWidth="1"/>
    <col min="15817" max="15817" width="1.7109375" style="4" customWidth="1"/>
    <col min="15818" max="15819" width="5" style="4" customWidth="1"/>
    <col min="15820" max="15820" width="5.28515625" style="4" customWidth="1"/>
    <col min="15821" max="16019" width="11.42578125" style="4"/>
    <col min="16020" max="16020" width="16.140625" style="4" customWidth="1"/>
    <col min="16021" max="16021" width="6" style="4" customWidth="1"/>
    <col min="16022" max="16022" width="6" style="4" bestFit="1" customWidth="1"/>
    <col min="16023" max="16023" width="5.7109375" style="4" bestFit="1" customWidth="1"/>
    <col min="16024" max="16024" width="1.7109375" style="4" customWidth="1"/>
    <col min="16025" max="16025" width="6" style="4" bestFit="1" customWidth="1"/>
    <col min="16026" max="16027" width="5" style="4" customWidth="1"/>
    <col min="16028" max="16028" width="1.7109375" style="4" customWidth="1"/>
    <col min="16029" max="16031" width="5" style="4" customWidth="1"/>
    <col min="16032" max="16032" width="1.7109375" style="4" customWidth="1"/>
    <col min="16033" max="16035" width="5.140625" style="4" bestFit="1" customWidth="1"/>
    <col min="16036" max="16036" width="1.7109375" style="4" customWidth="1"/>
    <col min="16037" max="16039" width="5.140625" style="4" bestFit="1" customWidth="1"/>
    <col min="16040" max="16040" width="1.7109375" style="4" customWidth="1"/>
    <col min="16041" max="16043" width="5.140625" style="4" bestFit="1" customWidth="1"/>
    <col min="16044" max="16044" width="1.7109375" style="4" customWidth="1"/>
    <col min="16045" max="16045" width="4.85546875" style="4" bestFit="1" customWidth="1"/>
    <col min="16046" max="16047" width="4.42578125" style="4" customWidth="1"/>
    <col min="16048" max="16048" width="8.85546875" style="4" customWidth="1"/>
    <col min="16049" max="16049" width="12" style="4" customWidth="1"/>
    <col min="16050" max="16052" width="6" style="4" customWidth="1"/>
    <col min="16053" max="16053" width="1.7109375" style="4" customWidth="1"/>
    <col min="16054" max="16054" width="6.140625" style="4" customWidth="1"/>
    <col min="16055" max="16056" width="5.140625" style="4" customWidth="1"/>
    <col min="16057" max="16057" width="1.7109375" style="4" customWidth="1"/>
    <col min="16058" max="16060" width="5" style="4" customWidth="1"/>
    <col min="16061" max="16061" width="1.7109375" style="4" customWidth="1"/>
    <col min="16062" max="16064" width="5" style="4" customWidth="1"/>
    <col min="16065" max="16065" width="1.7109375" style="4" customWidth="1"/>
    <col min="16066" max="16068" width="5" style="4" customWidth="1"/>
    <col min="16069" max="16069" width="1.7109375" style="4" customWidth="1"/>
    <col min="16070" max="16072" width="5.140625" style="4" customWidth="1"/>
    <col min="16073" max="16073" width="1.7109375" style="4" customWidth="1"/>
    <col min="16074" max="16075" width="5" style="4" customWidth="1"/>
    <col min="16076" max="16076" width="5.28515625" style="4" customWidth="1"/>
    <col min="16077" max="16384" width="11.42578125" style="4"/>
  </cols>
  <sheetData>
    <row r="1" spans="1:58" ht="14.25" customHeight="1" thickBot="1" x14ac:dyDescent="0.3">
      <c r="A1" s="250" t="s">
        <v>138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189" t="s">
        <v>111</v>
      </c>
    </row>
    <row r="2" spans="1:58" ht="15" x14ac:dyDescent="0.25">
      <c r="A2" s="250" t="s">
        <v>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31"/>
    </row>
    <row r="3" spans="1:58" ht="1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31"/>
    </row>
    <row r="4" spans="1:58" ht="1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31"/>
    </row>
    <row r="5" spans="1:58" ht="15" x14ac:dyDescent="0.25">
      <c r="A5" s="250" t="s">
        <v>137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31"/>
    </row>
    <row r="6" spans="1:58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58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58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12</v>
      </c>
      <c r="G8" s="239"/>
      <c r="H8" s="239"/>
      <c r="I8" s="8"/>
      <c r="J8" s="239" t="s">
        <v>13</v>
      </c>
      <c r="K8" s="239"/>
      <c r="L8" s="239"/>
      <c r="M8" s="8"/>
      <c r="N8" s="239" t="s">
        <v>14</v>
      </c>
      <c r="O8" s="239"/>
      <c r="P8" s="239"/>
      <c r="Q8" s="8"/>
      <c r="R8" s="239" t="s">
        <v>16</v>
      </c>
      <c r="S8" s="239"/>
      <c r="T8" s="239"/>
      <c r="U8" s="8"/>
      <c r="V8" s="239" t="s">
        <v>17</v>
      </c>
      <c r="W8" s="239"/>
      <c r="X8" s="239"/>
      <c r="Y8" s="8"/>
      <c r="Z8" s="239" t="s">
        <v>18</v>
      </c>
      <c r="AA8" s="239"/>
      <c r="AB8" s="239"/>
    </row>
    <row r="9" spans="1:58" ht="15" customHeight="1" thickBot="1" x14ac:dyDescent="0.3">
      <c r="A9" s="237"/>
      <c r="B9" s="191" t="s">
        <v>31</v>
      </c>
      <c r="C9" s="191" t="s">
        <v>32</v>
      </c>
      <c r="D9" s="191" t="s">
        <v>33</v>
      </c>
      <c r="E9" s="191"/>
      <c r="F9" s="191" t="s">
        <v>31</v>
      </c>
      <c r="G9" s="191" t="s">
        <v>32</v>
      </c>
      <c r="H9" s="191" t="s">
        <v>33</v>
      </c>
      <c r="I9" s="191"/>
      <c r="J9" s="191" t="s">
        <v>31</v>
      </c>
      <c r="K9" s="191" t="s">
        <v>32</v>
      </c>
      <c r="L9" s="191" t="s">
        <v>33</v>
      </c>
      <c r="M9" s="191"/>
      <c r="N9" s="191" t="s">
        <v>31</v>
      </c>
      <c r="O9" s="191" t="s">
        <v>32</v>
      </c>
      <c r="P9" s="191" t="s">
        <v>33</v>
      </c>
      <c r="Q9" s="191"/>
      <c r="R9" s="191" t="s">
        <v>31</v>
      </c>
      <c r="S9" s="191" t="s">
        <v>32</v>
      </c>
      <c r="T9" s="191" t="s">
        <v>33</v>
      </c>
      <c r="U9" s="191"/>
      <c r="V9" s="191" t="s">
        <v>31</v>
      </c>
      <c r="W9" s="191" t="s">
        <v>32</v>
      </c>
      <c r="X9" s="191" t="s">
        <v>33</v>
      </c>
      <c r="Y9" s="191"/>
      <c r="Z9" s="191" t="s">
        <v>31</v>
      </c>
      <c r="AA9" s="191" t="s">
        <v>32</v>
      </c>
      <c r="AB9" s="191" t="s">
        <v>33</v>
      </c>
    </row>
    <row r="10" spans="1:58" ht="15" customHeight="1" x14ac:dyDescent="0.25">
      <c r="A10" s="23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"/>
    </row>
    <row r="11" spans="1:58" s="24" customFormat="1" ht="15" customHeight="1" x14ac:dyDescent="0.25">
      <c r="A11" s="29" t="s">
        <v>47</v>
      </c>
      <c r="B11" s="92">
        <f>SUM(B13:B24)</f>
        <v>14</v>
      </c>
      <c r="C11" s="92">
        <f>SUM(C13:C24)</f>
        <v>10</v>
      </c>
      <c r="D11" s="92">
        <f>SUM(D13:D24)</f>
        <v>4</v>
      </c>
      <c r="E11" s="92"/>
      <c r="F11" s="92">
        <f>SUM(F13:F24)</f>
        <v>2</v>
      </c>
      <c r="G11" s="92">
        <f>SUM(G13:G24)</f>
        <v>0</v>
      </c>
      <c r="H11" s="92">
        <f>SUM(H13:H24)</f>
        <v>2</v>
      </c>
      <c r="I11" s="92"/>
      <c r="J11" s="92">
        <f>SUM(J13:J24)</f>
        <v>4</v>
      </c>
      <c r="K11" s="92">
        <f>SUM(K13:K24)</f>
        <v>4</v>
      </c>
      <c r="L11" s="92">
        <f>SUM(L13:L24)</f>
        <v>0</v>
      </c>
      <c r="M11" s="92"/>
      <c r="N11" s="92">
        <f>SUM(N13:N24)</f>
        <v>5</v>
      </c>
      <c r="O11" s="92">
        <f>SUM(O13:O24)</f>
        <v>4</v>
      </c>
      <c r="P11" s="92">
        <f>SUM(P13:P24)</f>
        <v>1</v>
      </c>
      <c r="Q11" s="92"/>
      <c r="R11" s="92">
        <f>SUM(R13:R24)</f>
        <v>2</v>
      </c>
      <c r="S11" s="92">
        <f>SUM(S13:S24)</f>
        <v>2</v>
      </c>
      <c r="T11" s="92">
        <f>SUM(T13:T24)</f>
        <v>0</v>
      </c>
      <c r="U11" s="92"/>
      <c r="V11" s="92">
        <f>SUM(V13:V24)</f>
        <v>1</v>
      </c>
      <c r="W11" s="92">
        <f>SUM(W13:W24)</f>
        <v>0</v>
      </c>
      <c r="X11" s="92">
        <f>SUM(X13:X24)</f>
        <v>1</v>
      </c>
      <c r="Y11" s="92"/>
      <c r="Z11" s="92">
        <f>SUM(Z13:Z24)</f>
        <v>0</v>
      </c>
      <c r="AA11" s="92">
        <f>SUM(AA13:AA24)</f>
        <v>0</v>
      </c>
      <c r="AB11" s="92">
        <f>SUM(AB13:AB24)</f>
        <v>0</v>
      </c>
      <c r="AC11" s="4"/>
      <c r="AF11" s="92">
        <f>SUM(AF13:AF24)</f>
        <v>5259</v>
      </c>
      <c r="AG11" s="92">
        <f>SUM(AG13:AG24)</f>
        <v>2476</v>
      </c>
      <c r="AH11" s="92">
        <f>SUM(AH13:AH24)</f>
        <v>2783</v>
      </c>
      <c r="AI11" s="92"/>
      <c r="AJ11" s="92">
        <f>SUM(AJ13:AJ24)</f>
        <v>860</v>
      </c>
      <c r="AK11" s="92">
        <f>SUM(AK13:AK24)</f>
        <v>415</v>
      </c>
      <c r="AL11" s="92">
        <f>SUM(AL13:AL24)</f>
        <v>445</v>
      </c>
      <c r="AM11" s="92"/>
      <c r="AN11" s="92">
        <f>SUM(AN13:AN24)</f>
        <v>940</v>
      </c>
      <c r="AO11" s="92">
        <f>SUM(AO13:AO24)</f>
        <v>443</v>
      </c>
      <c r="AP11" s="92">
        <f>SUM(AP13:AP24)</f>
        <v>497</v>
      </c>
      <c r="AQ11" s="92"/>
      <c r="AR11" s="92">
        <f>SUM(AR13:AR24)</f>
        <v>831</v>
      </c>
      <c r="AS11" s="92">
        <f>SUM(AS13:AS24)</f>
        <v>372</v>
      </c>
      <c r="AT11" s="92">
        <f>SUM(AT13:AT24)</f>
        <v>459</v>
      </c>
      <c r="AU11" s="92"/>
      <c r="AV11" s="92">
        <f>SUM(AV13:AV24)</f>
        <v>869</v>
      </c>
      <c r="AW11" s="92">
        <f>SUM(AW13:AW24)</f>
        <v>412</v>
      </c>
      <c r="AX11" s="92">
        <f>SUM(AX13:AX24)</f>
        <v>457</v>
      </c>
      <c r="AY11" s="92"/>
      <c r="AZ11" s="92">
        <f>SUM(AZ13:AZ24)</f>
        <v>895</v>
      </c>
      <c r="BA11" s="92">
        <f>SUM(BA13:BA24)</f>
        <v>423</v>
      </c>
      <c r="BB11" s="92">
        <f>SUM(BB13:BB24)</f>
        <v>472</v>
      </c>
      <c r="BC11" s="92"/>
      <c r="BD11" s="92">
        <f>SUM(BD13:BD24)</f>
        <v>864</v>
      </c>
      <c r="BE11" s="92">
        <f>SUM(BE13:BE24)</f>
        <v>411</v>
      </c>
      <c r="BF11" s="92">
        <f>SUM(BF13:BF24)</f>
        <v>453</v>
      </c>
    </row>
    <row r="12" spans="1:58" ht="15" customHeight="1" x14ac:dyDescent="0.25">
      <c r="A12" s="2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58" ht="15" customHeight="1" x14ac:dyDescent="0.25">
      <c r="A13" s="4" t="s">
        <v>48</v>
      </c>
      <c r="B13" s="26">
        <v>0</v>
      </c>
      <c r="C13" s="26">
        <v>0</v>
      </c>
      <c r="D13" s="26">
        <v>0</v>
      </c>
      <c r="E13" s="26"/>
      <c r="F13" s="26">
        <v>0</v>
      </c>
      <c r="G13" s="26">
        <v>0</v>
      </c>
      <c r="H13" s="128">
        <v>0</v>
      </c>
      <c r="I13" s="26"/>
      <c r="J13" s="26">
        <v>0</v>
      </c>
      <c r="K13" s="26">
        <v>0</v>
      </c>
      <c r="L13" s="128">
        <v>0</v>
      </c>
      <c r="M13" s="26"/>
      <c r="N13" s="26">
        <v>0</v>
      </c>
      <c r="O13" s="26">
        <v>0</v>
      </c>
      <c r="P13" s="128">
        <v>0</v>
      </c>
      <c r="Q13" s="26"/>
      <c r="R13" s="26">
        <v>0</v>
      </c>
      <c r="S13" s="26">
        <v>0</v>
      </c>
      <c r="T13" s="128">
        <v>0</v>
      </c>
      <c r="U13" s="26"/>
      <c r="V13" s="26">
        <v>0</v>
      </c>
      <c r="W13" s="26">
        <v>0</v>
      </c>
      <c r="X13" s="128">
        <v>0</v>
      </c>
      <c r="Y13" s="26"/>
      <c r="Z13" s="26">
        <v>0</v>
      </c>
      <c r="AA13" s="26">
        <v>0</v>
      </c>
      <c r="AB13" s="128">
        <v>0</v>
      </c>
      <c r="AF13" s="4">
        <v>895</v>
      </c>
      <c r="AG13" s="4">
        <v>426</v>
      </c>
      <c r="AH13" s="4">
        <v>469</v>
      </c>
      <c r="AJ13" s="4">
        <v>155</v>
      </c>
      <c r="AK13" s="4">
        <v>78</v>
      </c>
      <c r="AL13" s="4">
        <v>77</v>
      </c>
      <c r="AN13" s="4">
        <v>162</v>
      </c>
      <c r="AO13" s="4">
        <v>71</v>
      </c>
      <c r="AP13" s="4">
        <v>91</v>
      </c>
      <c r="AR13" s="4">
        <v>140</v>
      </c>
      <c r="AS13" s="4">
        <v>60</v>
      </c>
      <c r="AT13" s="4">
        <v>80</v>
      </c>
      <c r="AV13" s="4">
        <v>149</v>
      </c>
      <c r="AW13" s="4">
        <v>77</v>
      </c>
      <c r="AX13" s="4">
        <v>72</v>
      </c>
      <c r="AZ13" s="4">
        <v>144</v>
      </c>
      <c r="BA13" s="4">
        <v>71</v>
      </c>
      <c r="BB13" s="4">
        <v>73</v>
      </c>
      <c r="BD13" s="4">
        <v>145</v>
      </c>
      <c r="BE13" s="4">
        <v>69</v>
      </c>
      <c r="BF13" s="4">
        <v>76</v>
      </c>
    </row>
    <row r="14" spans="1:58" ht="15" customHeight="1" x14ac:dyDescent="0.25">
      <c r="A14" s="4" t="s">
        <v>49</v>
      </c>
      <c r="B14" s="26">
        <v>4</v>
      </c>
      <c r="C14" s="26">
        <v>1</v>
      </c>
      <c r="D14" s="26">
        <v>3</v>
      </c>
      <c r="E14" s="26"/>
      <c r="F14" s="26">
        <v>2</v>
      </c>
      <c r="G14" s="26">
        <v>0</v>
      </c>
      <c r="H14" s="128">
        <v>2</v>
      </c>
      <c r="I14" s="26"/>
      <c r="J14" s="26">
        <v>0</v>
      </c>
      <c r="K14" s="26">
        <v>0</v>
      </c>
      <c r="L14" s="128">
        <v>0</v>
      </c>
      <c r="M14" s="26"/>
      <c r="N14" s="26">
        <v>0</v>
      </c>
      <c r="O14" s="26">
        <v>0</v>
      </c>
      <c r="P14" s="128">
        <v>0</v>
      </c>
      <c r="Q14" s="26"/>
      <c r="R14" s="26">
        <v>1</v>
      </c>
      <c r="S14" s="26">
        <v>1</v>
      </c>
      <c r="T14" s="128">
        <v>0</v>
      </c>
      <c r="U14" s="26"/>
      <c r="V14" s="26">
        <v>1</v>
      </c>
      <c r="W14" s="26">
        <v>0</v>
      </c>
      <c r="X14" s="128">
        <v>1</v>
      </c>
      <c r="Y14" s="26"/>
      <c r="Z14" s="26">
        <v>0</v>
      </c>
      <c r="AA14" s="26">
        <v>0</v>
      </c>
      <c r="AB14" s="128">
        <v>0</v>
      </c>
      <c r="AF14" s="4">
        <v>1075</v>
      </c>
      <c r="AG14" s="4">
        <v>502</v>
      </c>
      <c r="AH14" s="4">
        <v>573</v>
      </c>
      <c r="AJ14" s="4">
        <v>173</v>
      </c>
      <c r="AK14" s="4">
        <v>78</v>
      </c>
      <c r="AL14" s="4">
        <v>95</v>
      </c>
      <c r="AN14" s="4">
        <v>200</v>
      </c>
      <c r="AO14" s="4">
        <v>97</v>
      </c>
      <c r="AP14" s="4">
        <v>103</v>
      </c>
      <c r="AR14" s="4">
        <v>167</v>
      </c>
      <c r="AS14" s="4">
        <v>75</v>
      </c>
      <c r="AT14" s="4">
        <v>92</v>
      </c>
      <c r="AV14" s="4">
        <v>160</v>
      </c>
      <c r="AW14" s="4">
        <v>70</v>
      </c>
      <c r="AX14" s="4">
        <v>90</v>
      </c>
      <c r="AZ14" s="4">
        <v>176</v>
      </c>
      <c r="BA14" s="4">
        <v>81</v>
      </c>
      <c r="BB14" s="4">
        <v>95</v>
      </c>
      <c r="BD14" s="4">
        <v>199</v>
      </c>
      <c r="BE14" s="4">
        <v>101</v>
      </c>
      <c r="BF14" s="4">
        <v>98</v>
      </c>
    </row>
    <row r="15" spans="1:58" ht="15" customHeight="1" x14ac:dyDescent="0.25">
      <c r="A15" s="4" t="s">
        <v>50</v>
      </c>
      <c r="B15" s="26">
        <v>0</v>
      </c>
      <c r="C15" s="26">
        <v>0</v>
      </c>
      <c r="D15" s="26">
        <v>0</v>
      </c>
      <c r="E15" s="26"/>
      <c r="F15" s="26">
        <v>0</v>
      </c>
      <c r="G15" s="26">
        <v>0</v>
      </c>
      <c r="H15" s="128">
        <v>0</v>
      </c>
      <c r="I15" s="26"/>
      <c r="J15" s="26">
        <v>0</v>
      </c>
      <c r="K15" s="26">
        <v>0</v>
      </c>
      <c r="L15" s="128">
        <v>0</v>
      </c>
      <c r="M15" s="26"/>
      <c r="N15" s="26">
        <v>0</v>
      </c>
      <c r="O15" s="26">
        <v>0</v>
      </c>
      <c r="P15" s="128">
        <v>0</v>
      </c>
      <c r="Q15" s="26"/>
      <c r="R15" s="26">
        <v>0</v>
      </c>
      <c r="S15" s="26">
        <v>0</v>
      </c>
      <c r="T15" s="128">
        <v>0</v>
      </c>
      <c r="U15" s="26"/>
      <c r="V15" s="26">
        <v>0</v>
      </c>
      <c r="W15" s="26">
        <v>0</v>
      </c>
      <c r="X15" s="128">
        <v>0</v>
      </c>
      <c r="Y15" s="26"/>
      <c r="Z15" s="26">
        <v>0</v>
      </c>
      <c r="AA15" s="26">
        <v>0</v>
      </c>
      <c r="AB15" s="128">
        <v>0</v>
      </c>
      <c r="AF15" s="4">
        <v>596</v>
      </c>
      <c r="AG15" s="4">
        <v>247</v>
      </c>
      <c r="AH15" s="4">
        <v>349</v>
      </c>
      <c r="AJ15" s="4">
        <v>90</v>
      </c>
      <c r="AK15" s="4">
        <v>35</v>
      </c>
      <c r="AL15" s="4">
        <v>55</v>
      </c>
      <c r="AN15" s="4">
        <v>108</v>
      </c>
      <c r="AO15" s="4">
        <v>44</v>
      </c>
      <c r="AP15" s="4">
        <v>64</v>
      </c>
      <c r="AR15" s="4">
        <v>98</v>
      </c>
      <c r="AS15" s="4">
        <v>41</v>
      </c>
      <c r="AT15" s="4">
        <v>57</v>
      </c>
      <c r="AV15" s="4">
        <v>95</v>
      </c>
      <c r="AW15" s="4">
        <v>40</v>
      </c>
      <c r="AX15" s="4">
        <v>55</v>
      </c>
      <c r="AZ15" s="4">
        <v>109</v>
      </c>
      <c r="BA15" s="4">
        <v>51</v>
      </c>
      <c r="BB15" s="4">
        <v>58</v>
      </c>
      <c r="BD15" s="4">
        <v>96</v>
      </c>
      <c r="BE15" s="4">
        <v>36</v>
      </c>
      <c r="BF15" s="4">
        <v>60</v>
      </c>
    </row>
    <row r="16" spans="1:58" ht="15" customHeight="1" x14ac:dyDescent="0.25">
      <c r="A16" s="4" t="s">
        <v>53</v>
      </c>
      <c r="B16" s="26">
        <v>0</v>
      </c>
      <c r="C16" s="26">
        <v>0</v>
      </c>
      <c r="D16" s="26">
        <v>0</v>
      </c>
      <c r="E16" s="26"/>
      <c r="F16" s="26">
        <v>0</v>
      </c>
      <c r="G16" s="26">
        <v>0</v>
      </c>
      <c r="H16" s="128">
        <v>0</v>
      </c>
      <c r="I16" s="26"/>
      <c r="J16" s="26">
        <v>0</v>
      </c>
      <c r="K16" s="26">
        <v>0</v>
      </c>
      <c r="L16" s="128">
        <v>0</v>
      </c>
      <c r="M16" s="26"/>
      <c r="N16" s="26">
        <v>0</v>
      </c>
      <c r="O16" s="26">
        <v>0</v>
      </c>
      <c r="P16" s="128">
        <v>0</v>
      </c>
      <c r="Q16" s="26"/>
      <c r="R16" s="26">
        <v>0</v>
      </c>
      <c r="S16" s="26">
        <v>0</v>
      </c>
      <c r="T16" s="128">
        <v>0</v>
      </c>
      <c r="U16" s="26"/>
      <c r="V16" s="26">
        <v>0</v>
      </c>
      <c r="W16" s="26">
        <v>0</v>
      </c>
      <c r="X16" s="128">
        <v>0</v>
      </c>
      <c r="Y16" s="26"/>
      <c r="Z16" s="26">
        <v>0</v>
      </c>
      <c r="AA16" s="26">
        <v>0</v>
      </c>
      <c r="AB16" s="128">
        <v>0</v>
      </c>
      <c r="AF16" s="4">
        <v>291</v>
      </c>
      <c r="AG16" s="4">
        <v>128</v>
      </c>
      <c r="AH16" s="4">
        <v>163</v>
      </c>
      <c r="AJ16" s="4">
        <v>49</v>
      </c>
      <c r="AK16" s="4">
        <v>23</v>
      </c>
      <c r="AL16" s="4">
        <v>26</v>
      </c>
      <c r="AN16" s="4">
        <v>42</v>
      </c>
      <c r="AO16" s="4">
        <v>16</v>
      </c>
      <c r="AP16" s="4">
        <v>26</v>
      </c>
      <c r="AR16" s="4">
        <v>45</v>
      </c>
      <c r="AS16" s="4">
        <v>20</v>
      </c>
      <c r="AT16" s="4">
        <v>25</v>
      </c>
      <c r="AV16" s="4">
        <v>52</v>
      </c>
      <c r="AW16" s="4">
        <v>19</v>
      </c>
      <c r="AX16" s="4">
        <v>33</v>
      </c>
      <c r="AZ16" s="4">
        <v>48</v>
      </c>
      <c r="BA16" s="4">
        <v>26</v>
      </c>
      <c r="BB16" s="4">
        <v>22</v>
      </c>
      <c r="BD16" s="4">
        <v>55</v>
      </c>
      <c r="BE16" s="4">
        <v>24</v>
      </c>
      <c r="BF16" s="4">
        <v>31</v>
      </c>
    </row>
    <row r="17" spans="1:58" ht="15" customHeight="1" x14ac:dyDescent="0.25">
      <c r="A17" s="4" t="s">
        <v>55</v>
      </c>
      <c r="B17" s="26">
        <v>0</v>
      </c>
      <c r="C17" s="26">
        <v>0</v>
      </c>
      <c r="D17" s="26">
        <v>0</v>
      </c>
      <c r="E17" s="26"/>
      <c r="F17" s="26">
        <v>0</v>
      </c>
      <c r="G17" s="26">
        <v>0</v>
      </c>
      <c r="H17" s="128">
        <v>0</v>
      </c>
      <c r="I17" s="26"/>
      <c r="J17" s="26">
        <v>0</v>
      </c>
      <c r="K17" s="26">
        <v>0</v>
      </c>
      <c r="L17" s="128">
        <v>0</v>
      </c>
      <c r="M17" s="26"/>
      <c r="N17" s="26">
        <v>0</v>
      </c>
      <c r="O17" s="26">
        <v>0</v>
      </c>
      <c r="P17" s="128">
        <v>0</v>
      </c>
      <c r="Q17" s="26"/>
      <c r="R17" s="26">
        <v>0</v>
      </c>
      <c r="S17" s="26">
        <v>0</v>
      </c>
      <c r="T17" s="128">
        <v>0</v>
      </c>
      <c r="U17" s="26"/>
      <c r="V17" s="26">
        <v>0</v>
      </c>
      <c r="W17" s="26">
        <v>0</v>
      </c>
      <c r="X17" s="128">
        <v>0</v>
      </c>
      <c r="Y17" s="26"/>
      <c r="Z17" s="26">
        <v>0</v>
      </c>
      <c r="AA17" s="26">
        <v>0</v>
      </c>
      <c r="AB17" s="128">
        <v>0</v>
      </c>
      <c r="AF17" s="4">
        <v>514</v>
      </c>
      <c r="AG17" s="4">
        <v>246</v>
      </c>
      <c r="AH17" s="4">
        <v>268</v>
      </c>
      <c r="AJ17" s="4">
        <v>78</v>
      </c>
      <c r="AK17" s="4">
        <v>46</v>
      </c>
      <c r="AL17" s="4">
        <v>32</v>
      </c>
      <c r="AN17" s="4">
        <v>104</v>
      </c>
      <c r="AO17" s="4">
        <v>54</v>
      </c>
      <c r="AP17" s="4">
        <v>50</v>
      </c>
      <c r="AR17" s="4">
        <v>80</v>
      </c>
      <c r="AS17" s="4">
        <v>31</v>
      </c>
      <c r="AT17" s="4">
        <v>49</v>
      </c>
      <c r="AV17" s="4">
        <v>91</v>
      </c>
      <c r="AW17" s="4">
        <v>52</v>
      </c>
      <c r="AX17" s="4">
        <v>39</v>
      </c>
      <c r="AZ17" s="4">
        <v>83</v>
      </c>
      <c r="BA17" s="4">
        <v>34</v>
      </c>
      <c r="BB17" s="4">
        <v>49</v>
      </c>
      <c r="BD17" s="4">
        <v>78</v>
      </c>
      <c r="BE17" s="4">
        <v>29</v>
      </c>
      <c r="BF17" s="4">
        <v>49</v>
      </c>
    </row>
    <row r="18" spans="1:58" ht="15" customHeight="1" x14ac:dyDescent="0.25">
      <c r="A18" s="4" t="s">
        <v>56</v>
      </c>
      <c r="B18" s="26">
        <v>0</v>
      </c>
      <c r="C18" s="26">
        <v>0</v>
      </c>
      <c r="D18" s="26">
        <v>0</v>
      </c>
      <c r="E18" s="26"/>
      <c r="F18" s="26">
        <v>0</v>
      </c>
      <c r="G18" s="26">
        <v>0</v>
      </c>
      <c r="H18" s="128">
        <v>0</v>
      </c>
      <c r="I18" s="26"/>
      <c r="J18" s="26">
        <v>0</v>
      </c>
      <c r="K18" s="26">
        <v>0</v>
      </c>
      <c r="L18" s="128">
        <v>0</v>
      </c>
      <c r="M18" s="26"/>
      <c r="N18" s="26">
        <v>0</v>
      </c>
      <c r="O18" s="26">
        <v>0</v>
      </c>
      <c r="P18" s="128">
        <v>0</v>
      </c>
      <c r="Q18" s="26"/>
      <c r="R18" s="26">
        <v>0</v>
      </c>
      <c r="S18" s="26">
        <v>0</v>
      </c>
      <c r="T18" s="128">
        <v>0</v>
      </c>
      <c r="U18" s="26"/>
      <c r="V18" s="26">
        <v>0</v>
      </c>
      <c r="W18" s="26">
        <v>0</v>
      </c>
      <c r="X18" s="128">
        <v>0</v>
      </c>
      <c r="Y18" s="26"/>
      <c r="Z18" s="26">
        <v>0</v>
      </c>
      <c r="AA18" s="26">
        <v>0</v>
      </c>
      <c r="AB18" s="128">
        <v>0</v>
      </c>
      <c r="AF18" s="4">
        <v>314</v>
      </c>
      <c r="AG18" s="4">
        <v>145</v>
      </c>
      <c r="AH18" s="4">
        <v>169</v>
      </c>
      <c r="AJ18" s="4">
        <v>48</v>
      </c>
      <c r="AK18" s="4">
        <v>23</v>
      </c>
      <c r="AL18" s="4">
        <v>25</v>
      </c>
      <c r="AN18" s="4">
        <v>49</v>
      </c>
      <c r="AO18" s="4">
        <v>22</v>
      </c>
      <c r="AP18" s="4">
        <v>27</v>
      </c>
      <c r="AR18" s="4">
        <v>50</v>
      </c>
      <c r="AS18" s="4">
        <v>21</v>
      </c>
      <c r="AT18" s="4">
        <v>29</v>
      </c>
      <c r="AV18" s="4">
        <v>49</v>
      </c>
      <c r="AW18" s="4">
        <v>20</v>
      </c>
      <c r="AX18" s="4">
        <v>29</v>
      </c>
      <c r="AZ18" s="4">
        <v>68</v>
      </c>
      <c r="BA18" s="4">
        <v>32</v>
      </c>
      <c r="BB18" s="4">
        <v>36</v>
      </c>
      <c r="BD18" s="4">
        <v>50</v>
      </c>
      <c r="BE18" s="4">
        <v>27</v>
      </c>
      <c r="BF18" s="4">
        <v>23</v>
      </c>
    </row>
    <row r="19" spans="1:58" ht="15" customHeight="1" x14ac:dyDescent="0.25">
      <c r="A19" s="4" t="s">
        <v>57</v>
      </c>
      <c r="B19" s="26">
        <v>0</v>
      </c>
      <c r="C19" s="26">
        <v>0</v>
      </c>
      <c r="D19" s="26">
        <v>0</v>
      </c>
      <c r="E19" s="26"/>
      <c r="F19" s="26">
        <v>0</v>
      </c>
      <c r="G19" s="26">
        <v>0</v>
      </c>
      <c r="H19" s="128">
        <v>0</v>
      </c>
      <c r="I19" s="26"/>
      <c r="J19" s="26">
        <v>0</v>
      </c>
      <c r="K19" s="26">
        <v>0</v>
      </c>
      <c r="L19" s="128">
        <v>0</v>
      </c>
      <c r="M19" s="26"/>
      <c r="N19" s="26">
        <v>0</v>
      </c>
      <c r="O19" s="26">
        <v>0</v>
      </c>
      <c r="P19" s="128">
        <v>0</v>
      </c>
      <c r="Q19" s="26"/>
      <c r="R19" s="26">
        <v>0</v>
      </c>
      <c r="S19" s="26">
        <v>0</v>
      </c>
      <c r="T19" s="128">
        <v>0</v>
      </c>
      <c r="U19" s="26"/>
      <c r="V19" s="26">
        <v>0</v>
      </c>
      <c r="W19" s="26">
        <v>0</v>
      </c>
      <c r="X19" s="128">
        <v>0</v>
      </c>
      <c r="Y19" s="26"/>
      <c r="Z19" s="26">
        <v>0</v>
      </c>
      <c r="AA19" s="26">
        <v>0</v>
      </c>
      <c r="AB19" s="128">
        <v>0</v>
      </c>
      <c r="AF19" s="4">
        <v>254</v>
      </c>
      <c r="AG19" s="4">
        <v>114</v>
      </c>
      <c r="AH19" s="4">
        <v>140</v>
      </c>
      <c r="AJ19" s="4">
        <v>43</v>
      </c>
      <c r="AK19" s="4">
        <v>22</v>
      </c>
      <c r="AL19" s="4">
        <v>21</v>
      </c>
      <c r="AN19" s="4">
        <v>37</v>
      </c>
      <c r="AO19" s="4">
        <v>16</v>
      </c>
      <c r="AP19" s="4">
        <v>21</v>
      </c>
      <c r="AR19" s="4">
        <v>48</v>
      </c>
      <c r="AS19" s="4">
        <v>22</v>
      </c>
      <c r="AT19" s="4">
        <v>26</v>
      </c>
      <c r="AV19" s="4">
        <v>35</v>
      </c>
      <c r="AW19" s="4">
        <v>13</v>
      </c>
      <c r="AX19" s="4">
        <v>22</v>
      </c>
      <c r="AZ19" s="4">
        <v>47</v>
      </c>
      <c r="BA19" s="4">
        <v>21</v>
      </c>
      <c r="BB19" s="4">
        <v>26</v>
      </c>
      <c r="BD19" s="4">
        <v>44</v>
      </c>
      <c r="BE19" s="4">
        <v>20</v>
      </c>
      <c r="BF19" s="4">
        <v>24</v>
      </c>
    </row>
    <row r="20" spans="1:58" ht="15" customHeight="1" x14ac:dyDescent="0.25">
      <c r="A20" s="4" t="s">
        <v>60</v>
      </c>
      <c r="B20" s="26">
        <v>0</v>
      </c>
      <c r="C20" s="26">
        <v>0</v>
      </c>
      <c r="D20" s="26">
        <v>0</v>
      </c>
      <c r="E20" s="26"/>
      <c r="F20" s="26">
        <v>0</v>
      </c>
      <c r="G20" s="26">
        <v>0</v>
      </c>
      <c r="H20" s="128">
        <v>0</v>
      </c>
      <c r="I20" s="26"/>
      <c r="J20" s="26">
        <v>0</v>
      </c>
      <c r="K20" s="26">
        <v>0</v>
      </c>
      <c r="L20" s="128">
        <v>0</v>
      </c>
      <c r="M20" s="26"/>
      <c r="N20" s="26">
        <v>0</v>
      </c>
      <c r="O20" s="26">
        <v>0</v>
      </c>
      <c r="P20" s="128">
        <v>0</v>
      </c>
      <c r="Q20" s="26"/>
      <c r="R20" s="26">
        <v>0</v>
      </c>
      <c r="S20" s="26">
        <v>0</v>
      </c>
      <c r="T20" s="128">
        <v>0</v>
      </c>
      <c r="U20" s="26"/>
      <c r="V20" s="26">
        <v>0</v>
      </c>
      <c r="W20" s="26">
        <v>0</v>
      </c>
      <c r="X20" s="128">
        <v>0</v>
      </c>
      <c r="Y20" s="26"/>
      <c r="Z20" s="26">
        <v>0</v>
      </c>
      <c r="AA20" s="26">
        <v>0</v>
      </c>
      <c r="AB20" s="128">
        <v>0</v>
      </c>
      <c r="AF20" s="4">
        <v>330</v>
      </c>
      <c r="AG20" s="4">
        <v>158</v>
      </c>
      <c r="AH20" s="4">
        <v>172</v>
      </c>
      <c r="AJ20" s="4">
        <v>57</v>
      </c>
      <c r="AK20" s="4">
        <v>29</v>
      </c>
      <c r="AL20" s="4">
        <v>28</v>
      </c>
      <c r="AN20" s="4">
        <v>63</v>
      </c>
      <c r="AO20" s="4">
        <v>33</v>
      </c>
      <c r="AP20" s="4">
        <v>30</v>
      </c>
      <c r="AR20" s="4">
        <v>51</v>
      </c>
      <c r="AS20" s="4">
        <v>21</v>
      </c>
      <c r="AT20" s="4">
        <v>30</v>
      </c>
      <c r="AV20" s="4">
        <v>50</v>
      </c>
      <c r="AW20" s="4">
        <v>26</v>
      </c>
      <c r="AX20" s="4">
        <v>24</v>
      </c>
      <c r="AZ20" s="4">
        <v>54</v>
      </c>
      <c r="BA20" s="4">
        <v>23</v>
      </c>
      <c r="BB20" s="4">
        <v>31</v>
      </c>
      <c r="BD20" s="4">
        <v>55</v>
      </c>
      <c r="BE20" s="4">
        <v>26</v>
      </c>
      <c r="BF20" s="4">
        <v>29</v>
      </c>
    </row>
    <row r="21" spans="1:58" ht="15" customHeight="1" x14ac:dyDescent="0.25">
      <c r="A21" s="4" t="s">
        <v>61</v>
      </c>
      <c r="B21" s="26">
        <v>10</v>
      </c>
      <c r="C21" s="26">
        <v>9</v>
      </c>
      <c r="D21" s="26">
        <v>1</v>
      </c>
      <c r="E21" s="26"/>
      <c r="F21" s="26">
        <v>0</v>
      </c>
      <c r="G21" s="26">
        <v>0</v>
      </c>
      <c r="H21" s="128">
        <v>0</v>
      </c>
      <c r="I21" s="26"/>
      <c r="J21" s="26">
        <v>4</v>
      </c>
      <c r="K21" s="26">
        <v>4</v>
      </c>
      <c r="L21" s="128">
        <v>0</v>
      </c>
      <c r="M21" s="26"/>
      <c r="N21" s="26">
        <v>5</v>
      </c>
      <c r="O21" s="26">
        <v>4</v>
      </c>
      <c r="P21" s="128">
        <v>1</v>
      </c>
      <c r="Q21" s="26"/>
      <c r="R21" s="26">
        <v>1</v>
      </c>
      <c r="S21" s="26">
        <v>1</v>
      </c>
      <c r="T21" s="128">
        <v>0</v>
      </c>
      <c r="U21" s="26"/>
      <c r="V21" s="26">
        <v>0</v>
      </c>
      <c r="W21" s="26">
        <v>0</v>
      </c>
      <c r="X21" s="128">
        <v>0</v>
      </c>
      <c r="Y21" s="26"/>
      <c r="Z21" s="26">
        <v>0</v>
      </c>
      <c r="AA21" s="26">
        <v>0</v>
      </c>
      <c r="AB21" s="128">
        <v>0</v>
      </c>
      <c r="AF21" s="4">
        <v>230</v>
      </c>
      <c r="AG21" s="4">
        <v>115</v>
      </c>
      <c r="AH21" s="4">
        <v>115</v>
      </c>
      <c r="AJ21" s="4">
        <v>31</v>
      </c>
      <c r="AK21" s="4">
        <v>8</v>
      </c>
      <c r="AL21" s="4">
        <v>23</v>
      </c>
      <c r="AN21" s="4">
        <v>40</v>
      </c>
      <c r="AO21" s="4">
        <v>22</v>
      </c>
      <c r="AP21" s="4">
        <v>18</v>
      </c>
      <c r="AR21" s="4">
        <v>38</v>
      </c>
      <c r="AS21" s="4">
        <v>24</v>
      </c>
      <c r="AT21" s="4">
        <v>14</v>
      </c>
      <c r="AV21" s="4">
        <v>46</v>
      </c>
      <c r="AW21" s="4">
        <v>19</v>
      </c>
      <c r="AX21" s="4">
        <v>27</v>
      </c>
      <c r="AZ21" s="4">
        <v>43</v>
      </c>
      <c r="BA21" s="4">
        <v>23</v>
      </c>
      <c r="BB21" s="4">
        <v>20</v>
      </c>
      <c r="BD21" s="4">
        <v>32</v>
      </c>
      <c r="BE21" s="4">
        <v>19</v>
      </c>
      <c r="BF21" s="4">
        <v>13</v>
      </c>
    </row>
    <row r="22" spans="1:58" ht="15" customHeight="1" x14ac:dyDescent="0.25">
      <c r="A22" s="4" t="s">
        <v>64</v>
      </c>
      <c r="B22" s="26">
        <v>0</v>
      </c>
      <c r="C22" s="26">
        <v>0</v>
      </c>
      <c r="D22" s="26">
        <v>0</v>
      </c>
      <c r="E22" s="26"/>
      <c r="F22" s="26">
        <v>0</v>
      </c>
      <c r="G22" s="26">
        <v>0</v>
      </c>
      <c r="H22" s="128">
        <v>0</v>
      </c>
      <c r="I22" s="26"/>
      <c r="J22" s="26">
        <v>0</v>
      </c>
      <c r="K22" s="26">
        <v>0</v>
      </c>
      <c r="L22" s="128">
        <v>0</v>
      </c>
      <c r="M22" s="26"/>
      <c r="N22" s="26">
        <v>0</v>
      </c>
      <c r="O22" s="26">
        <v>0</v>
      </c>
      <c r="P22" s="128">
        <v>0</v>
      </c>
      <c r="Q22" s="26"/>
      <c r="R22" s="26">
        <v>0</v>
      </c>
      <c r="S22" s="26">
        <v>0</v>
      </c>
      <c r="T22" s="128">
        <v>0</v>
      </c>
      <c r="U22" s="26"/>
      <c r="V22" s="26">
        <v>0</v>
      </c>
      <c r="W22" s="26">
        <v>0</v>
      </c>
      <c r="X22" s="128">
        <v>0</v>
      </c>
      <c r="Y22" s="26"/>
      <c r="Z22" s="26">
        <v>0</v>
      </c>
      <c r="AA22" s="26">
        <v>0</v>
      </c>
      <c r="AB22" s="128">
        <v>0</v>
      </c>
      <c r="AF22" s="4">
        <v>211</v>
      </c>
      <c r="AG22" s="4">
        <v>103</v>
      </c>
      <c r="AH22" s="4">
        <v>108</v>
      </c>
      <c r="AJ22" s="4">
        <v>37</v>
      </c>
      <c r="AK22" s="4">
        <v>17</v>
      </c>
      <c r="AL22" s="4">
        <v>20</v>
      </c>
      <c r="AN22" s="4">
        <v>37</v>
      </c>
      <c r="AO22" s="4">
        <v>17</v>
      </c>
      <c r="AP22" s="4">
        <v>20</v>
      </c>
      <c r="AR22" s="4">
        <v>33</v>
      </c>
      <c r="AS22" s="4">
        <v>15</v>
      </c>
      <c r="AT22" s="4">
        <v>18</v>
      </c>
      <c r="AV22" s="4">
        <v>51</v>
      </c>
      <c r="AW22" s="4">
        <v>31</v>
      </c>
      <c r="AX22" s="4">
        <v>20</v>
      </c>
      <c r="AZ22" s="4">
        <v>26</v>
      </c>
      <c r="BA22" s="4">
        <v>8</v>
      </c>
      <c r="BB22" s="4">
        <v>18</v>
      </c>
      <c r="BD22" s="4">
        <v>27</v>
      </c>
      <c r="BE22" s="4">
        <v>15</v>
      </c>
      <c r="BF22" s="4">
        <v>12</v>
      </c>
    </row>
    <row r="23" spans="1:58" ht="15" customHeight="1" x14ac:dyDescent="0.25">
      <c r="A23" s="4" t="s">
        <v>65</v>
      </c>
      <c r="B23" s="26">
        <v>0</v>
      </c>
      <c r="C23" s="26">
        <v>0</v>
      </c>
      <c r="D23" s="26">
        <v>0</v>
      </c>
      <c r="E23" s="26"/>
      <c r="F23" s="26">
        <v>0</v>
      </c>
      <c r="G23" s="26">
        <v>0</v>
      </c>
      <c r="H23" s="128">
        <v>0</v>
      </c>
      <c r="I23" s="26"/>
      <c r="J23" s="26">
        <v>0</v>
      </c>
      <c r="K23" s="26">
        <v>0</v>
      </c>
      <c r="L23" s="128">
        <v>0</v>
      </c>
      <c r="M23" s="26"/>
      <c r="N23" s="26">
        <v>0</v>
      </c>
      <c r="O23" s="26">
        <v>0</v>
      </c>
      <c r="P23" s="128">
        <v>0</v>
      </c>
      <c r="Q23" s="26"/>
      <c r="R23" s="26">
        <v>0</v>
      </c>
      <c r="S23" s="26">
        <v>0</v>
      </c>
      <c r="T23" s="128">
        <v>0</v>
      </c>
      <c r="U23" s="26"/>
      <c r="V23" s="26">
        <v>0</v>
      </c>
      <c r="W23" s="26">
        <v>0</v>
      </c>
      <c r="X23" s="128">
        <v>0</v>
      </c>
      <c r="Y23" s="26"/>
      <c r="Z23" s="26">
        <v>0</v>
      </c>
      <c r="AA23" s="26">
        <v>0</v>
      </c>
      <c r="AB23" s="128">
        <v>0</v>
      </c>
      <c r="AF23" s="4">
        <v>147</v>
      </c>
      <c r="AG23" s="4">
        <v>82</v>
      </c>
      <c r="AH23" s="4">
        <v>65</v>
      </c>
      <c r="AJ23" s="4">
        <v>29</v>
      </c>
      <c r="AK23" s="4">
        <v>16</v>
      </c>
      <c r="AL23" s="4">
        <v>13</v>
      </c>
      <c r="AN23" s="4">
        <v>26</v>
      </c>
      <c r="AO23" s="4">
        <v>15</v>
      </c>
      <c r="AP23" s="4">
        <v>11</v>
      </c>
      <c r="AR23" s="4">
        <v>21</v>
      </c>
      <c r="AS23" s="4">
        <v>12</v>
      </c>
      <c r="AT23" s="4">
        <v>9</v>
      </c>
      <c r="AV23" s="4">
        <v>19</v>
      </c>
      <c r="AW23" s="4">
        <v>14</v>
      </c>
      <c r="AX23" s="4">
        <v>5</v>
      </c>
      <c r="AZ23" s="4">
        <v>26</v>
      </c>
      <c r="BA23" s="4">
        <v>12</v>
      </c>
      <c r="BB23" s="4">
        <v>14</v>
      </c>
      <c r="BD23" s="4">
        <v>26</v>
      </c>
      <c r="BE23" s="4">
        <v>13</v>
      </c>
      <c r="BF23" s="4">
        <v>13</v>
      </c>
    </row>
    <row r="24" spans="1:58" ht="15" customHeight="1" thickBot="1" x14ac:dyDescent="0.3">
      <c r="A24" s="4" t="s">
        <v>67</v>
      </c>
      <c r="B24" s="26">
        <v>0</v>
      </c>
      <c r="C24" s="26">
        <v>0</v>
      </c>
      <c r="D24" s="26">
        <v>0</v>
      </c>
      <c r="E24" s="26"/>
      <c r="F24" s="26">
        <v>0</v>
      </c>
      <c r="G24" s="26">
        <v>0</v>
      </c>
      <c r="H24" s="128">
        <v>0</v>
      </c>
      <c r="I24" s="26"/>
      <c r="J24" s="26">
        <v>0</v>
      </c>
      <c r="K24" s="26">
        <v>0</v>
      </c>
      <c r="L24" s="128">
        <v>0</v>
      </c>
      <c r="M24" s="26"/>
      <c r="N24" s="26">
        <v>0</v>
      </c>
      <c r="O24" s="26">
        <v>0</v>
      </c>
      <c r="P24" s="128">
        <v>0</v>
      </c>
      <c r="Q24" s="26"/>
      <c r="R24" s="26">
        <v>0</v>
      </c>
      <c r="S24" s="26">
        <v>0</v>
      </c>
      <c r="T24" s="128">
        <v>0</v>
      </c>
      <c r="U24" s="26"/>
      <c r="V24" s="26">
        <v>0</v>
      </c>
      <c r="W24" s="26">
        <v>0</v>
      </c>
      <c r="X24" s="128">
        <v>0</v>
      </c>
      <c r="Y24" s="26"/>
      <c r="Z24" s="26">
        <v>0</v>
      </c>
      <c r="AA24" s="26">
        <v>0</v>
      </c>
      <c r="AB24" s="128">
        <v>0</v>
      </c>
      <c r="AF24" s="4">
        <v>402</v>
      </c>
      <c r="AG24" s="4">
        <v>210</v>
      </c>
      <c r="AH24" s="4">
        <v>192</v>
      </c>
      <c r="AJ24" s="4">
        <v>70</v>
      </c>
      <c r="AK24" s="4">
        <v>40</v>
      </c>
      <c r="AL24" s="4">
        <v>30</v>
      </c>
      <c r="AN24" s="4">
        <v>72</v>
      </c>
      <c r="AO24" s="4">
        <v>36</v>
      </c>
      <c r="AP24" s="4">
        <v>36</v>
      </c>
      <c r="AR24" s="4">
        <v>60</v>
      </c>
      <c r="AS24" s="4">
        <v>30</v>
      </c>
      <c r="AT24" s="4">
        <v>30</v>
      </c>
      <c r="AV24" s="4">
        <v>72</v>
      </c>
      <c r="AW24" s="4">
        <v>31</v>
      </c>
      <c r="AX24" s="4">
        <v>41</v>
      </c>
      <c r="AZ24" s="4">
        <v>71</v>
      </c>
      <c r="BA24" s="4">
        <v>41</v>
      </c>
      <c r="BB24" s="4">
        <v>30</v>
      </c>
      <c r="BD24" s="4">
        <v>57</v>
      </c>
      <c r="BE24" s="4">
        <v>32</v>
      </c>
      <c r="BF24" s="4">
        <v>25</v>
      </c>
    </row>
    <row r="25" spans="1:58" x14ac:dyDescent="0.25">
      <c r="A25" s="242" t="s">
        <v>98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</row>
    <row r="26" spans="1:58" x14ac:dyDescent="0.25">
      <c r="A26" s="247" t="s">
        <v>79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</row>
    <row r="27" spans="1:58" x14ac:dyDescent="0.25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</row>
    <row r="28" spans="1:58" ht="16.5" customHeight="1" x14ac:dyDescent="0.25">
      <c r="A28" s="22"/>
    </row>
    <row r="29" spans="1:58" ht="15" thickBot="1" x14ac:dyDescent="0.3">
      <c r="A29" s="258" t="s">
        <v>139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</row>
    <row r="30" spans="1:58" ht="19.5" thickBot="1" x14ac:dyDescent="0.3">
      <c r="A30" s="258" t="s">
        <v>75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189" t="s">
        <v>111</v>
      </c>
    </row>
    <row r="31" spans="1:58" ht="14.25" x14ac:dyDescent="0.25">
      <c r="A31" s="258" t="s">
        <v>91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</row>
    <row r="32" spans="1:58" ht="14.25" x14ac:dyDescent="0.25">
      <c r="A32" s="258" t="s">
        <v>93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</row>
    <row r="33" spans="1:29" ht="14.25" x14ac:dyDescent="0.25">
      <c r="A33" s="250" t="s">
        <v>137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</row>
    <row r="34" spans="1:29" ht="14.25" x14ac:dyDescent="0.25">
      <c r="A34" s="258" t="s">
        <v>117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</row>
    <row r="35" spans="1:29" ht="13.5" thickBo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9" ht="15" customHeight="1" thickBot="1" x14ac:dyDescent="0.3">
      <c r="A36" s="237" t="s">
        <v>103</v>
      </c>
      <c r="B36" s="239" t="s">
        <v>10</v>
      </c>
      <c r="C36" s="239"/>
      <c r="D36" s="239"/>
      <c r="E36" s="8"/>
      <c r="F36" s="239" t="s">
        <v>12</v>
      </c>
      <c r="G36" s="239"/>
      <c r="H36" s="239"/>
      <c r="I36" s="8"/>
      <c r="J36" s="239" t="s">
        <v>13</v>
      </c>
      <c r="K36" s="239"/>
      <c r="L36" s="239"/>
      <c r="M36" s="8"/>
      <c r="N36" s="239" t="s">
        <v>14</v>
      </c>
      <c r="O36" s="239"/>
      <c r="P36" s="239"/>
      <c r="Q36" s="8"/>
      <c r="R36" s="239" t="s">
        <v>16</v>
      </c>
      <c r="S36" s="239"/>
      <c r="T36" s="239"/>
      <c r="U36" s="8"/>
      <c r="V36" s="239" t="s">
        <v>17</v>
      </c>
      <c r="W36" s="239"/>
      <c r="X36" s="239"/>
      <c r="Y36" s="8"/>
      <c r="Z36" s="239" t="s">
        <v>18</v>
      </c>
      <c r="AA36" s="239"/>
      <c r="AB36" s="239"/>
    </row>
    <row r="37" spans="1:29" ht="15" customHeight="1" thickBot="1" x14ac:dyDescent="0.3">
      <c r="A37" s="237"/>
      <c r="B37" s="11" t="s">
        <v>31</v>
      </c>
      <c r="C37" s="11" t="s">
        <v>32</v>
      </c>
      <c r="D37" s="11" t="s">
        <v>33</v>
      </c>
      <c r="E37" s="11"/>
      <c r="F37" s="11" t="s">
        <v>31</v>
      </c>
      <c r="G37" s="11" t="s">
        <v>32</v>
      </c>
      <c r="H37" s="11" t="s">
        <v>33</v>
      </c>
      <c r="I37" s="11"/>
      <c r="J37" s="11" t="s">
        <v>31</v>
      </c>
      <c r="K37" s="11" t="s">
        <v>32</v>
      </c>
      <c r="L37" s="11" t="s">
        <v>33</v>
      </c>
      <c r="M37" s="11"/>
      <c r="N37" s="11" t="s">
        <v>31</v>
      </c>
      <c r="O37" s="11" t="s">
        <v>32</v>
      </c>
      <c r="P37" s="11" t="s">
        <v>33</v>
      </c>
      <c r="Q37" s="11"/>
      <c r="R37" s="11" t="s">
        <v>31</v>
      </c>
      <c r="S37" s="11" t="s">
        <v>32</v>
      </c>
      <c r="T37" s="11" t="s">
        <v>33</v>
      </c>
      <c r="U37" s="11"/>
      <c r="V37" s="11" t="s">
        <v>31</v>
      </c>
      <c r="W37" s="11" t="s">
        <v>32</v>
      </c>
      <c r="X37" s="11" t="s">
        <v>33</v>
      </c>
      <c r="Y37" s="11"/>
      <c r="Z37" s="11" t="s">
        <v>31</v>
      </c>
      <c r="AA37" s="11" t="s">
        <v>32</v>
      </c>
      <c r="AB37" s="11" t="s">
        <v>33</v>
      </c>
    </row>
    <row r="38" spans="1:29" ht="15" customHeight="1" x14ac:dyDescent="0.25">
      <c r="A38" s="23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9" s="24" customFormat="1" ht="15" customHeight="1" x14ac:dyDescent="0.25">
      <c r="A39" s="29" t="s">
        <v>47</v>
      </c>
      <c r="B39" s="63">
        <f>+B11/AF11*100</f>
        <v>0.26621030614185209</v>
      </c>
      <c r="C39" s="63">
        <f>+C11/AG11*100</f>
        <v>0.40387722132471726</v>
      </c>
      <c r="D39" s="63">
        <f>+D11/AH11*100</f>
        <v>0.1437297879985627</v>
      </c>
      <c r="E39" s="93"/>
      <c r="F39" s="63">
        <f>+F11/AJ11*100</f>
        <v>0.23255813953488372</v>
      </c>
      <c r="G39" s="63">
        <f>+G11/AK11*100</f>
        <v>0</v>
      </c>
      <c r="H39" s="63">
        <f>+H11/AL11*100</f>
        <v>0.44943820224719105</v>
      </c>
      <c r="I39" s="93"/>
      <c r="J39" s="63">
        <f>+J11/AN11*100</f>
        <v>0.42553191489361702</v>
      </c>
      <c r="K39" s="63">
        <f>+K11/AO11*100</f>
        <v>0.90293453724604955</v>
      </c>
      <c r="L39" s="63">
        <f>+L11/AP11*100</f>
        <v>0</v>
      </c>
      <c r="M39" s="93"/>
      <c r="N39" s="63">
        <f>+N11/AR11*100</f>
        <v>0.60168471720818295</v>
      </c>
      <c r="O39" s="63">
        <f>+O11/AS11*100</f>
        <v>1.0752688172043012</v>
      </c>
      <c r="P39" s="63">
        <f>+P11/AT11*100</f>
        <v>0.2178649237472767</v>
      </c>
      <c r="Q39" s="93"/>
      <c r="R39" s="63">
        <f>+R11/AV11*100</f>
        <v>0.23014959723820483</v>
      </c>
      <c r="S39" s="63">
        <f>+S11/AW11*100</f>
        <v>0.48543689320388345</v>
      </c>
      <c r="T39" s="63">
        <f>+T11/AX11*100</f>
        <v>0</v>
      </c>
      <c r="U39" s="93"/>
      <c r="V39" s="63">
        <f>+V11/AZ11*100</f>
        <v>0.11173184357541899</v>
      </c>
      <c r="W39" s="63">
        <f>+W11/BA11*100</f>
        <v>0</v>
      </c>
      <c r="X39" s="63">
        <f>+X11/BB11*100</f>
        <v>0.21186440677966101</v>
      </c>
      <c r="Y39" s="93"/>
      <c r="Z39" s="63">
        <f>+Z11/BD11*100</f>
        <v>0</v>
      </c>
      <c r="AA39" s="63">
        <f>+AA11/BE11*100</f>
        <v>0</v>
      </c>
      <c r="AB39" s="63">
        <f>+AB11/BF11*100</f>
        <v>0</v>
      </c>
      <c r="AC39" s="4"/>
    </row>
    <row r="40" spans="1:29" ht="15" customHeight="1" x14ac:dyDescent="0.25">
      <c r="A40" s="23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</row>
    <row r="41" spans="1:29" ht="15" customHeight="1" x14ac:dyDescent="0.25">
      <c r="A41" s="4" t="s">
        <v>48</v>
      </c>
      <c r="B41" s="53">
        <f t="shared" ref="B41:B52" si="0">+B13/AF13*100</f>
        <v>0</v>
      </c>
      <c r="C41" s="53">
        <f t="shared" ref="C41:C52" si="1">+C13/AG13*100</f>
        <v>0</v>
      </c>
      <c r="D41" s="53">
        <f t="shared" ref="D41:D52" si="2">+D13/AH13*100</f>
        <v>0</v>
      </c>
      <c r="E41" s="50"/>
      <c r="F41" s="53">
        <f t="shared" ref="F41:F52" si="3">+F13/AJ13*100</f>
        <v>0</v>
      </c>
      <c r="G41" s="53">
        <f t="shared" ref="G41:G52" si="4">+G13/AK13*100</f>
        <v>0</v>
      </c>
      <c r="H41" s="53">
        <f t="shared" ref="H41:H52" si="5">+H13/AL13*100</f>
        <v>0</v>
      </c>
      <c r="I41" s="50"/>
      <c r="J41" s="53">
        <f t="shared" ref="J41:J52" si="6">+J13/AN13*100</f>
        <v>0</v>
      </c>
      <c r="K41" s="53">
        <f t="shared" ref="K41:K52" si="7">+K13/AO13*100</f>
        <v>0</v>
      </c>
      <c r="L41" s="53">
        <f t="shared" ref="L41:L52" si="8">+L13/AP13*100</f>
        <v>0</v>
      </c>
      <c r="M41" s="50"/>
      <c r="N41" s="53">
        <f t="shared" ref="N41:N52" si="9">+N13/AR13*100</f>
        <v>0</v>
      </c>
      <c r="O41" s="53">
        <f t="shared" ref="O41:O52" si="10">+O13/AS13*100</f>
        <v>0</v>
      </c>
      <c r="P41" s="53">
        <f t="shared" ref="P41:P52" si="11">+P13/AT13*100</f>
        <v>0</v>
      </c>
      <c r="Q41" s="50"/>
      <c r="R41" s="53">
        <f t="shared" ref="R41:R52" si="12">+R13/AV13*100</f>
        <v>0</v>
      </c>
      <c r="S41" s="53">
        <f t="shared" ref="S41:S52" si="13">+S13/AW13*100</f>
        <v>0</v>
      </c>
      <c r="T41" s="53">
        <f t="shared" ref="T41:T52" si="14">+T13/AX13*100</f>
        <v>0</v>
      </c>
      <c r="U41" s="50"/>
      <c r="V41" s="53">
        <f t="shared" ref="V41:V52" si="15">+V13/AZ13*100</f>
        <v>0</v>
      </c>
      <c r="W41" s="53">
        <f t="shared" ref="W41:W52" si="16">+W13/BA13*100</f>
        <v>0</v>
      </c>
      <c r="X41" s="53">
        <f t="shared" ref="X41:X52" si="17">+X13/BB13*100</f>
        <v>0</v>
      </c>
      <c r="Y41" s="50"/>
      <c r="Z41" s="53">
        <f t="shared" ref="Z41:Z52" si="18">+Z13/BD13*100</f>
        <v>0</v>
      </c>
      <c r="AA41" s="53">
        <f t="shared" ref="AA41:AA52" si="19">+AA13/BE13*100</f>
        <v>0</v>
      </c>
      <c r="AB41" s="53">
        <f t="shared" ref="AB41:AB52" si="20">+AB13/BF13*100</f>
        <v>0</v>
      </c>
    </row>
    <row r="42" spans="1:29" ht="15" customHeight="1" x14ac:dyDescent="0.25">
      <c r="A42" s="4" t="s">
        <v>49</v>
      </c>
      <c r="B42" s="53">
        <f t="shared" si="0"/>
        <v>0.37209302325581395</v>
      </c>
      <c r="C42" s="53">
        <f t="shared" si="1"/>
        <v>0.19920318725099601</v>
      </c>
      <c r="D42" s="53">
        <f t="shared" si="2"/>
        <v>0.52356020942408377</v>
      </c>
      <c r="E42" s="50"/>
      <c r="F42" s="53">
        <f t="shared" si="3"/>
        <v>1.1560693641618496</v>
      </c>
      <c r="G42" s="53">
        <f t="shared" si="4"/>
        <v>0</v>
      </c>
      <c r="H42" s="53">
        <f t="shared" si="5"/>
        <v>2.1052631578947367</v>
      </c>
      <c r="I42" s="50"/>
      <c r="J42" s="53">
        <f t="shared" si="6"/>
        <v>0</v>
      </c>
      <c r="K42" s="53">
        <f t="shared" si="7"/>
        <v>0</v>
      </c>
      <c r="L42" s="53">
        <f t="shared" si="8"/>
        <v>0</v>
      </c>
      <c r="M42" s="50"/>
      <c r="N42" s="53">
        <f t="shared" si="9"/>
        <v>0</v>
      </c>
      <c r="O42" s="53">
        <f t="shared" si="10"/>
        <v>0</v>
      </c>
      <c r="P42" s="53">
        <f t="shared" si="11"/>
        <v>0</v>
      </c>
      <c r="Q42" s="50"/>
      <c r="R42" s="53">
        <f t="shared" si="12"/>
        <v>0.625</v>
      </c>
      <c r="S42" s="53">
        <f t="shared" si="13"/>
        <v>1.4285714285714286</v>
      </c>
      <c r="T42" s="53">
        <f t="shared" si="14"/>
        <v>0</v>
      </c>
      <c r="U42" s="50"/>
      <c r="V42" s="53">
        <f t="shared" si="15"/>
        <v>0.56818181818181823</v>
      </c>
      <c r="W42" s="53">
        <f t="shared" si="16"/>
        <v>0</v>
      </c>
      <c r="X42" s="53">
        <f t="shared" si="17"/>
        <v>1.0526315789473684</v>
      </c>
      <c r="Y42" s="50"/>
      <c r="Z42" s="53">
        <f t="shared" si="18"/>
        <v>0</v>
      </c>
      <c r="AA42" s="53">
        <f t="shared" si="19"/>
        <v>0</v>
      </c>
      <c r="AB42" s="53">
        <f t="shared" si="20"/>
        <v>0</v>
      </c>
    </row>
    <row r="43" spans="1:29" ht="15" customHeight="1" x14ac:dyDescent="0.25">
      <c r="A43" s="4" t="s">
        <v>50</v>
      </c>
      <c r="B43" s="53">
        <f t="shared" si="0"/>
        <v>0</v>
      </c>
      <c r="C43" s="53">
        <f t="shared" si="1"/>
        <v>0</v>
      </c>
      <c r="D43" s="53">
        <f t="shared" si="2"/>
        <v>0</v>
      </c>
      <c r="E43" s="50"/>
      <c r="F43" s="53">
        <f t="shared" si="3"/>
        <v>0</v>
      </c>
      <c r="G43" s="53">
        <f t="shared" si="4"/>
        <v>0</v>
      </c>
      <c r="H43" s="53">
        <f t="shared" si="5"/>
        <v>0</v>
      </c>
      <c r="I43" s="50"/>
      <c r="J43" s="53">
        <f t="shared" si="6"/>
        <v>0</v>
      </c>
      <c r="K43" s="53">
        <f t="shared" si="7"/>
        <v>0</v>
      </c>
      <c r="L43" s="53">
        <f t="shared" si="8"/>
        <v>0</v>
      </c>
      <c r="M43" s="50"/>
      <c r="N43" s="53">
        <f t="shared" si="9"/>
        <v>0</v>
      </c>
      <c r="O43" s="53">
        <f t="shared" si="10"/>
        <v>0</v>
      </c>
      <c r="P43" s="53">
        <f t="shared" si="11"/>
        <v>0</v>
      </c>
      <c r="Q43" s="50"/>
      <c r="R43" s="53">
        <f t="shared" si="12"/>
        <v>0</v>
      </c>
      <c r="S43" s="53">
        <f t="shared" si="13"/>
        <v>0</v>
      </c>
      <c r="T43" s="53">
        <f t="shared" si="14"/>
        <v>0</v>
      </c>
      <c r="U43" s="50"/>
      <c r="V43" s="53">
        <f t="shared" si="15"/>
        <v>0</v>
      </c>
      <c r="W43" s="53">
        <f t="shared" si="16"/>
        <v>0</v>
      </c>
      <c r="X43" s="53">
        <f t="shared" si="17"/>
        <v>0</v>
      </c>
      <c r="Y43" s="50"/>
      <c r="Z43" s="53">
        <f t="shared" si="18"/>
        <v>0</v>
      </c>
      <c r="AA43" s="53">
        <f t="shared" si="19"/>
        <v>0</v>
      </c>
      <c r="AB43" s="53">
        <f t="shared" si="20"/>
        <v>0</v>
      </c>
    </row>
    <row r="44" spans="1:29" ht="15" customHeight="1" x14ac:dyDescent="0.25">
      <c r="A44" s="4" t="s">
        <v>53</v>
      </c>
      <c r="B44" s="53">
        <f t="shared" si="0"/>
        <v>0</v>
      </c>
      <c r="C44" s="53">
        <f t="shared" si="1"/>
        <v>0</v>
      </c>
      <c r="D44" s="53">
        <f t="shared" si="2"/>
        <v>0</v>
      </c>
      <c r="E44" s="50"/>
      <c r="F44" s="53">
        <f t="shared" si="3"/>
        <v>0</v>
      </c>
      <c r="G44" s="53">
        <f t="shared" si="4"/>
        <v>0</v>
      </c>
      <c r="H44" s="53">
        <f t="shared" si="5"/>
        <v>0</v>
      </c>
      <c r="I44" s="50"/>
      <c r="J44" s="53">
        <f t="shared" si="6"/>
        <v>0</v>
      </c>
      <c r="K44" s="53">
        <f t="shared" si="7"/>
        <v>0</v>
      </c>
      <c r="L44" s="53">
        <f t="shared" si="8"/>
        <v>0</v>
      </c>
      <c r="M44" s="50"/>
      <c r="N44" s="53">
        <f t="shared" si="9"/>
        <v>0</v>
      </c>
      <c r="O44" s="53">
        <f t="shared" si="10"/>
        <v>0</v>
      </c>
      <c r="P44" s="53">
        <f t="shared" si="11"/>
        <v>0</v>
      </c>
      <c r="Q44" s="50"/>
      <c r="R44" s="53">
        <f t="shared" si="12"/>
        <v>0</v>
      </c>
      <c r="S44" s="53">
        <f t="shared" si="13"/>
        <v>0</v>
      </c>
      <c r="T44" s="53">
        <f t="shared" si="14"/>
        <v>0</v>
      </c>
      <c r="U44" s="50"/>
      <c r="V44" s="53">
        <f t="shared" si="15"/>
        <v>0</v>
      </c>
      <c r="W44" s="53">
        <f t="shared" si="16"/>
        <v>0</v>
      </c>
      <c r="X44" s="53">
        <f t="shared" si="17"/>
        <v>0</v>
      </c>
      <c r="Y44" s="50"/>
      <c r="Z44" s="53">
        <f t="shared" si="18"/>
        <v>0</v>
      </c>
      <c r="AA44" s="53">
        <f t="shared" si="19"/>
        <v>0</v>
      </c>
      <c r="AB44" s="53">
        <f t="shared" si="20"/>
        <v>0</v>
      </c>
    </row>
    <row r="45" spans="1:29" ht="15" customHeight="1" x14ac:dyDescent="0.25">
      <c r="A45" s="4" t="s">
        <v>55</v>
      </c>
      <c r="B45" s="53">
        <f t="shared" si="0"/>
        <v>0</v>
      </c>
      <c r="C45" s="53">
        <f t="shared" si="1"/>
        <v>0</v>
      </c>
      <c r="D45" s="53">
        <f t="shared" si="2"/>
        <v>0</v>
      </c>
      <c r="E45" s="50"/>
      <c r="F45" s="53">
        <f t="shared" si="3"/>
        <v>0</v>
      </c>
      <c r="G45" s="53">
        <f t="shared" si="4"/>
        <v>0</v>
      </c>
      <c r="H45" s="53">
        <f t="shared" si="5"/>
        <v>0</v>
      </c>
      <c r="I45" s="50"/>
      <c r="J45" s="53">
        <f t="shared" si="6"/>
        <v>0</v>
      </c>
      <c r="K45" s="53">
        <f t="shared" si="7"/>
        <v>0</v>
      </c>
      <c r="L45" s="53">
        <f t="shared" si="8"/>
        <v>0</v>
      </c>
      <c r="M45" s="50"/>
      <c r="N45" s="53">
        <f t="shared" si="9"/>
        <v>0</v>
      </c>
      <c r="O45" s="53">
        <f t="shared" si="10"/>
        <v>0</v>
      </c>
      <c r="P45" s="53">
        <f t="shared" si="11"/>
        <v>0</v>
      </c>
      <c r="Q45" s="50"/>
      <c r="R45" s="53">
        <f t="shared" si="12"/>
        <v>0</v>
      </c>
      <c r="S45" s="53">
        <f t="shared" si="13"/>
        <v>0</v>
      </c>
      <c r="T45" s="53">
        <f t="shared" si="14"/>
        <v>0</v>
      </c>
      <c r="U45" s="50"/>
      <c r="V45" s="53">
        <f t="shared" si="15"/>
        <v>0</v>
      </c>
      <c r="W45" s="53">
        <f t="shared" si="16"/>
        <v>0</v>
      </c>
      <c r="X45" s="53">
        <f t="shared" si="17"/>
        <v>0</v>
      </c>
      <c r="Y45" s="50"/>
      <c r="Z45" s="53">
        <f t="shared" si="18"/>
        <v>0</v>
      </c>
      <c r="AA45" s="53">
        <f t="shared" si="19"/>
        <v>0</v>
      </c>
      <c r="AB45" s="53">
        <f t="shared" si="20"/>
        <v>0</v>
      </c>
    </row>
    <row r="46" spans="1:29" ht="15" customHeight="1" x14ac:dyDescent="0.25">
      <c r="A46" s="4" t="s">
        <v>56</v>
      </c>
      <c r="B46" s="53">
        <f t="shared" si="0"/>
        <v>0</v>
      </c>
      <c r="C46" s="53">
        <f t="shared" si="1"/>
        <v>0</v>
      </c>
      <c r="D46" s="53">
        <f t="shared" si="2"/>
        <v>0</v>
      </c>
      <c r="E46" s="50"/>
      <c r="F46" s="53">
        <f t="shared" si="3"/>
        <v>0</v>
      </c>
      <c r="G46" s="53">
        <f t="shared" si="4"/>
        <v>0</v>
      </c>
      <c r="H46" s="53">
        <f t="shared" si="5"/>
        <v>0</v>
      </c>
      <c r="I46" s="50"/>
      <c r="J46" s="53">
        <f t="shared" si="6"/>
        <v>0</v>
      </c>
      <c r="K46" s="53">
        <f t="shared" si="7"/>
        <v>0</v>
      </c>
      <c r="L46" s="53">
        <f t="shared" si="8"/>
        <v>0</v>
      </c>
      <c r="M46" s="50"/>
      <c r="N46" s="53">
        <f t="shared" si="9"/>
        <v>0</v>
      </c>
      <c r="O46" s="53">
        <f t="shared" si="10"/>
        <v>0</v>
      </c>
      <c r="P46" s="53">
        <f t="shared" si="11"/>
        <v>0</v>
      </c>
      <c r="Q46" s="50"/>
      <c r="R46" s="53">
        <f t="shared" si="12"/>
        <v>0</v>
      </c>
      <c r="S46" s="53">
        <f t="shared" si="13"/>
        <v>0</v>
      </c>
      <c r="T46" s="53">
        <f t="shared" si="14"/>
        <v>0</v>
      </c>
      <c r="U46" s="50"/>
      <c r="V46" s="53">
        <f t="shared" si="15"/>
        <v>0</v>
      </c>
      <c r="W46" s="53">
        <f t="shared" si="16"/>
        <v>0</v>
      </c>
      <c r="X46" s="53">
        <f t="shared" si="17"/>
        <v>0</v>
      </c>
      <c r="Y46" s="50"/>
      <c r="Z46" s="53">
        <f t="shared" si="18"/>
        <v>0</v>
      </c>
      <c r="AA46" s="53">
        <f t="shared" si="19"/>
        <v>0</v>
      </c>
      <c r="AB46" s="53">
        <f t="shared" si="20"/>
        <v>0</v>
      </c>
    </row>
    <row r="47" spans="1:29" ht="15" customHeight="1" x14ac:dyDescent="0.25">
      <c r="A47" s="4" t="s">
        <v>57</v>
      </c>
      <c r="B47" s="53">
        <f t="shared" si="0"/>
        <v>0</v>
      </c>
      <c r="C47" s="53">
        <f t="shared" si="1"/>
        <v>0</v>
      </c>
      <c r="D47" s="53">
        <f t="shared" si="2"/>
        <v>0</v>
      </c>
      <c r="E47" s="50"/>
      <c r="F47" s="53">
        <f t="shared" si="3"/>
        <v>0</v>
      </c>
      <c r="G47" s="53">
        <f t="shared" si="4"/>
        <v>0</v>
      </c>
      <c r="H47" s="53">
        <f t="shared" si="5"/>
        <v>0</v>
      </c>
      <c r="I47" s="50"/>
      <c r="J47" s="53">
        <f t="shared" si="6"/>
        <v>0</v>
      </c>
      <c r="K47" s="53">
        <f t="shared" si="7"/>
        <v>0</v>
      </c>
      <c r="L47" s="53">
        <f t="shared" si="8"/>
        <v>0</v>
      </c>
      <c r="M47" s="50"/>
      <c r="N47" s="53">
        <f t="shared" si="9"/>
        <v>0</v>
      </c>
      <c r="O47" s="53">
        <f t="shared" si="10"/>
        <v>0</v>
      </c>
      <c r="P47" s="53">
        <f t="shared" si="11"/>
        <v>0</v>
      </c>
      <c r="Q47" s="50"/>
      <c r="R47" s="53">
        <f t="shared" si="12"/>
        <v>0</v>
      </c>
      <c r="S47" s="53">
        <f t="shared" si="13"/>
        <v>0</v>
      </c>
      <c r="T47" s="53">
        <f t="shared" si="14"/>
        <v>0</v>
      </c>
      <c r="U47" s="50"/>
      <c r="V47" s="53">
        <f t="shared" si="15"/>
        <v>0</v>
      </c>
      <c r="W47" s="53">
        <f t="shared" si="16"/>
        <v>0</v>
      </c>
      <c r="X47" s="53">
        <f t="shared" si="17"/>
        <v>0</v>
      </c>
      <c r="Y47" s="50"/>
      <c r="Z47" s="53">
        <f t="shared" si="18"/>
        <v>0</v>
      </c>
      <c r="AA47" s="53">
        <f t="shared" si="19"/>
        <v>0</v>
      </c>
      <c r="AB47" s="53">
        <f t="shared" si="20"/>
        <v>0</v>
      </c>
    </row>
    <row r="48" spans="1:29" ht="15" customHeight="1" x14ac:dyDescent="0.25">
      <c r="A48" s="4" t="s">
        <v>60</v>
      </c>
      <c r="B48" s="53">
        <f t="shared" si="0"/>
        <v>0</v>
      </c>
      <c r="C48" s="53">
        <f t="shared" si="1"/>
        <v>0</v>
      </c>
      <c r="D48" s="53">
        <f t="shared" si="2"/>
        <v>0</v>
      </c>
      <c r="E48" s="50"/>
      <c r="F48" s="53">
        <f t="shared" si="3"/>
        <v>0</v>
      </c>
      <c r="G48" s="53">
        <f t="shared" si="4"/>
        <v>0</v>
      </c>
      <c r="H48" s="53">
        <f t="shared" si="5"/>
        <v>0</v>
      </c>
      <c r="I48" s="50"/>
      <c r="J48" s="53">
        <f t="shared" si="6"/>
        <v>0</v>
      </c>
      <c r="K48" s="53">
        <f t="shared" si="7"/>
        <v>0</v>
      </c>
      <c r="L48" s="53">
        <f t="shared" si="8"/>
        <v>0</v>
      </c>
      <c r="M48" s="50"/>
      <c r="N48" s="53">
        <f t="shared" si="9"/>
        <v>0</v>
      </c>
      <c r="O48" s="53">
        <f t="shared" si="10"/>
        <v>0</v>
      </c>
      <c r="P48" s="53">
        <f t="shared" si="11"/>
        <v>0</v>
      </c>
      <c r="Q48" s="50"/>
      <c r="R48" s="53">
        <f t="shared" si="12"/>
        <v>0</v>
      </c>
      <c r="S48" s="53">
        <f t="shared" si="13"/>
        <v>0</v>
      </c>
      <c r="T48" s="53">
        <f t="shared" si="14"/>
        <v>0</v>
      </c>
      <c r="U48" s="50"/>
      <c r="V48" s="53">
        <f t="shared" si="15"/>
        <v>0</v>
      </c>
      <c r="W48" s="53">
        <f t="shared" si="16"/>
        <v>0</v>
      </c>
      <c r="X48" s="53">
        <f t="shared" si="17"/>
        <v>0</v>
      </c>
      <c r="Y48" s="50"/>
      <c r="Z48" s="53">
        <f t="shared" si="18"/>
        <v>0</v>
      </c>
      <c r="AA48" s="53">
        <f t="shared" si="19"/>
        <v>0</v>
      </c>
      <c r="AB48" s="53">
        <f t="shared" si="20"/>
        <v>0</v>
      </c>
    </row>
    <row r="49" spans="1:28" ht="15" customHeight="1" x14ac:dyDescent="0.25">
      <c r="A49" s="4" t="s">
        <v>61</v>
      </c>
      <c r="B49" s="53">
        <f t="shared" si="0"/>
        <v>4.3478260869565215</v>
      </c>
      <c r="C49" s="53">
        <f t="shared" si="1"/>
        <v>7.8260869565217401</v>
      </c>
      <c r="D49" s="53">
        <f t="shared" si="2"/>
        <v>0.86956521739130432</v>
      </c>
      <c r="E49" s="50"/>
      <c r="F49" s="53">
        <f t="shared" si="3"/>
        <v>0</v>
      </c>
      <c r="G49" s="53">
        <f t="shared" si="4"/>
        <v>0</v>
      </c>
      <c r="H49" s="53">
        <f t="shared" si="5"/>
        <v>0</v>
      </c>
      <c r="I49" s="50"/>
      <c r="J49" s="53">
        <f t="shared" si="6"/>
        <v>10</v>
      </c>
      <c r="K49" s="53">
        <f t="shared" si="7"/>
        <v>18.181818181818183</v>
      </c>
      <c r="L49" s="53">
        <f t="shared" si="8"/>
        <v>0</v>
      </c>
      <c r="M49" s="50"/>
      <c r="N49" s="53">
        <f t="shared" si="9"/>
        <v>13.157894736842104</v>
      </c>
      <c r="O49" s="53">
        <f t="shared" si="10"/>
        <v>16.666666666666664</v>
      </c>
      <c r="P49" s="53">
        <f t="shared" si="11"/>
        <v>7.1428571428571423</v>
      </c>
      <c r="Q49" s="50"/>
      <c r="R49" s="53">
        <f t="shared" si="12"/>
        <v>2.1739130434782608</v>
      </c>
      <c r="S49" s="53">
        <f t="shared" si="13"/>
        <v>5.2631578947368416</v>
      </c>
      <c r="T49" s="53">
        <f t="shared" si="14"/>
        <v>0</v>
      </c>
      <c r="U49" s="50"/>
      <c r="V49" s="53">
        <f t="shared" si="15"/>
        <v>0</v>
      </c>
      <c r="W49" s="53">
        <f t="shared" si="16"/>
        <v>0</v>
      </c>
      <c r="X49" s="53">
        <f t="shared" si="17"/>
        <v>0</v>
      </c>
      <c r="Y49" s="50"/>
      <c r="Z49" s="53">
        <f t="shared" si="18"/>
        <v>0</v>
      </c>
      <c r="AA49" s="53">
        <f t="shared" si="19"/>
        <v>0</v>
      </c>
      <c r="AB49" s="53">
        <f t="shared" si="20"/>
        <v>0</v>
      </c>
    </row>
    <row r="50" spans="1:28" ht="15" customHeight="1" x14ac:dyDescent="0.25">
      <c r="A50" s="4" t="s">
        <v>64</v>
      </c>
      <c r="B50" s="53">
        <f t="shared" si="0"/>
        <v>0</v>
      </c>
      <c r="C50" s="53">
        <f t="shared" si="1"/>
        <v>0</v>
      </c>
      <c r="D50" s="53">
        <f t="shared" si="2"/>
        <v>0</v>
      </c>
      <c r="E50" s="50"/>
      <c r="F50" s="53">
        <f t="shared" si="3"/>
        <v>0</v>
      </c>
      <c r="G50" s="53">
        <f t="shared" si="4"/>
        <v>0</v>
      </c>
      <c r="H50" s="53">
        <f t="shared" si="5"/>
        <v>0</v>
      </c>
      <c r="I50" s="50"/>
      <c r="J50" s="53">
        <f t="shared" si="6"/>
        <v>0</v>
      </c>
      <c r="K50" s="53">
        <f t="shared" si="7"/>
        <v>0</v>
      </c>
      <c r="L50" s="53">
        <f t="shared" si="8"/>
        <v>0</v>
      </c>
      <c r="M50" s="50"/>
      <c r="N50" s="53">
        <f t="shared" si="9"/>
        <v>0</v>
      </c>
      <c r="O50" s="53">
        <f t="shared" si="10"/>
        <v>0</v>
      </c>
      <c r="P50" s="53">
        <f t="shared" si="11"/>
        <v>0</v>
      </c>
      <c r="Q50" s="50"/>
      <c r="R50" s="53">
        <f t="shared" si="12"/>
        <v>0</v>
      </c>
      <c r="S50" s="53">
        <f t="shared" si="13"/>
        <v>0</v>
      </c>
      <c r="T50" s="53">
        <f t="shared" si="14"/>
        <v>0</v>
      </c>
      <c r="U50" s="50"/>
      <c r="V50" s="53">
        <f t="shared" si="15"/>
        <v>0</v>
      </c>
      <c r="W50" s="53">
        <f t="shared" si="16"/>
        <v>0</v>
      </c>
      <c r="X50" s="53">
        <f t="shared" si="17"/>
        <v>0</v>
      </c>
      <c r="Y50" s="50"/>
      <c r="Z50" s="53">
        <f t="shared" si="18"/>
        <v>0</v>
      </c>
      <c r="AA50" s="53">
        <f t="shared" si="19"/>
        <v>0</v>
      </c>
      <c r="AB50" s="53">
        <f t="shared" si="20"/>
        <v>0</v>
      </c>
    </row>
    <row r="51" spans="1:28" ht="15" customHeight="1" x14ac:dyDescent="0.25">
      <c r="A51" s="4" t="s">
        <v>65</v>
      </c>
      <c r="B51" s="53">
        <f t="shared" si="0"/>
        <v>0</v>
      </c>
      <c r="C51" s="53">
        <f t="shared" si="1"/>
        <v>0</v>
      </c>
      <c r="D51" s="53">
        <f t="shared" si="2"/>
        <v>0</v>
      </c>
      <c r="E51" s="50"/>
      <c r="F51" s="53">
        <f t="shared" si="3"/>
        <v>0</v>
      </c>
      <c r="G51" s="53">
        <f t="shared" si="4"/>
        <v>0</v>
      </c>
      <c r="H51" s="53">
        <f t="shared" si="5"/>
        <v>0</v>
      </c>
      <c r="I51" s="50"/>
      <c r="J51" s="53">
        <f t="shared" si="6"/>
        <v>0</v>
      </c>
      <c r="K51" s="53">
        <f t="shared" si="7"/>
        <v>0</v>
      </c>
      <c r="L51" s="53">
        <f t="shared" si="8"/>
        <v>0</v>
      </c>
      <c r="M51" s="50"/>
      <c r="N51" s="53">
        <f t="shared" si="9"/>
        <v>0</v>
      </c>
      <c r="O51" s="53">
        <f t="shared" si="10"/>
        <v>0</v>
      </c>
      <c r="P51" s="53">
        <f t="shared" si="11"/>
        <v>0</v>
      </c>
      <c r="Q51" s="50"/>
      <c r="R51" s="53">
        <f t="shared" si="12"/>
        <v>0</v>
      </c>
      <c r="S51" s="53">
        <f t="shared" si="13"/>
        <v>0</v>
      </c>
      <c r="T51" s="53">
        <f t="shared" si="14"/>
        <v>0</v>
      </c>
      <c r="U51" s="50"/>
      <c r="V51" s="53">
        <f t="shared" si="15"/>
        <v>0</v>
      </c>
      <c r="W51" s="53">
        <f t="shared" si="16"/>
        <v>0</v>
      </c>
      <c r="X51" s="53">
        <f t="shared" si="17"/>
        <v>0</v>
      </c>
      <c r="Y51" s="50"/>
      <c r="Z51" s="53">
        <f t="shared" si="18"/>
        <v>0</v>
      </c>
      <c r="AA51" s="53">
        <f t="shared" si="19"/>
        <v>0</v>
      </c>
      <c r="AB51" s="53">
        <f t="shared" si="20"/>
        <v>0</v>
      </c>
    </row>
    <row r="52" spans="1:28" ht="15" customHeight="1" thickBot="1" x14ac:dyDescent="0.3">
      <c r="A52" s="4" t="s">
        <v>67</v>
      </c>
      <c r="B52" s="53">
        <f t="shared" si="0"/>
        <v>0</v>
      </c>
      <c r="C52" s="53">
        <f t="shared" si="1"/>
        <v>0</v>
      </c>
      <c r="D52" s="53">
        <f t="shared" si="2"/>
        <v>0</v>
      </c>
      <c r="E52" s="50"/>
      <c r="F52" s="53">
        <f t="shared" si="3"/>
        <v>0</v>
      </c>
      <c r="G52" s="53">
        <f t="shared" si="4"/>
        <v>0</v>
      </c>
      <c r="H52" s="53">
        <f t="shared" si="5"/>
        <v>0</v>
      </c>
      <c r="I52" s="50"/>
      <c r="J52" s="53">
        <f t="shared" si="6"/>
        <v>0</v>
      </c>
      <c r="K52" s="53">
        <f t="shared" si="7"/>
        <v>0</v>
      </c>
      <c r="L52" s="53">
        <f t="shared" si="8"/>
        <v>0</v>
      </c>
      <c r="M52" s="50"/>
      <c r="N52" s="53">
        <f t="shared" si="9"/>
        <v>0</v>
      </c>
      <c r="O52" s="53">
        <f t="shared" si="10"/>
        <v>0</v>
      </c>
      <c r="P52" s="53">
        <f t="shared" si="11"/>
        <v>0</v>
      </c>
      <c r="Q52" s="50"/>
      <c r="R52" s="53">
        <f t="shared" si="12"/>
        <v>0</v>
      </c>
      <c r="S52" s="53">
        <f t="shared" si="13"/>
        <v>0</v>
      </c>
      <c r="T52" s="53">
        <f t="shared" si="14"/>
        <v>0</v>
      </c>
      <c r="U52" s="50"/>
      <c r="V52" s="53">
        <f t="shared" si="15"/>
        <v>0</v>
      </c>
      <c r="W52" s="53">
        <f t="shared" si="16"/>
        <v>0</v>
      </c>
      <c r="X52" s="53">
        <f t="shared" si="17"/>
        <v>0</v>
      </c>
      <c r="Y52" s="50"/>
      <c r="Z52" s="53">
        <f t="shared" si="18"/>
        <v>0</v>
      </c>
      <c r="AA52" s="53">
        <f t="shared" si="19"/>
        <v>0</v>
      </c>
      <c r="AB52" s="53">
        <f t="shared" si="20"/>
        <v>0</v>
      </c>
    </row>
    <row r="53" spans="1:28" x14ac:dyDescent="0.25">
      <c r="A53" s="242" t="s">
        <v>98</v>
      </c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</row>
    <row r="54" spans="1:28" x14ac:dyDescent="0.25">
      <c r="A54" s="247" t="s">
        <v>79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</row>
  </sheetData>
  <mergeCells count="32">
    <mergeCell ref="V36:X36"/>
    <mergeCell ref="Z36:AB36"/>
    <mergeCell ref="A53:AB53"/>
    <mergeCell ref="A54:AB54"/>
    <mergeCell ref="A31:AB31"/>
    <mergeCell ref="A32:AB32"/>
    <mergeCell ref="A33:AB33"/>
    <mergeCell ref="A34:AB34"/>
    <mergeCell ref="A36:A37"/>
    <mergeCell ref="B36:D36"/>
    <mergeCell ref="F36:H36"/>
    <mergeCell ref="J36:L36"/>
    <mergeCell ref="N36:P36"/>
    <mergeCell ref="R36:T36"/>
    <mergeCell ref="A30:AB30"/>
    <mergeCell ref="A8:A9"/>
    <mergeCell ref="B8:D8"/>
    <mergeCell ref="F8:H8"/>
    <mergeCell ref="J8:L8"/>
    <mergeCell ref="N8:P8"/>
    <mergeCell ref="R8:T8"/>
    <mergeCell ref="V8:X8"/>
    <mergeCell ref="Z8:AB8"/>
    <mergeCell ref="A25:AB25"/>
    <mergeCell ref="A26:AB26"/>
    <mergeCell ref="A29:AB29"/>
    <mergeCell ref="A6:AB6"/>
    <mergeCell ref="A1:AB1"/>
    <mergeCell ref="A2:AB2"/>
    <mergeCell ref="A3:AB3"/>
    <mergeCell ref="A4:AB4"/>
    <mergeCell ref="A5:AB5"/>
  </mergeCells>
  <hyperlinks>
    <hyperlink ref="AC1" location="INDICE!A1" display="Indice"/>
    <hyperlink ref="AC30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8" max="2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opLeftCell="G36" zoomScaleNormal="100" workbookViewId="0">
      <selection activeCell="AC44" sqref="AC44"/>
    </sheetView>
  </sheetViews>
  <sheetFormatPr baseColWidth="10" defaultRowHeight="12.75" x14ac:dyDescent="0.2"/>
  <cols>
    <col min="1" max="1" width="11.42578125" style="209"/>
    <col min="2" max="2" width="8.85546875" style="213" bestFit="1" customWidth="1"/>
    <col min="3" max="4" width="7.28515625" style="213" bestFit="1" customWidth="1"/>
    <col min="5" max="5" width="1.7109375" style="213" customWidth="1"/>
    <col min="6" max="6" width="7.5703125" style="213" bestFit="1" customWidth="1"/>
    <col min="7" max="7" width="6.28515625" style="213" bestFit="1" customWidth="1"/>
    <col min="8" max="8" width="6.28515625" style="213" customWidth="1"/>
    <col min="9" max="9" width="1.7109375" style="213" customWidth="1"/>
    <col min="10" max="10" width="7.28515625" style="213" bestFit="1" customWidth="1"/>
    <col min="11" max="11" width="6.5703125" style="213" bestFit="1" customWidth="1"/>
    <col min="12" max="12" width="6.5703125" style="213" customWidth="1"/>
    <col min="13" max="13" width="1.7109375" style="213" customWidth="1"/>
    <col min="14" max="15" width="6.85546875" style="213" bestFit="1" customWidth="1"/>
    <col min="16" max="16" width="6.85546875" style="213" customWidth="1"/>
    <col min="17" max="17" width="1.7109375" style="213" customWidth="1"/>
    <col min="18" max="18" width="7.5703125" style="213" bestFit="1" customWidth="1"/>
    <col min="19" max="19" width="6.85546875" style="213" bestFit="1" customWidth="1"/>
    <col min="20" max="20" width="6.85546875" style="213" customWidth="1"/>
    <col min="21" max="21" width="1.7109375" style="213" customWidth="1"/>
    <col min="22" max="22" width="7.28515625" style="213" bestFit="1" customWidth="1"/>
    <col min="23" max="23" width="6.28515625" style="213" bestFit="1" customWidth="1"/>
    <col min="24" max="24" width="6.28515625" style="213" customWidth="1"/>
    <col min="25" max="25" width="1.7109375" style="213" customWidth="1"/>
    <col min="26" max="26" width="7.5703125" style="213" bestFit="1" customWidth="1"/>
    <col min="27" max="27" width="6.28515625" style="213" bestFit="1" customWidth="1"/>
    <col min="28" max="28" width="6.28515625" style="213" customWidth="1"/>
    <col min="29" max="37" width="11.42578125" style="4"/>
    <col min="38" max="38" width="16.140625" style="4" customWidth="1"/>
    <col min="39" max="39" width="6" style="4" customWidth="1"/>
    <col min="40" max="40" width="6" style="4" bestFit="1" customWidth="1"/>
    <col min="41" max="41" width="5.7109375" style="4" bestFit="1" customWidth="1"/>
    <col min="42" max="42" width="1.7109375" style="4" customWidth="1"/>
    <col min="43" max="43" width="6" style="4" bestFit="1" customWidth="1"/>
    <col min="44" max="45" width="5" style="4" customWidth="1"/>
    <col min="46" max="46" width="1.7109375" style="4" customWidth="1"/>
    <col min="47" max="49" width="5" style="4" customWidth="1"/>
    <col min="50" max="50" width="1.7109375" style="4" customWidth="1"/>
    <col min="51" max="53" width="5.140625" style="4" bestFit="1" customWidth="1"/>
    <col min="54" max="54" width="1.7109375" style="4" customWidth="1"/>
    <col min="55" max="57" width="5.140625" style="4" bestFit="1" customWidth="1"/>
    <col min="58" max="58" width="1.7109375" style="4" customWidth="1"/>
    <col min="59" max="61" width="5.140625" style="4" bestFit="1" customWidth="1"/>
    <col min="62" max="62" width="1.7109375" style="4" customWidth="1"/>
    <col min="63" max="63" width="4.85546875" style="4" bestFit="1" customWidth="1"/>
    <col min="64" max="65" width="4.42578125" style="4" customWidth="1"/>
    <col min="66" max="66" width="8.85546875" style="4" customWidth="1"/>
    <col min="67" max="67" width="12" style="4" customWidth="1"/>
    <col min="68" max="70" width="6" style="4" customWidth="1"/>
    <col min="71" max="71" width="1.7109375" style="4" customWidth="1"/>
    <col min="72" max="72" width="6.140625" style="4" customWidth="1"/>
    <col min="73" max="74" width="5.140625" style="4" customWidth="1"/>
    <col min="75" max="75" width="1.7109375" style="4" customWidth="1"/>
    <col min="76" max="78" width="5" style="4" customWidth="1"/>
    <col min="79" max="79" width="1.7109375" style="4" customWidth="1"/>
    <col min="80" max="82" width="5" style="4" customWidth="1"/>
    <col min="83" max="83" width="1.7109375" style="4" customWidth="1"/>
    <col min="84" max="86" width="5" style="4" customWidth="1"/>
    <col min="87" max="87" width="1.7109375" style="4" customWidth="1"/>
    <col min="88" max="90" width="5.140625" style="4" customWidth="1"/>
    <col min="91" max="91" width="1.7109375" style="4" customWidth="1"/>
    <col min="92" max="93" width="5" style="4" customWidth="1"/>
    <col min="94" max="94" width="5.28515625" style="4" customWidth="1"/>
    <col min="95" max="293" width="11.42578125" style="4"/>
    <col min="294" max="294" width="16.140625" style="4" customWidth="1"/>
    <col min="295" max="295" width="6" style="4" customWidth="1"/>
    <col min="296" max="296" width="6" style="4" bestFit="1" customWidth="1"/>
    <col min="297" max="297" width="5.7109375" style="4" bestFit="1" customWidth="1"/>
    <col min="298" max="298" width="1.7109375" style="4" customWidth="1"/>
    <col min="299" max="299" width="6" style="4" bestFit="1" customWidth="1"/>
    <col min="300" max="301" width="5" style="4" customWidth="1"/>
    <col min="302" max="302" width="1.7109375" style="4" customWidth="1"/>
    <col min="303" max="305" width="5" style="4" customWidth="1"/>
    <col min="306" max="306" width="1.7109375" style="4" customWidth="1"/>
    <col min="307" max="309" width="5.140625" style="4" bestFit="1" customWidth="1"/>
    <col min="310" max="310" width="1.7109375" style="4" customWidth="1"/>
    <col min="311" max="313" width="5.140625" style="4" bestFit="1" customWidth="1"/>
    <col min="314" max="314" width="1.7109375" style="4" customWidth="1"/>
    <col min="315" max="317" width="5.140625" style="4" bestFit="1" customWidth="1"/>
    <col min="318" max="318" width="1.7109375" style="4" customWidth="1"/>
    <col min="319" max="319" width="4.85546875" style="4" bestFit="1" customWidth="1"/>
    <col min="320" max="321" width="4.42578125" style="4" customWidth="1"/>
    <col min="322" max="322" width="8.85546875" style="4" customWidth="1"/>
    <col min="323" max="323" width="12" style="4" customWidth="1"/>
    <col min="324" max="326" width="6" style="4" customWidth="1"/>
    <col min="327" max="327" width="1.7109375" style="4" customWidth="1"/>
    <col min="328" max="328" width="6.140625" style="4" customWidth="1"/>
    <col min="329" max="330" width="5.140625" style="4" customWidth="1"/>
    <col min="331" max="331" width="1.7109375" style="4" customWidth="1"/>
    <col min="332" max="334" width="5" style="4" customWidth="1"/>
    <col min="335" max="335" width="1.7109375" style="4" customWidth="1"/>
    <col min="336" max="338" width="5" style="4" customWidth="1"/>
    <col min="339" max="339" width="1.7109375" style="4" customWidth="1"/>
    <col min="340" max="342" width="5" style="4" customWidth="1"/>
    <col min="343" max="343" width="1.7109375" style="4" customWidth="1"/>
    <col min="344" max="346" width="5.140625" style="4" customWidth="1"/>
    <col min="347" max="347" width="1.7109375" style="4" customWidth="1"/>
    <col min="348" max="349" width="5" style="4" customWidth="1"/>
    <col min="350" max="350" width="5.28515625" style="4" customWidth="1"/>
    <col min="351" max="549" width="11.42578125" style="4"/>
    <col min="550" max="550" width="16.140625" style="4" customWidth="1"/>
    <col min="551" max="551" width="6" style="4" customWidth="1"/>
    <col min="552" max="552" width="6" style="4" bestFit="1" customWidth="1"/>
    <col min="553" max="553" width="5.7109375" style="4" bestFit="1" customWidth="1"/>
    <col min="554" max="554" width="1.7109375" style="4" customWidth="1"/>
    <col min="555" max="555" width="6" style="4" bestFit="1" customWidth="1"/>
    <col min="556" max="557" width="5" style="4" customWidth="1"/>
    <col min="558" max="558" width="1.7109375" style="4" customWidth="1"/>
    <col min="559" max="561" width="5" style="4" customWidth="1"/>
    <col min="562" max="562" width="1.7109375" style="4" customWidth="1"/>
    <col min="563" max="565" width="5.140625" style="4" bestFit="1" customWidth="1"/>
    <col min="566" max="566" width="1.7109375" style="4" customWidth="1"/>
    <col min="567" max="569" width="5.140625" style="4" bestFit="1" customWidth="1"/>
    <col min="570" max="570" width="1.7109375" style="4" customWidth="1"/>
    <col min="571" max="573" width="5.140625" style="4" bestFit="1" customWidth="1"/>
    <col min="574" max="574" width="1.7109375" style="4" customWidth="1"/>
    <col min="575" max="575" width="4.85546875" style="4" bestFit="1" customWidth="1"/>
    <col min="576" max="577" width="4.42578125" style="4" customWidth="1"/>
    <col min="578" max="578" width="8.85546875" style="4" customWidth="1"/>
    <col min="579" max="579" width="12" style="4" customWidth="1"/>
    <col min="580" max="582" width="6" style="4" customWidth="1"/>
    <col min="583" max="583" width="1.7109375" style="4" customWidth="1"/>
    <col min="584" max="584" width="6.140625" style="4" customWidth="1"/>
    <col min="585" max="586" width="5.140625" style="4" customWidth="1"/>
    <col min="587" max="587" width="1.7109375" style="4" customWidth="1"/>
    <col min="588" max="590" width="5" style="4" customWidth="1"/>
    <col min="591" max="591" width="1.7109375" style="4" customWidth="1"/>
    <col min="592" max="594" width="5" style="4" customWidth="1"/>
    <col min="595" max="595" width="1.7109375" style="4" customWidth="1"/>
    <col min="596" max="598" width="5" style="4" customWidth="1"/>
    <col min="599" max="599" width="1.7109375" style="4" customWidth="1"/>
    <col min="600" max="602" width="5.140625" style="4" customWidth="1"/>
    <col min="603" max="603" width="1.7109375" style="4" customWidth="1"/>
    <col min="604" max="605" width="5" style="4" customWidth="1"/>
    <col min="606" max="606" width="5.28515625" style="4" customWidth="1"/>
    <col min="607" max="805" width="11.42578125" style="4"/>
    <col min="806" max="806" width="16.140625" style="4" customWidth="1"/>
    <col min="807" max="807" width="6" style="4" customWidth="1"/>
    <col min="808" max="808" width="6" style="4" bestFit="1" customWidth="1"/>
    <col min="809" max="809" width="5.7109375" style="4" bestFit="1" customWidth="1"/>
    <col min="810" max="810" width="1.7109375" style="4" customWidth="1"/>
    <col min="811" max="811" width="6" style="4" bestFit="1" customWidth="1"/>
    <col min="812" max="813" width="5" style="4" customWidth="1"/>
    <col min="814" max="814" width="1.7109375" style="4" customWidth="1"/>
    <col min="815" max="817" width="5" style="4" customWidth="1"/>
    <col min="818" max="818" width="1.7109375" style="4" customWidth="1"/>
    <col min="819" max="821" width="5.140625" style="4" bestFit="1" customWidth="1"/>
    <col min="822" max="822" width="1.7109375" style="4" customWidth="1"/>
    <col min="823" max="825" width="5.140625" style="4" bestFit="1" customWidth="1"/>
    <col min="826" max="826" width="1.7109375" style="4" customWidth="1"/>
    <col min="827" max="829" width="5.140625" style="4" bestFit="1" customWidth="1"/>
    <col min="830" max="830" width="1.7109375" style="4" customWidth="1"/>
    <col min="831" max="831" width="4.85546875" style="4" bestFit="1" customWidth="1"/>
    <col min="832" max="833" width="4.42578125" style="4" customWidth="1"/>
    <col min="834" max="834" width="8.85546875" style="4" customWidth="1"/>
    <col min="835" max="835" width="12" style="4" customWidth="1"/>
    <col min="836" max="838" width="6" style="4" customWidth="1"/>
    <col min="839" max="839" width="1.7109375" style="4" customWidth="1"/>
    <col min="840" max="840" width="6.140625" style="4" customWidth="1"/>
    <col min="841" max="842" width="5.140625" style="4" customWidth="1"/>
    <col min="843" max="843" width="1.7109375" style="4" customWidth="1"/>
    <col min="844" max="846" width="5" style="4" customWidth="1"/>
    <col min="847" max="847" width="1.7109375" style="4" customWidth="1"/>
    <col min="848" max="850" width="5" style="4" customWidth="1"/>
    <col min="851" max="851" width="1.7109375" style="4" customWidth="1"/>
    <col min="852" max="854" width="5" style="4" customWidth="1"/>
    <col min="855" max="855" width="1.7109375" style="4" customWidth="1"/>
    <col min="856" max="858" width="5.140625" style="4" customWidth="1"/>
    <col min="859" max="859" width="1.7109375" style="4" customWidth="1"/>
    <col min="860" max="861" width="5" style="4" customWidth="1"/>
    <col min="862" max="862" width="5.28515625" style="4" customWidth="1"/>
    <col min="863" max="1061" width="11.42578125" style="4"/>
    <col min="1062" max="1062" width="16.140625" style="4" customWidth="1"/>
    <col min="1063" max="1063" width="6" style="4" customWidth="1"/>
    <col min="1064" max="1064" width="6" style="4" bestFit="1" customWidth="1"/>
    <col min="1065" max="1065" width="5.7109375" style="4" bestFit="1" customWidth="1"/>
    <col min="1066" max="1066" width="1.7109375" style="4" customWidth="1"/>
    <col min="1067" max="1067" width="6" style="4" bestFit="1" customWidth="1"/>
    <col min="1068" max="1069" width="5" style="4" customWidth="1"/>
    <col min="1070" max="1070" width="1.7109375" style="4" customWidth="1"/>
    <col min="1071" max="1073" width="5" style="4" customWidth="1"/>
    <col min="1074" max="1074" width="1.7109375" style="4" customWidth="1"/>
    <col min="1075" max="1077" width="5.140625" style="4" bestFit="1" customWidth="1"/>
    <col min="1078" max="1078" width="1.7109375" style="4" customWidth="1"/>
    <col min="1079" max="1081" width="5.140625" style="4" bestFit="1" customWidth="1"/>
    <col min="1082" max="1082" width="1.7109375" style="4" customWidth="1"/>
    <col min="1083" max="1085" width="5.140625" style="4" bestFit="1" customWidth="1"/>
    <col min="1086" max="1086" width="1.7109375" style="4" customWidth="1"/>
    <col min="1087" max="1087" width="4.85546875" style="4" bestFit="1" customWidth="1"/>
    <col min="1088" max="1089" width="4.42578125" style="4" customWidth="1"/>
    <col min="1090" max="1090" width="8.85546875" style="4" customWidth="1"/>
    <col min="1091" max="1091" width="12" style="4" customWidth="1"/>
    <col min="1092" max="1094" width="6" style="4" customWidth="1"/>
    <col min="1095" max="1095" width="1.7109375" style="4" customWidth="1"/>
    <col min="1096" max="1096" width="6.140625" style="4" customWidth="1"/>
    <col min="1097" max="1098" width="5.140625" style="4" customWidth="1"/>
    <col min="1099" max="1099" width="1.7109375" style="4" customWidth="1"/>
    <col min="1100" max="1102" width="5" style="4" customWidth="1"/>
    <col min="1103" max="1103" width="1.7109375" style="4" customWidth="1"/>
    <col min="1104" max="1106" width="5" style="4" customWidth="1"/>
    <col min="1107" max="1107" width="1.7109375" style="4" customWidth="1"/>
    <col min="1108" max="1110" width="5" style="4" customWidth="1"/>
    <col min="1111" max="1111" width="1.7109375" style="4" customWidth="1"/>
    <col min="1112" max="1114" width="5.140625" style="4" customWidth="1"/>
    <col min="1115" max="1115" width="1.7109375" style="4" customWidth="1"/>
    <col min="1116" max="1117" width="5" style="4" customWidth="1"/>
    <col min="1118" max="1118" width="5.28515625" style="4" customWidth="1"/>
    <col min="1119" max="1317" width="11.42578125" style="4"/>
    <col min="1318" max="1318" width="16.140625" style="4" customWidth="1"/>
    <col min="1319" max="1319" width="6" style="4" customWidth="1"/>
    <col min="1320" max="1320" width="6" style="4" bestFit="1" customWidth="1"/>
    <col min="1321" max="1321" width="5.7109375" style="4" bestFit="1" customWidth="1"/>
    <col min="1322" max="1322" width="1.7109375" style="4" customWidth="1"/>
    <col min="1323" max="1323" width="6" style="4" bestFit="1" customWidth="1"/>
    <col min="1324" max="1325" width="5" style="4" customWidth="1"/>
    <col min="1326" max="1326" width="1.7109375" style="4" customWidth="1"/>
    <col min="1327" max="1329" width="5" style="4" customWidth="1"/>
    <col min="1330" max="1330" width="1.7109375" style="4" customWidth="1"/>
    <col min="1331" max="1333" width="5.140625" style="4" bestFit="1" customWidth="1"/>
    <col min="1334" max="1334" width="1.7109375" style="4" customWidth="1"/>
    <col min="1335" max="1337" width="5.140625" style="4" bestFit="1" customWidth="1"/>
    <col min="1338" max="1338" width="1.7109375" style="4" customWidth="1"/>
    <col min="1339" max="1341" width="5.140625" style="4" bestFit="1" customWidth="1"/>
    <col min="1342" max="1342" width="1.7109375" style="4" customWidth="1"/>
    <col min="1343" max="1343" width="4.85546875" style="4" bestFit="1" customWidth="1"/>
    <col min="1344" max="1345" width="4.42578125" style="4" customWidth="1"/>
    <col min="1346" max="1346" width="8.85546875" style="4" customWidth="1"/>
    <col min="1347" max="1347" width="12" style="4" customWidth="1"/>
    <col min="1348" max="1350" width="6" style="4" customWidth="1"/>
    <col min="1351" max="1351" width="1.7109375" style="4" customWidth="1"/>
    <col min="1352" max="1352" width="6.140625" style="4" customWidth="1"/>
    <col min="1353" max="1354" width="5.140625" style="4" customWidth="1"/>
    <col min="1355" max="1355" width="1.7109375" style="4" customWidth="1"/>
    <col min="1356" max="1358" width="5" style="4" customWidth="1"/>
    <col min="1359" max="1359" width="1.7109375" style="4" customWidth="1"/>
    <col min="1360" max="1362" width="5" style="4" customWidth="1"/>
    <col min="1363" max="1363" width="1.7109375" style="4" customWidth="1"/>
    <col min="1364" max="1366" width="5" style="4" customWidth="1"/>
    <col min="1367" max="1367" width="1.7109375" style="4" customWidth="1"/>
    <col min="1368" max="1370" width="5.140625" style="4" customWidth="1"/>
    <col min="1371" max="1371" width="1.7109375" style="4" customWidth="1"/>
    <col min="1372" max="1373" width="5" style="4" customWidth="1"/>
    <col min="1374" max="1374" width="5.28515625" style="4" customWidth="1"/>
    <col min="1375" max="1573" width="11.42578125" style="4"/>
    <col min="1574" max="1574" width="16.140625" style="4" customWidth="1"/>
    <col min="1575" max="1575" width="6" style="4" customWidth="1"/>
    <col min="1576" max="1576" width="6" style="4" bestFit="1" customWidth="1"/>
    <col min="1577" max="1577" width="5.7109375" style="4" bestFit="1" customWidth="1"/>
    <col min="1578" max="1578" width="1.7109375" style="4" customWidth="1"/>
    <col min="1579" max="1579" width="6" style="4" bestFit="1" customWidth="1"/>
    <col min="1580" max="1581" width="5" style="4" customWidth="1"/>
    <col min="1582" max="1582" width="1.7109375" style="4" customWidth="1"/>
    <col min="1583" max="1585" width="5" style="4" customWidth="1"/>
    <col min="1586" max="1586" width="1.7109375" style="4" customWidth="1"/>
    <col min="1587" max="1589" width="5.140625" style="4" bestFit="1" customWidth="1"/>
    <col min="1590" max="1590" width="1.7109375" style="4" customWidth="1"/>
    <col min="1591" max="1593" width="5.140625" style="4" bestFit="1" customWidth="1"/>
    <col min="1594" max="1594" width="1.7109375" style="4" customWidth="1"/>
    <col min="1595" max="1597" width="5.140625" style="4" bestFit="1" customWidth="1"/>
    <col min="1598" max="1598" width="1.7109375" style="4" customWidth="1"/>
    <col min="1599" max="1599" width="4.85546875" style="4" bestFit="1" customWidth="1"/>
    <col min="1600" max="1601" width="4.42578125" style="4" customWidth="1"/>
    <col min="1602" max="1602" width="8.85546875" style="4" customWidth="1"/>
    <col min="1603" max="1603" width="12" style="4" customWidth="1"/>
    <col min="1604" max="1606" width="6" style="4" customWidth="1"/>
    <col min="1607" max="1607" width="1.7109375" style="4" customWidth="1"/>
    <col min="1608" max="1608" width="6.140625" style="4" customWidth="1"/>
    <col min="1609" max="1610" width="5.140625" style="4" customWidth="1"/>
    <col min="1611" max="1611" width="1.7109375" style="4" customWidth="1"/>
    <col min="1612" max="1614" width="5" style="4" customWidth="1"/>
    <col min="1615" max="1615" width="1.7109375" style="4" customWidth="1"/>
    <col min="1616" max="1618" width="5" style="4" customWidth="1"/>
    <col min="1619" max="1619" width="1.7109375" style="4" customWidth="1"/>
    <col min="1620" max="1622" width="5" style="4" customWidth="1"/>
    <col min="1623" max="1623" width="1.7109375" style="4" customWidth="1"/>
    <col min="1624" max="1626" width="5.140625" style="4" customWidth="1"/>
    <col min="1627" max="1627" width="1.7109375" style="4" customWidth="1"/>
    <col min="1628" max="1629" width="5" style="4" customWidth="1"/>
    <col min="1630" max="1630" width="5.28515625" style="4" customWidth="1"/>
    <col min="1631" max="1829" width="11.42578125" style="4"/>
    <col min="1830" max="1830" width="16.140625" style="4" customWidth="1"/>
    <col min="1831" max="1831" width="6" style="4" customWidth="1"/>
    <col min="1832" max="1832" width="6" style="4" bestFit="1" customWidth="1"/>
    <col min="1833" max="1833" width="5.7109375" style="4" bestFit="1" customWidth="1"/>
    <col min="1834" max="1834" width="1.7109375" style="4" customWidth="1"/>
    <col min="1835" max="1835" width="6" style="4" bestFit="1" customWidth="1"/>
    <col min="1836" max="1837" width="5" style="4" customWidth="1"/>
    <col min="1838" max="1838" width="1.7109375" style="4" customWidth="1"/>
    <col min="1839" max="1841" width="5" style="4" customWidth="1"/>
    <col min="1842" max="1842" width="1.7109375" style="4" customWidth="1"/>
    <col min="1843" max="1845" width="5.140625" style="4" bestFit="1" customWidth="1"/>
    <col min="1846" max="1846" width="1.7109375" style="4" customWidth="1"/>
    <col min="1847" max="1849" width="5.140625" style="4" bestFit="1" customWidth="1"/>
    <col min="1850" max="1850" width="1.7109375" style="4" customWidth="1"/>
    <col min="1851" max="1853" width="5.140625" style="4" bestFit="1" customWidth="1"/>
    <col min="1854" max="1854" width="1.7109375" style="4" customWidth="1"/>
    <col min="1855" max="1855" width="4.85546875" style="4" bestFit="1" customWidth="1"/>
    <col min="1856" max="1857" width="4.42578125" style="4" customWidth="1"/>
    <col min="1858" max="1858" width="8.85546875" style="4" customWidth="1"/>
    <col min="1859" max="1859" width="12" style="4" customWidth="1"/>
    <col min="1860" max="1862" width="6" style="4" customWidth="1"/>
    <col min="1863" max="1863" width="1.7109375" style="4" customWidth="1"/>
    <col min="1864" max="1864" width="6.140625" style="4" customWidth="1"/>
    <col min="1865" max="1866" width="5.140625" style="4" customWidth="1"/>
    <col min="1867" max="1867" width="1.7109375" style="4" customWidth="1"/>
    <col min="1868" max="1870" width="5" style="4" customWidth="1"/>
    <col min="1871" max="1871" width="1.7109375" style="4" customWidth="1"/>
    <col min="1872" max="1874" width="5" style="4" customWidth="1"/>
    <col min="1875" max="1875" width="1.7109375" style="4" customWidth="1"/>
    <col min="1876" max="1878" width="5" style="4" customWidth="1"/>
    <col min="1879" max="1879" width="1.7109375" style="4" customWidth="1"/>
    <col min="1880" max="1882" width="5.140625" style="4" customWidth="1"/>
    <col min="1883" max="1883" width="1.7109375" style="4" customWidth="1"/>
    <col min="1884" max="1885" width="5" style="4" customWidth="1"/>
    <col min="1886" max="1886" width="5.28515625" style="4" customWidth="1"/>
    <col min="1887" max="2085" width="11.42578125" style="4"/>
    <col min="2086" max="2086" width="16.140625" style="4" customWidth="1"/>
    <col min="2087" max="2087" width="6" style="4" customWidth="1"/>
    <col min="2088" max="2088" width="6" style="4" bestFit="1" customWidth="1"/>
    <col min="2089" max="2089" width="5.7109375" style="4" bestFit="1" customWidth="1"/>
    <col min="2090" max="2090" width="1.7109375" style="4" customWidth="1"/>
    <col min="2091" max="2091" width="6" style="4" bestFit="1" customWidth="1"/>
    <col min="2092" max="2093" width="5" style="4" customWidth="1"/>
    <col min="2094" max="2094" width="1.7109375" style="4" customWidth="1"/>
    <col min="2095" max="2097" width="5" style="4" customWidth="1"/>
    <col min="2098" max="2098" width="1.7109375" style="4" customWidth="1"/>
    <col min="2099" max="2101" width="5.140625" style="4" bestFit="1" customWidth="1"/>
    <col min="2102" max="2102" width="1.7109375" style="4" customWidth="1"/>
    <col min="2103" max="2105" width="5.140625" style="4" bestFit="1" customWidth="1"/>
    <col min="2106" max="2106" width="1.7109375" style="4" customWidth="1"/>
    <col min="2107" max="2109" width="5.140625" style="4" bestFit="1" customWidth="1"/>
    <col min="2110" max="2110" width="1.7109375" style="4" customWidth="1"/>
    <col min="2111" max="2111" width="4.85546875" style="4" bestFit="1" customWidth="1"/>
    <col min="2112" max="2113" width="4.42578125" style="4" customWidth="1"/>
    <col min="2114" max="2114" width="8.85546875" style="4" customWidth="1"/>
    <col min="2115" max="2115" width="12" style="4" customWidth="1"/>
    <col min="2116" max="2118" width="6" style="4" customWidth="1"/>
    <col min="2119" max="2119" width="1.7109375" style="4" customWidth="1"/>
    <col min="2120" max="2120" width="6.140625" style="4" customWidth="1"/>
    <col min="2121" max="2122" width="5.140625" style="4" customWidth="1"/>
    <col min="2123" max="2123" width="1.7109375" style="4" customWidth="1"/>
    <col min="2124" max="2126" width="5" style="4" customWidth="1"/>
    <col min="2127" max="2127" width="1.7109375" style="4" customWidth="1"/>
    <col min="2128" max="2130" width="5" style="4" customWidth="1"/>
    <col min="2131" max="2131" width="1.7109375" style="4" customWidth="1"/>
    <col min="2132" max="2134" width="5" style="4" customWidth="1"/>
    <col min="2135" max="2135" width="1.7109375" style="4" customWidth="1"/>
    <col min="2136" max="2138" width="5.140625" style="4" customWidth="1"/>
    <col min="2139" max="2139" width="1.7109375" style="4" customWidth="1"/>
    <col min="2140" max="2141" width="5" style="4" customWidth="1"/>
    <col min="2142" max="2142" width="5.28515625" style="4" customWidth="1"/>
    <col min="2143" max="2341" width="11.42578125" style="4"/>
    <col min="2342" max="2342" width="16.140625" style="4" customWidth="1"/>
    <col min="2343" max="2343" width="6" style="4" customWidth="1"/>
    <col min="2344" max="2344" width="6" style="4" bestFit="1" customWidth="1"/>
    <col min="2345" max="2345" width="5.7109375" style="4" bestFit="1" customWidth="1"/>
    <col min="2346" max="2346" width="1.7109375" style="4" customWidth="1"/>
    <col min="2347" max="2347" width="6" style="4" bestFit="1" customWidth="1"/>
    <col min="2348" max="2349" width="5" style="4" customWidth="1"/>
    <col min="2350" max="2350" width="1.7109375" style="4" customWidth="1"/>
    <col min="2351" max="2353" width="5" style="4" customWidth="1"/>
    <col min="2354" max="2354" width="1.7109375" style="4" customWidth="1"/>
    <col min="2355" max="2357" width="5.140625" style="4" bestFit="1" customWidth="1"/>
    <col min="2358" max="2358" width="1.7109375" style="4" customWidth="1"/>
    <col min="2359" max="2361" width="5.140625" style="4" bestFit="1" customWidth="1"/>
    <col min="2362" max="2362" width="1.7109375" style="4" customWidth="1"/>
    <col min="2363" max="2365" width="5.140625" style="4" bestFit="1" customWidth="1"/>
    <col min="2366" max="2366" width="1.7109375" style="4" customWidth="1"/>
    <col min="2367" max="2367" width="4.85546875" style="4" bestFit="1" customWidth="1"/>
    <col min="2368" max="2369" width="4.42578125" style="4" customWidth="1"/>
    <col min="2370" max="2370" width="8.85546875" style="4" customWidth="1"/>
    <col min="2371" max="2371" width="12" style="4" customWidth="1"/>
    <col min="2372" max="2374" width="6" style="4" customWidth="1"/>
    <col min="2375" max="2375" width="1.7109375" style="4" customWidth="1"/>
    <col min="2376" max="2376" width="6.140625" style="4" customWidth="1"/>
    <col min="2377" max="2378" width="5.140625" style="4" customWidth="1"/>
    <col min="2379" max="2379" width="1.7109375" style="4" customWidth="1"/>
    <col min="2380" max="2382" width="5" style="4" customWidth="1"/>
    <col min="2383" max="2383" width="1.7109375" style="4" customWidth="1"/>
    <col min="2384" max="2386" width="5" style="4" customWidth="1"/>
    <col min="2387" max="2387" width="1.7109375" style="4" customWidth="1"/>
    <col min="2388" max="2390" width="5" style="4" customWidth="1"/>
    <col min="2391" max="2391" width="1.7109375" style="4" customWidth="1"/>
    <col min="2392" max="2394" width="5.140625" style="4" customWidth="1"/>
    <col min="2395" max="2395" width="1.7109375" style="4" customWidth="1"/>
    <col min="2396" max="2397" width="5" style="4" customWidth="1"/>
    <col min="2398" max="2398" width="5.28515625" style="4" customWidth="1"/>
    <col min="2399" max="2597" width="11.42578125" style="4"/>
    <col min="2598" max="2598" width="16.140625" style="4" customWidth="1"/>
    <col min="2599" max="2599" width="6" style="4" customWidth="1"/>
    <col min="2600" max="2600" width="6" style="4" bestFit="1" customWidth="1"/>
    <col min="2601" max="2601" width="5.7109375" style="4" bestFit="1" customWidth="1"/>
    <col min="2602" max="2602" width="1.7109375" style="4" customWidth="1"/>
    <col min="2603" max="2603" width="6" style="4" bestFit="1" customWidth="1"/>
    <col min="2604" max="2605" width="5" style="4" customWidth="1"/>
    <col min="2606" max="2606" width="1.7109375" style="4" customWidth="1"/>
    <col min="2607" max="2609" width="5" style="4" customWidth="1"/>
    <col min="2610" max="2610" width="1.7109375" style="4" customWidth="1"/>
    <col min="2611" max="2613" width="5.140625" style="4" bestFit="1" customWidth="1"/>
    <col min="2614" max="2614" width="1.7109375" style="4" customWidth="1"/>
    <col min="2615" max="2617" width="5.140625" style="4" bestFit="1" customWidth="1"/>
    <col min="2618" max="2618" width="1.7109375" style="4" customWidth="1"/>
    <col min="2619" max="2621" width="5.140625" style="4" bestFit="1" customWidth="1"/>
    <col min="2622" max="2622" width="1.7109375" style="4" customWidth="1"/>
    <col min="2623" max="2623" width="4.85546875" style="4" bestFit="1" customWidth="1"/>
    <col min="2624" max="2625" width="4.42578125" style="4" customWidth="1"/>
    <col min="2626" max="2626" width="8.85546875" style="4" customWidth="1"/>
    <col min="2627" max="2627" width="12" style="4" customWidth="1"/>
    <col min="2628" max="2630" width="6" style="4" customWidth="1"/>
    <col min="2631" max="2631" width="1.7109375" style="4" customWidth="1"/>
    <col min="2632" max="2632" width="6.140625" style="4" customWidth="1"/>
    <col min="2633" max="2634" width="5.140625" style="4" customWidth="1"/>
    <col min="2635" max="2635" width="1.7109375" style="4" customWidth="1"/>
    <col min="2636" max="2638" width="5" style="4" customWidth="1"/>
    <col min="2639" max="2639" width="1.7109375" style="4" customWidth="1"/>
    <col min="2640" max="2642" width="5" style="4" customWidth="1"/>
    <col min="2643" max="2643" width="1.7109375" style="4" customWidth="1"/>
    <col min="2644" max="2646" width="5" style="4" customWidth="1"/>
    <col min="2647" max="2647" width="1.7109375" style="4" customWidth="1"/>
    <col min="2648" max="2650" width="5.140625" style="4" customWidth="1"/>
    <col min="2651" max="2651" width="1.7109375" style="4" customWidth="1"/>
    <col min="2652" max="2653" width="5" style="4" customWidth="1"/>
    <col min="2654" max="2654" width="5.28515625" style="4" customWidth="1"/>
    <col min="2655" max="2853" width="11.42578125" style="4"/>
    <col min="2854" max="2854" width="16.140625" style="4" customWidth="1"/>
    <col min="2855" max="2855" width="6" style="4" customWidth="1"/>
    <col min="2856" max="2856" width="6" style="4" bestFit="1" customWidth="1"/>
    <col min="2857" max="2857" width="5.7109375" style="4" bestFit="1" customWidth="1"/>
    <col min="2858" max="2858" width="1.7109375" style="4" customWidth="1"/>
    <col min="2859" max="2859" width="6" style="4" bestFit="1" customWidth="1"/>
    <col min="2860" max="2861" width="5" style="4" customWidth="1"/>
    <col min="2862" max="2862" width="1.7109375" style="4" customWidth="1"/>
    <col min="2863" max="2865" width="5" style="4" customWidth="1"/>
    <col min="2866" max="2866" width="1.7109375" style="4" customWidth="1"/>
    <col min="2867" max="2869" width="5.140625" style="4" bestFit="1" customWidth="1"/>
    <col min="2870" max="2870" width="1.7109375" style="4" customWidth="1"/>
    <col min="2871" max="2873" width="5.140625" style="4" bestFit="1" customWidth="1"/>
    <col min="2874" max="2874" width="1.7109375" style="4" customWidth="1"/>
    <col min="2875" max="2877" width="5.140625" style="4" bestFit="1" customWidth="1"/>
    <col min="2878" max="2878" width="1.7109375" style="4" customWidth="1"/>
    <col min="2879" max="2879" width="4.85546875" style="4" bestFit="1" customWidth="1"/>
    <col min="2880" max="2881" width="4.42578125" style="4" customWidth="1"/>
    <col min="2882" max="2882" width="8.85546875" style="4" customWidth="1"/>
    <col min="2883" max="2883" width="12" style="4" customWidth="1"/>
    <col min="2884" max="2886" width="6" style="4" customWidth="1"/>
    <col min="2887" max="2887" width="1.7109375" style="4" customWidth="1"/>
    <col min="2888" max="2888" width="6.140625" style="4" customWidth="1"/>
    <col min="2889" max="2890" width="5.140625" style="4" customWidth="1"/>
    <col min="2891" max="2891" width="1.7109375" style="4" customWidth="1"/>
    <col min="2892" max="2894" width="5" style="4" customWidth="1"/>
    <col min="2895" max="2895" width="1.7109375" style="4" customWidth="1"/>
    <col min="2896" max="2898" width="5" style="4" customWidth="1"/>
    <col min="2899" max="2899" width="1.7109375" style="4" customWidth="1"/>
    <col min="2900" max="2902" width="5" style="4" customWidth="1"/>
    <col min="2903" max="2903" width="1.7109375" style="4" customWidth="1"/>
    <col min="2904" max="2906" width="5.140625" style="4" customWidth="1"/>
    <col min="2907" max="2907" width="1.7109375" style="4" customWidth="1"/>
    <col min="2908" max="2909" width="5" style="4" customWidth="1"/>
    <col min="2910" max="2910" width="5.28515625" style="4" customWidth="1"/>
    <col min="2911" max="3109" width="11.42578125" style="4"/>
    <col min="3110" max="3110" width="16.140625" style="4" customWidth="1"/>
    <col min="3111" max="3111" width="6" style="4" customWidth="1"/>
    <col min="3112" max="3112" width="6" style="4" bestFit="1" customWidth="1"/>
    <col min="3113" max="3113" width="5.7109375" style="4" bestFit="1" customWidth="1"/>
    <col min="3114" max="3114" width="1.7109375" style="4" customWidth="1"/>
    <col min="3115" max="3115" width="6" style="4" bestFit="1" customWidth="1"/>
    <col min="3116" max="3117" width="5" style="4" customWidth="1"/>
    <col min="3118" max="3118" width="1.7109375" style="4" customWidth="1"/>
    <col min="3119" max="3121" width="5" style="4" customWidth="1"/>
    <col min="3122" max="3122" width="1.7109375" style="4" customWidth="1"/>
    <col min="3123" max="3125" width="5.140625" style="4" bestFit="1" customWidth="1"/>
    <col min="3126" max="3126" width="1.7109375" style="4" customWidth="1"/>
    <col min="3127" max="3129" width="5.140625" style="4" bestFit="1" customWidth="1"/>
    <col min="3130" max="3130" width="1.7109375" style="4" customWidth="1"/>
    <col min="3131" max="3133" width="5.140625" style="4" bestFit="1" customWidth="1"/>
    <col min="3134" max="3134" width="1.7109375" style="4" customWidth="1"/>
    <col min="3135" max="3135" width="4.85546875" style="4" bestFit="1" customWidth="1"/>
    <col min="3136" max="3137" width="4.42578125" style="4" customWidth="1"/>
    <col min="3138" max="3138" width="8.85546875" style="4" customWidth="1"/>
    <col min="3139" max="3139" width="12" style="4" customWidth="1"/>
    <col min="3140" max="3142" width="6" style="4" customWidth="1"/>
    <col min="3143" max="3143" width="1.7109375" style="4" customWidth="1"/>
    <col min="3144" max="3144" width="6.140625" style="4" customWidth="1"/>
    <col min="3145" max="3146" width="5.140625" style="4" customWidth="1"/>
    <col min="3147" max="3147" width="1.7109375" style="4" customWidth="1"/>
    <col min="3148" max="3150" width="5" style="4" customWidth="1"/>
    <col min="3151" max="3151" width="1.7109375" style="4" customWidth="1"/>
    <col min="3152" max="3154" width="5" style="4" customWidth="1"/>
    <col min="3155" max="3155" width="1.7109375" style="4" customWidth="1"/>
    <col min="3156" max="3158" width="5" style="4" customWidth="1"/>
    <col min="3159" max="3159" width="1.7109375" style="4" customWidth="1"/>
    <col min="3160" max="3162" width="5.140625" style="4" customWidth="1"/>
    <col min="3163" max="3163" width="1.7109375" style="4" customWidth="1"/>
    <col min="3164" max="3165" width="5" style="4" customWidth="1"/>
    <col min="3166" max="3166" width="5.28515625" style="4" customWidth="1"/>
    <col min="3167" max="3365" width="11.42578125" style="4"/>
    <col min="3366" max="3366" width="16.140625" style="4" customWidth="1"/>
    <col min="3367" max="3367" width="6" style="4" customWidth="1"/>
    <col min="3368" max="3368" width="6" style="4" bestFit="1" customWidth="1"/>
    <col min="3369" max="3369" width="5.7109375" style="4" bestFit="1" customWidth="1"/>
    <col min="3370" max="3370" width="1.7109375" style="4" customWidth="1"/>
    <col min="3371" max="3371" width="6" style="4" bestFit="1" customWidth="1"/>
    <col min="3372" max="3373" width="5" style="4" customWidth="1"/>
    <col min="3374" max="3374" width="1.7109375" style="4" customWidth="1"/>
    <col min="3375" max="3377" width="5" style="4" customWidth="1"/>
    <col min="3378" max="3378" width="1.7109375" style="4" customWidth="1"/>
    <col min="3379" max="3381" width="5.140625" style="4" bestFit="1" customWidth="1"/>
    <col min="3382" max="3382" width="1.7109375" style="4" customWidth="1"/>
    <col min="3383" max="3385" width="5.140625" style="4" bestFit="1" customWidth="1"/>
    <col min="3386" max="3386" width="1.7109375" style="4" customWidth="1"/>
    <col min="3387" max="3389" width="5.140625" style="4" bestFit="1" customWidth="1"/>
    <col min="3390" max="3390" width="1.7109375" style="4" customWidth="1"/>
    <col min="3391" max="3391" width="4.85546875" style="4" bestFit="1" customWidth="1"/>
    <col min="3392" max="3393" width="4.42578125" style="4" customWidth="1"/>
    <col min="3394" max="3394" width="8.85546875" style="4" customWidth="1"/>
    <col min="3395" max="3395" width="12" style="4" customWidth="1"/>
    <col min="3396" max="3398" width="6" style="4" customWidth="1"/>
    <col min="3399" max="3399" width="1.7109375" style="4" customWidth="1"/>
    <col min="3400" max="3400" width="6.140625" style="4" customWidth="1"/>
    <col min="3401" max="3402" width="5.140625" style="4" customWidth="1"/>
    <col min="3403" max="3403" width="1.7109375" style="4" customWidth="1"/>
    <col min="3404" max="3406" width="5" style="4" customWidth="1"/>
    <col min="3407" max="3407" width="1.7109375" style="4" customWidth="1"/>
    <col min="3408" max="3410" width="5" style="4" customWidth="1"/>
    <col min="3411" max="3411" width="1.7109375" style="4" customWidth="1"/>
    <col min="3412" max="3414" width="5" style="4" customWidth="1"/>
    <col min="3415" max="3415" width="1.7109375" style="4" customWidth="1"/>
    <col min="3416" max="3418" width="5.140625" style="4" customWidth="1"/>
    <col min="3419" max="3419" width="1.7109375" style="4" customWidth="1"/>
    <col min="3420" max="3421" width="5" style="4" customWidth="1"/>
    <col min="3422" max="3422" width="5.28515625" style="4" customWidth="1"/>
    <col min="3423" max="3621" width="11.42578125" style="4"/>
    <col min="3622" max="3622" width="16.140625" style="4" customWidth="1"/>
    <col min="3623" max="3623" width="6" style="4" customWidth="1"/>
    <col min="3624" max="3624" width="6" style="4" bestFit="1" customWidth="1"/>
    <col min="3625" max="3625" width="5.7109375" style="4" bestFit="1" customWidth="1"/>
    <col min="3626" max="3626" width="1.7109375" style="4" customWidth="1"/>
    <col min="3627" max="3627" width="6" style="4" bestFit="1" customWidth="1"/>
    <col min="3628" max="3629" width="5" style="4" customWidth="1"/>
    <col min="3630" max="3630" width="1.7109375" style="4" customWidth="1"/>
    <col min="3631" max="3633" width="5" style="4" customWidth="1"/>
    <col min="3634" max="3634" width="1.7109375" style="4" customWidth="1"/>
    <col min="3635" max="3637" width="5.140625" style="4" bestFit="1" customWidth="1"/>
    <col min="3638" max="3638" width="1.7109375" style="4" customWidth="1"/>
    <col min="3639" max="3641" width="5.140625" style="4" bestFit="1" customWidth="1"/>
    <col min="3642" max="3642" width="1.7109375" style="4" customWidth="1"/>
    <col min="3643" max="3645" width="5.140625" style="4" bestFit="1" customWidth="1"/>
    <col min="3646" max="3646" width="1.7109375" style="4" customWidth="1"/>
    <col min="3647" max="3647" width="4.85546875" style="4" bestFit="1" customWidth="1"/>
    <col min="3648" max="3649" width="4.42578125" style="4" customWidth="1"/>
    <col min="3650" max="3650" width="8.85546875" style="4" customWidth="1"/>
    <col min="3651" max="3651" width="12" style="4" customWidth="1"/>
    <col min="3652" max="3654" width="6" style="4" customWidth="1"/>
    <col min="3655" max="3655" width="1.7109375" style="4" customWidth="1"/>
    <col min="3656" max="3656" width="6.140625" style="4" customWidth="1"/>
    <col min="3657" max="3658" width="5.140625" style="4" customWidth="1"/>
    <col min="3659" max="3659" width="1.7109375" style="4" customWidth="1"/>
    <col min="3660" max="3662" width="5" style="4" customWidth="1"/>
    <col min="3663" max="3663" width="1.7109375" style="4" customWidth="1"/>
    <col min="3664" max="3666" width="5" style="4" customWidth="1"/>
    <col min="3667" max="3667" width="1.7109375" style="4" customWidth="1"/>
    <col min="3668" max="3670" width="5" style="4" customWidth="1"/>
    <col min="3671" max="3671" width="1.7109375" style="4" customWidth="1"/>
    <col min="3672" max="3674" width="5.140625" style="4" customWidth="1"/>
    <col min="3675" max="3675" width="1.7109375" style="4" customWidth="1"/>
    <col min="3676" max="3677" width="5" style="4" customWidth="1"/>
    <col min="3678" max="3678" width="5.28515625" style="4" customWidth="1"/>
    <col min="3679" max="3877" width="11.42578125" style="4"/>
    <col min="3878" max="3878" width="16.140625" style="4" customWidth="1"/>
    <col min="3879" max="3879" width="6" style="4" customWidth="1"/>
    <col min="3880" max="3880" width="6" style="4" bestFit="1" customWidth="1"/>
    <col min="3881" max="3881" width="5.7109375" style="4" bestFit="1" customWidth="1"/>
    <col min="3882" max="3882" width="1.7109375" style="4" customWidth="1"/>
    <col min="3883" max="3883" width="6" style="4" bestFit="1" customWidth="1"/>
    <col min="3884" max="3885" width="5" style="4" customWidth="1"/>
    <col min="3886" max="3886" width="1.7109375" style="4" customWidth="1"/>
    <col min="3887" max="3889" width="5" style="4" customWidth="1"/>
    <col min="3890" max="3890" width="1.7109375" style="4" customWidth="1"/>
    <col min="3891" max="3893" width="5.140625" style="4" bestFit="1" customWidth="1"/>
    <col min="3894" max="3894" width="1.7109375" style="4" customWidth="1"/>
    <col min="3895" max="3897" width="5.140625" style="4" bestFit="1" customWidth="1"/>
    <col min="3898" max="3898" width="1.7109375" style="4" customWidth="1"/>
    <col min="3899" max="3901" width="5.140625" style="4" bestFit="1" customWidth="1"/>
    <col min="3902" max="3902" width="1.7109375" style="4" customWidth="1"/>
    <col min="3903" max="3903" width="4.85546875" style="4" bestFit="1" customWidth="1"/>
    <col min="3904" max="3905" width="4.42578125" style="4" customWidth="1"/>
    <col min="3906" max="3906" width="8.85546875" style="4" customWidth="1"/>
    <col min="3907" max="3907" width="12" style="4" customWidth="1"/>
    <col min="3908" max="3910" width="6" style="4" customWidth="1"/>
    <col min="3911" max="3911" width="1.7109375" style="4" customWidth="1"/>
    <col min="3912" max="3912" width="6.140625" style="4" customWidth="1"/>
    <col min="3913" max="3914" width="5.140625" style="4" customWidth="1"/>
    <col min="3915" max="3915" width="1.7109375" style="4" customWidth="1"/>
    <col min="3916" max="3918" width="5" style="4" customWidth="1"/>
    <col min="3919" max="3919" width="1.7109375" style="4" customWidth="1"/>
    <col min="3920" max="3922" width="5" style="4" customWidth="1"/>
    <col min="3923" max="3923" width="1.7109375" style="4" customWidth="1"/>
    <col min="3924" max="3926" width="5" style="4" customWidth="1"/>
    <col min="3927" max="3927" width="1.7109375" style="4" customWidth="1"/>
    <col min="3928" max="3930" width="5.140625" style="4" customWidth="1"/>
    <col min="3931" max="3931" width="1.7109375" style="4" customWidth="1"/>
    <col min="3932" max="3933" width="5" style="4" customWidth="1"/>
    <col min="3934" max="3934" width="5.28515625" style="4" customWidth="1"/>
    <col min="3935" max="4133" width="11.42578125" style="4"/>
    <col min="4134" max="4134" width="16.140625" style="4" customWidth="1"/>
    <col min="4135" max="4135" width="6" style="4" customWidth="1"/>
    <col min="4136" max="4136" width="6" style="4" bestFit="1" customWidth="1"/>
    <col min="4137" max="4137" width="5.7109375" style="4" bestFit="1" customWidth="1"/>
    <col min="4138" max="4138" width="1.7109375" style="4" customWidth="1"/>
    <col min="4139" max="4139" width="6" style="4" bestFit="1" customWidth="1"/>
    <col min="4140" max="4141" width="5" style="4" customWidth="1"/>
    <col min="4142" max="4142" width="1.7109375" style="4" customWidth="1"/>
    <col min="4143" max="4145" width="5" style="4" customWidth="1"/>
    <col min="4146" max="4146" width="1.7109375" style="4" customWidth="1"/>
    <col min="4147" max="4149" width="5.140625" style="4" bestFit="1" customWidth="1"/>
    <col min="4150" max="4150" width="1.7109375" style="4" customWidth="1"/>
    <col min="4151" max="4153" width="5.140625" style="4" bestFit="1" customWidth="1"/>
    <col min="4154" max="4154" width="1.7109375" style="4" customWidth="1"/>
    <col min="4155" max="4157" width="5.140625" style="4" bestFit="1" customWidth="1"/>
    <col min="4158" max="4158" width="1.7109375" style="4" customWidth="1"/>
    <col min="4159" max="4159" width="4.85546875" style="4" bestFit="1" customWidth="1"/>
    <col min="4160" max="4161" width="4.42578125" style="4" customWidth="1"/>
    <col min="4162" max="4162" width="8.85546875" style="4" customWidth="1"/>
    <col min="4163" max="4163" width="12" style="4" customWidth="1"/>
    <col min="4164" max="4166" width="6" style="4" customWidth="1"/>
    <col min="4167" max="4167" width="1.7109375" style="4" customWidth="1"/>
    <col min="4168" max="4168" width="6.140625" style="4" customWidth="1"/>
    <col min="4169" max="4170" width="5.140625" style="4" customWidth="1"/>
    <col min="4171" max="4171" width="1.7109375" style="4" customWidth="1"/>
    <col min="4172" max="4174" width="5" style="4" customWidth="1"/>
    <col min="4175" max="4175" width="1.7109375" style="4" customWidth="1"/>
    <col min="4176" max="4178" width="5" style="4" customWidth="1"/>
    <col min="4179" max="4179" width="1.7109375" style="4" customWidth="1"/>
    <col min="4180" max="4182" width="5" style="4" customWidth="1"/>
    <col min="4183" max="4183" width="1.7109375" style="4" customWidth="1"/>
    <col min="4184" max="4186" width="5.140625" style="4" customWidth="1"/>
    <col min="4187" max="4187" width="1.7109375" style="4" customWidth="1"/>
    <col min="4188" max="4189" width="5" style="4" customWidth="1"/>
    <col min="4190" max="4190" width="5.28515625" style="4" customWidth="1"/>
    <col min="4191" max="4389" width="11.42578125" style="4"/>
    <col min="4390" max="4390" width="16.140625" style="4" customWidth="1"/>
    <col min="4391" max="4391" width="6" style="4" customWidth="1"/>
    <col min="4392" max="4392" width="6" style="4" bestFit="1" customWidth="1"/>
    <col min="4393" max="4393" width="5.7109375" style="4" bestFit="1" customWidth="1"/>
    <col min="4394" max="4394" width="1.7109375" style="4" customWidth="1"/>
    <col min="4395" max="4395" width="6" style="4" bestFit="1" customWidth="1"/>
    <col min="4396" max="4397" width="5" style="4" customWidth="1"/>
    <col min="4398" max="4398" width="1.7109375" style="4" customWidth="1"/>
    <col min="4399" max="4401" width="5" style="4" customWidth="1"/>
    <col min="4402" max="4402" width="1.7109375" style="4" customWidth="1"/>
    <col min="4403" max="4405" width="5.140625" style="4" bestFit="1" customWidth="1"/>
    <col min="4406" max="4406" width="1.7109375" style="4" customWidth="1"/>
    <col min="4407" max="4409" width="5.140625" style="4" bestFit="1" customWidth="1"/>
    <col min="4410" max="4410" width="1.7109375" style="4" customWidth="1"/>
    <col min="4411" max="4413" width="5.140625" style="4" bestFit="1" customWidth="1"/>
    <col min="4414" max="4414" width="1.7109375" style="4" customWidth="1"/>
    <col min="4415" max="4415" width="4.85546875" style="4" bestFit="1" customWidth="1"/>
    <col min="4416" max="4417" width="4.42578125" style="4" customWidth="1"/>
    <col min="4418" max="4418" width="8.85546875" style="4" customWidth="1"/>
    <col min="4419" max="4419" width="12" style="4" customWidth="1"/>
    <col min="4420" max="4422" width="6" style="4" customWidth="1"/>
    <col min="4423" max="4423" width="1.7109375" style="4" customWidth="1"/>
    <col min="4424" max="4424" width="6.140625" style="4" customWidth="1"/>
    <col min="4425" max="4426" width="5.140625" style="4" customWidth="1"/>
    <col min="4427" max="4427" width="1.7109375" style="4" customWidth="1"/>
    <col min="4428" max="4430" width="5" style="4" customWidth="1"/>
    <col min="4431" max="4431" width="1.7109375" style="4" customWidth="1"/>
    <col min="4432" max="4434" width="5" style="4" customWidth="1"/>
    <col min="4435" max="4435" width="1.7109375" style="4" customWidth="1"/>
    <col min="4436" max="4438" width="5" style="4" customWidth="1"/>
    <col min="4439" max="4439" width="1.7109375" style="4" customWidth="1"/>
    <col min="4440" max="4442" width="5.140625" style="4" customWidth="1"/>
    <col min="4443" max="4443" width="1.7109375" style="4" customWidth="1"/>
    <col min="4444" max="4445" width="5" style="4" customWidth="1"/>
    <col min="4446" max="4446" width="5.28515625" style="4" customWidth="1"/>
    <col min="4447" max="4645" width="11.42578125" style="4"/>
    <col min="4646" max="4646" width="16.140625" style="4" customWidth="1"/>
    <col min="4647" max="4647" width="6" style="4" customWidth="1"/>
    <col min="4648" max="4648" width="6" style="4" bestFit="1" customWidth="1"/>
    <col min="4649" max="4649" width="5.7109375" style="4" bestFit="1" customWidth="1"/>
    <col min="4650" max="4650" width="1.7109375" style="4" customWidth="1"/>
    <col min="4651" max="4651" width="6" style="4" bestFit="1" customWidth="1"/>
    <col min="4652" max="4653" width="5" style="4" customWidth="1"/>
    <col min="4654" max="4654" width="1.7109375" style="4" customWidth="1"/>
    <col min="4655" max="4657" width="5" style="4" customWidth="1"/>
    <col min="4658" max="4658" width="1.7109375" style="4" customWidth="1"/>
    <col min="4659" max="4661" width="5.140625" style="4" bestFit="1" customWidth="1"/>
    <col min="4662" max="4662" width="1.7109375" style="4" customWidth="1"/>
    <col min="4663" max="4665" width="5.140625" style="4" bestFit="1" customWidth="1"/>
    <col min="4666" max="4666" width="1.7109375" style="4" customWidth="1"/>
    <col min="4667" max="4669" width="5.140625" style="4" bestFit="1" customWidth="1"/>
    <col min="4670" max="4670" width="1.7109375" style="4" customWidth="1"/>
    <col min="4671" max="4671" width="4.85546875" style="4" bestFit="1" customWidth="1"/>
    <col min="4672" max="4673" width="4.42578125" style="4" customWidth="1"/>
    <col min="4674" max="4674" width="8.85546875" style="4" customWidth="1"/>
    <col min="4675" max="4675" width="12" style="4" customWidth="1"/>
    <col min="4676" max="4678" width="6" style="4" customWidth="1"/>
    <col min="4679" max="4679" width="1.7109375" style="4" customWidth="1"/>
    <col min="4680" max="4680" width="6.140625" style="4" customWidth="1"/>
    <col min="4681" max="4682" width="5.140625" style="4" customWidth="1"/>
    <col min="4683" max="4683" width="1.7109375" style="4" customWidth="1"/>
    <col min="4684" max="4686" width="5" style="4" customWidth="1"/>
    <col min="4687" max="4687" width="1.7109375" style="4" customWidth="1"/>
    <col min="4688" max="4690" width="5" style="4" customWidth="1"/>
    <col min="4691" max="4691" width="1.7109375" style="4" customWidth="1"/>
    <col min="4692" max="4694" width="5" style="4" customWidth="1"/>
    <col min="4695" max="4695" width="1.7109375" style="4" customWidth="1"/>
    <col min="4696" max="4698" width="5.140625" style="4" customWidth="1"/>
    <col min="4699" max="4699" width="1.7109375" style="4" customWidth="1"/>
    <col min="4700" max="4701" width="5" style="4" customWidth="1"/>
    <col min="4702" max="4702" width="5.28515625" style="4" customWidth="1"/>
    <col min="4703" max="4901" width="11.42578125" style="4"/>
    <col min="4902" max="4902" width="16.140625" style="4" customWidth="1"/>
    <col min="4903" max="4903" width="6" style="4" customWidth="1"/>
    <col min="4904" max="4904" width="6" style="4" bestFit="1" customWidth="1"/>
    <col min="4905" max="4905" width="5.7109375" style="4" bestFit="1" customWidth="1"/>
    <col min="4906" max="4906" width="1.7109375" style="4" customWidth="1"/>
    <col min="4907" max="4907" width="6" style="4" bestFit="1" customWidth="1"/>
    <col min="4908" max="4909" width="5" style="4" customWidth="1"/>
    <col min="4910" max="4910" width="1.7109375" style="4" customWidth="1"/>
    <col min="4911" max="4913" width="5" style="4" customWidth="1"/>
    <col min="4914" max="4914" width="1.7109375" style="4" customWidth="1"/>
    <col min="4915" max="4917" width="5.140625" style="4" bestFit="1" customWidth="1"/>
    <col min="4918" max="4918" width="1.7109375" style="4" customWidth="1"/>
    <col min="4919" max="4921" width="5.140625" style="4" bestFit="1" customWidth="1"/>
    <col min="4922" max="4922" width="1.7109375" style="4" customWidth="1"/>
    <col min="4923" max="4925" width="5.140625" style="4" bestFit="1" customWidth="1"/>
    <col min="4926" max="4926" width="1.7109375" style="4" customWidth="1"/>
    <col min="4927" max="4927" width="4.85546875" style="4" bestFit="1" customWidth="1"/>
    <col min="4928" max="4929" width="4.42578125" style="4" customWidth="1"/>
    <col min="4930" max="4930" width="8.85546875" style="4" customWidth="1"/>
    <col min="4931" max="4931" width="12" style="4" customWidth="1"/>
    <col min="4932" max="4934" width="6" style="4" customWidth="1"/>
    <col min="4935" max="4935" width="1.7109375" style="4" customWidth="1"/>
    <col min="4936" max="4936" width="6.140625" style="4" customWidth="1"/>
    <col min="4937" max="4938" width="5.140625" style="4" customWidth="1"/>
    <col min="4939" max="4939" width="1.7109375" style="4" customWidth="1"/>
    <col min="4940" max="4942" width="5" style="4" customWidth="1"/>
    <col min="4943" max="4943" width="1.7109375" style="4" customWidth="1"/>
    <col min="4944" max="4946" width="5" style="4" customWidth="1"/>
    <col min="4947" max="4947" width="1.7109375" style="4" customWidth="1"/>
    <col min="4948" max="4950" width="5" style="4" customWidth="1"/>
    <col min="4951" max="4951" width="1.7109375" style="4" customWidth="1"/>
    <col min="4952" max="4954" width="5.140625" style="4" customWidth="1"/>
    <col min="4955" max="4955" width="1.7109375" style="4" customWidth="1"/>
    <col min="4956" max="4957" width="5" style="4" customWidth="1"/>
    <col min="4958" max="4958" width="5.28515625" style="4" customWidth="1"/>
    <col min="4959" max="5157" width="11.42578125" style="4"/>
    <col min="5158" max="5158" width="16.140625" style="4" customWidth="1"/>
    <col min="5159" max="5159" width="6" style="4" customWidth="1"/>
    <col min="5160" max="5160" width="6" style="4" bestFit="1" customWidth="1"/>
    <col min="5161" max="5161" width="5.7109375" style="4" bestFit="1" customWidth="1"/>
    <col min="5162" max="5162" width="1.7109375" style="4" customWidth="1"/>
    <col min="5163" max="5163" width="6" style="4" bestFit="1" customWidth="1"/>
    <col min="5164" max="5165" width="5" style="4" customWidth="1"/>
    <col min="5166" max="5166" width="1.7109375" style="4" customWidth="1"/>
    <col min="5167" max="5169" width="5" style="4" customWidth="1"/>
    <col min="5170" max="5170" width="1.7109375" style="4" customWidth="1"/>
    <col min="5171" max="5173" width="5.140625" style="4" bestFit="1" customWidth="1"/>
    <col min="5174" max="5174" width="1.7109375" style="4" customWidth="1"/>
    <col min="5175" max="5177" width="5.140625" style="4" bestFit="1" customWidth="1"/>
    <col min="5178" max="5178" width="1.7109375" style="4" customWidth="1"/>
    <col min="5179" max="5181" width="5.140625" style="4" bestFit="1" customWidth="1"/>
    <col min="5182" max="5182" width="1.7109375" style="4" customWidth="1"/>
    <col min="5183" max="5183" width="4.85546875" style="4" bestFit="1" customWidth="1"/>
    <col min="5184" max="5185" width="4.42578125" style="4" customWidth="1"/>
    <col min="5186" max="5186" width="8.85546875" style="4" customWidth="1"/>
    <col min="5187" max="5187" width="12" style="4" customWidth="1"/>
    <col min="5188" max="5190" width="6" style="4" customWidth="1"/>
    <col min="5191" max="5191" width="1.7109375" style="4" customWidth="1"/>
    <col min="5192" max="5192" width="6.140625" style="4" customWidth="1"/>
    <col min="5193" max="5194" width="5.140625" style="4" customWidth="1"/>
    <col min="5195" max="5195" width="1.7109375" style="4" customWidth="1"/>
    <col min="5196" max="5198" width="5" style="4" customWidth="1"/>
    <col min="5199" max="5199" width="1.7109375" style="4" customWidth="1"/>
    <col min="5200" max="5202" width="5" style="4" customWidth="1"/>
    <col min="5203" max="5203" width="1.7109375" style="4" customWidth="1"/>
    <col min="5204" max="5206" width="5" style="4" customWidth="1"/>
    <col min="5207" max="5207" width="1.7109375" style="4" customWidth="1"/>
    <col min="5208" max="5210" width="5.140625" style="4" customWidth="1"/>
    <col min="5211" max="5211" width="1.7109375" style="4" customWidth="1"/>
    <col min="5212" max="5213" width="5" style="4" customWidth="1"/>
    <col min="5214" max="5214" width="5.28515625" style="4" customWidth="1"/>
    <col min="5215" max="5413" width="11.42578125" style="4"/>
    <col min="5414" max="5414" width="16.140625" style="4" customWidth="1"/>
    <col min="5415" max="5415" width="6" style="4" customWidth="1"/>
    <col min="5416" max="5416" width="6" style="4" bestFit="1" customWidth="1"/>
    <col min="5417" max="5417" width="5.7109375" style="4" bestFit="1" customWidth="1"/>
    <col min="5418" max="5418" width="1.7109375" style="4" customWidth="1"/>
    <col min="5419" max="5419" width="6" style="4" bestFit="1" customWidth="1"/>
    <col min="5420" max="5421" width="5" style="4" customWidth="1"/>
    <col min="5422" max="5422" width="1.7109375" style="4" customWidth="1"/>
    <col min="5423" max="5425" width="5" style="4" customWidth="1"/>
    <col min="5426" max="5426" width="1.7109375" style="4" customWidth="1"/>
    <col min="5427" max="5429" width="5.140625" style="4" bestFit="1" customWidth="1"/>
    <col min="5430" max="5430" width="1.7109375" style="4" customWidth="1"/>
    <col min="5431" max="5433" width="5.140625" style="4" bestFit="1" customWidth="1"/>
    <col min="5434" max="5434" width="1.7109375" style="4" customWidth="1"/>
    <col min="5435" max="5437" width="5.140625" style="4" bestFit="1" customWidth="1"/>
    <col min="5438" max="5438" width="1.7109375" style="4" customWidth="1"/>
    <col min="5439" max="5439" width="4.85546875" style="4" bestFit="1" customWidth="1"/>
    <col min="5440" max="5441" width="4.42578125" style="4" customWidth="1"/>
    <col min="5442" max="5442" width="8.85546875" style="4" customWidth="1"/>
    <col min="5443" max="5443" width="12" style="4" customWidth="1"/>
    <col min="5444" max="5446" width="6" style="4" customWidth="1"/>
    <col min="5447" max="5447" width="1.7109375" style="4" customWidth="1"/>
    <col min="5448" max="5448" width="6.140625" style="4" customWidth="1"/>
    <col min="5449" max="5450" width="5.140625" style="4" customWidth="1"/>
    <col min="5451" max="5451" width="1.7109375" style="4" customWidth="1"/>
    <col min="5452" max="5454" width="5" style="4" customWidth="1"/>
    <col min="5455" max="5455" width="1.7109375" style="4" customWidth="1"/>
    <col min="5456" max="5458" width="5" style="4" customWidth="1"/>
    <col min="5459" max="5459" width="1.7109375" style="4" customWidth="1"/>
    <col min="5460" max="5462" width="5" style="4" customWidth="1"/>
    <col min="5463" max="5463" width="1.7109375" style="4" customWidth="1"/>
    <col min="5464" max="5466" width="5.140625" style="4" customWidth="1"/>
    <col min="5467" max="5467" width="1.7109375" style="4" customWidth="1"/>
    <col min="5468" max="5469" width="5" style="4" customWidth="1"/>
    <col min="5470" max="5470" width="5.28515625" style="4" customWidth="1"/>
    <col min="5471" max="5669" width="11.42578125" style="4"/>
    <col min="5670" max="5670" width="16.140625" style="4" customWidth="1"/>
    <col min="5671" max="5671" width="6" style="4" customWidth="1"/>
    <col min="5672" max="5672" width="6" style="4" bestFit="1" customWidth="1"/>
    <col min="5673" max="5673" width="5.7109375" style="4" bestFit="1" customWidth="1"/>
    <col min="5674" max="5674" width="1.7109375" style="4" customWidth="1"/>
    <col min="5675" max="5675" width="6" style="4" bestFit="1" customWidth="1"/>
    <col min="5676" max="5677" width="5" style="4" customWidth="1"/>
    <col min="5678" max="5678" width="1.7109375" style="4" customWidth="1"/>
    <col min="5679" max="5681" width="5" style="4" customWidth="1"/>
    <col min="5682" max="5682" width="1.7109375" style="4" customWidth="1"/>
    <col min="5683" max="5685" width="5.140625" style="4" bestFit="1" customWidth="1"/>
    <col min="5686" max="5686" width="1.7109375" style="4" customWidth="1"/>
    <col min="5687" max="5689" width="5.140625" style="4" bestFit="1" customWidth="1"/>
    <col min="5690" max="5690" width="1.7109375" style="4" customWidth="1"/>
    <col min="5691" max="5693" width="5.140625" style="4" bestFit="1" customWidth="1"/>
    <col min="5694" max="5694" width="1.7109375" style="4" customWidth="1"/>
    <col min="5695" max="5695" width="4.85546875" style="4" bestFit="1" customWidth="1"/>
    <col min="5696" max="5697" width="4.42578125" style="4" customWidth="1"/>
    <col min="5698" max="5698" width="8.85546875" style="4" customWidth="1"/>
    <col min="5699" max="5699" width="12" style="4" customWidth="1"/>
    <col min="5700" max="5702" width="6" style="4" customWidth="1"/>
    <col min="5703" max="5703" width="1.7109375" style="4" customWidth="1"/>
    <col min="5704" max="5704" width="6.140625" style="4" customWidth="1"/>
    <col min="5705" max="5706" width="5.140625" style="4" customWidth="1"/>
    <col min="5707" max="5707" width="1.7109375" style="4" customWidth="1"/>
    <col min="5708" max="5710" width="5" style="4" customWidth="1"/>
    <col min="5711" max="5711" width="1.7109375" style="4" customWidth="1"/>
    <col min="5712" max="5714" width="5" style="4" customWidth="1"/>
    <col min="5715" max="5715" width="1.7109375" style="4" customWidth="1"/>
    <col min="5716" max="5718" width="5" style="4" customWidth="1"/>
    <col min="5719" max="5719" width="1.7109375" style="4" customWidth="1"/>
    <col min="5720" max="5722" width="5.140625" style="4" customWidth="1"/>
    <col min="5723" max="5723" width="1.7109375" style="4" customWidth="1"/>
    <col min="5724" max="5725" width="5" style="4" customWidth="1"/>
    <col min="5726" max="5726" width="5.28515625" style="4" customWidth="1"/>
    <col min="5727" max="5925" width="11.42578125" style="4"/>
    <col min="5926" max="5926" width="16.140625" style="4" customWidth="1"/>
    <col min="5927" max="5927" width="6" style="4" customWidth="1"/>
    <col min="5928" max="5928" width="6" style="4" bestFit="1" customWidth="1"/>
    <col min="5929" max="5929" width="5.7109375" style="4" bestFit="1" customWidth="1"/>
    <col min="5930" max="5930" width="1.7109375" style="4" customWidth="1"/>
    <col min="5931" max="5931" width="6" style="4" bestFit="1" customWidth="1"/>
    <col min="5932" max="5933" width="5" style="4" customWidth="1"/>
    <col min="5934" max="5934" width="1.7109375" style="4" customWidth="1"/>
    <col min="5935" max="5937" width="5" style="4" customWidth="1"/>
    <col min="5938" max="5938" width="1.7109375" style="4" customWidth="1"/>
    <col min="5939" max="5941" width="5.140625" style="4" bestFit="1" customWidth="1"/>
    <col min="5942" max="5942" width="1.7109375" style="4" customWidth="1"/>
    <col min="5943" max="5945" width="5.140625" style="4" bestFit="1" customWidth="1"/>
    <col min="5946" max="5946" width="1.7109375" style="4" customWidth="1"/>
    <col min="5947" max="5949" width="5.140625" style="4" bestFit="1" customWidth="1"/>
    <col min="5950" max="5950" width="1.7109375" style="4" customWidth="1"/>
    <col min="5951" max="5951" width="4.85546875" style="4" bestFit="1" customWidth="1"/>
    <col min="5952" max="5953" width="4.42578125" style="4" customWidth="1"/>
    <col min="5954" max="5954" width="8.85546875" style="4" customWidth="1"/>
    <col min="5955" max="5955" width="12" style="4" customWidth="1"/>
    <col min="5956" max="5958" width="6" style="4" customWidth="1"/>
    <col min="5959" max="5959" width="1.7109375" style="4" customWidth="1"/>
    <col min="5960" max="5960" width="6.140625" style="4" customWidth="1"/>
    <col min="5961" max="5962" width="5.140625" style="4" customWidth="1"/>
    <col min="5963" max="5963" width="1.7109375" style="4" customWidth="1"/>
    <col min="5964" max="5966" width="5" style="4" customWidth="1"/>
    <col min="5967" max="5967" width="1.7109375" style="4" customWidth="1"/>
    <col min="5968" max="5970" width="5" style="4" customWidth="1"/>
    <col min="5971" max="5971" width="1.7109375" style="4" customWidth="1"/>
    <col min="5972" max="5974" width="5" style="4" customWidth="1"/>
    <col min="5975" max="5975" width="1.7109375" style="4" customWidth="1"/>
    <col min="5976" max="5978" width="5.140625" style="4" customWidth="1"/>
    <col min="5979" max="5979" width="1.7109375" style="4" customWidth="1"/>
    <col min="5980" max="5981" width="5" style="4" customWidth="1"/>
    <col min="5982" max="5982" width="5.28515625" style="4" customWidth="1"/>
    <col min="5983" max="6181" width="11.42578125" style="4"/>
    <col min="6182" max="6182" width="16.140625" style="4" customWidth="1"/>
    <col min="6183" max="6183" width="6" style="4" customWidth="1"/>
    <col min="6184" max="6184" width="6" style="4" bestFit="1" customWidth="1"/>
    <col min="6185" max="6185" width="5.7109375" style="4" bestFit="1" customWidth="1"/>
    <col min="6186" max="6186" width="1.7109375" style="4" customWidth="1"/>
    <col min="6187" max="6187" width="6" style="4" bestFit="1" customWidth="1"/>
    <col min="6188" max="6189" width="5" style="4" customWidth="1"/>
    <col min="6190" max="6190" width="1.7109375" style="4" customWidth="1"/>
    <col min="6191" max="6193" width="5" style="4" customWidth="1"/>
    <col min="6194" max="6194" width="1.7109375" style="4" customWidth="1"/>
    <col min="6195" max="6197" width="5.140625" style="4" bestFit="1" customWidth="1"/>
    <col min="6198" max="6198" width="1.7109375" style="4" customWidth="1"/>
    <col min="6199" max="6201" width="5.140625" style="4" bestFit="1" customWidth="1"/>
    <col min="6202" max="6202" width="1.7109375" style="4" customWidth="1"/>
    <col min="6203" max="6205" width="5.140625" style="4" bestFit="1" customWidth="1"/>
    <col min="6206" max="6206" width="1.7109375" style="4" customWidth="1"/>
    <col min="6207" max="6207" width="4.85546875" style="4" bestFit="1" customWidth="1"/>
    <col min="6208" max="6209" width="4.42578125" style="4" customWidth="1"/>
    <col min="6210" max="6210" width="8.85546875" style="4" customWidth="1"/>
    <col min="6211" max="6211" width="12" style="4" customWidth="1"/>
    <col min="6212" max="6214" width="6" style="4" customWidth="1"/>
    <col min="6215" max="6215" width="1.7109375" style="4" customWidth="1"/>
    <col min="6216" max="6216" width="6.140625" style="4" customWidth="1"/>
    <col min="6217" max="6218" width="5.140625" style="4" customWidth="1"/>
    <col min="6219" max="6219" width="1.7109375" style="4" customWidth="1"/>
    <col min="6220" max="6222" width="5" style="4" customWidth="1"/>
    <col min="6223" max="6223" width="1.7109375" style="4" customWidth="1"/>
    <col min="6224" max="6226" width="5" style="4" customWidth="1"/>
    <col min="6227" max="6227" width="1.7109375" style="4" customWidth="1"/>
    <col min="6228" max="6230" width="5" style="4" customWidth="1"/>
    <col min="6231" max="6231" width="1.7109375" style="4" customWidth="1"/>
    <col min="6232" max="6234" width="5.140625" style="4" customWidth="1"/>
    <col min="6235" max="6235" width="1.7109375" style="4" customWidth="1"/>
    <col min="6236" max="6237" width="5" style="4" customWidth="1"/>
    <col min="6238" max="6238" width="5.28515625" style="4" customWidth="1"/>
    <col min="6239" max="6437" width="11.42578125" style="4"/>
    <col min="6438" max="6438" width="16.140625" style="4" customWidth="1"/>
    <col min="6439" max="6439" width="6" style="4" customWidth="1"/>
    <col min="6440" max="6440" width="6" style="4" bestFit="1" customWidth="1"/>
    <col min="6441" max="6441" width="5.7109375" style="4" bestFit="1" customWidth="1"/>
    <col min="6442" max="6442" width="1.7109375" style="4" customWidth="1"/>
    <col min="6443" max="6443" width="6" style="4" bestFit="1" customWidth="1"/>
    <col min="6444" max="6445" width="5" style="4" customWidth="1"/>
    <col min="6446" max="6446" width="1.7109375" style="4" customWidth="1"/>
    <col min="6447" max="6449" width="5" style="4" customWidth="1"/>
    <col min="6450" max="6450" width="1.7109375" style="4" customWidth="1"/>
    <col min="6451" max="6453" width="5.140625" style="4" bestFit="1" customWidth="1"/>
    <col min="6454" max="6454" width="1.7109375" style="4" customWidth="1"/>
    <col min="6455" max="6457" width="5.140625" style="4" bestFit="1" customWidth="1"/>
    <col min="6458" max="6458" width="1.7109375" style="4" customWidth="1"/>
    <col min="6459" max="6461" width="5.140625" style="4" bestFit="1" customWidth="1"/>
    <col min="6462" max="6462" width="1.7109375" style="4" customWidth="1"/>
    <col min="6463" max="6463" width="4.85546875" style="4" bestFit="1" customWidth="1"/>
    <col min="6464" max="6465" width="4.42578125" style="4" customWidth="1"/>
    <col min="6466" max="6466" width="8.85546875" style="4" customWidth="1"/>
    <col min="6467" max="6467" width="12" style="4" customWidth="1"/>
    <col min="6468" max="6470" width="6" style="4" customWidth="1"/>
    <col min="6471" max="6471" width="1.7109375" style="4" customWidth="1"/>
    <col min="6472" max="6472" width="6.140625" style="4" customWidth="1"/>
    <col min="6473" max="6474" width="5.140625" style="4" customWidth="1"/>
    <col min="6475" max="6475" width="1.7109375" style="4" customWidth="1"/>
    <col min="6476" max="6478" width="5" style="4" customWidth="1"/>
    <col min="6479" max="6479" width="1.7109375" style="4" customWidth="1"/>
    <col min="6480" max="6482" width="5" style="4" customWidth="1"/>
    <col min="6483" max="6483" width="1.7109375" style="4" customWidth="1"/>
    <col min="6484" max="6486" width="5" style="4" customWidth="1"/>
    <col min="6487" max="6487" width="1.7109375" style="4" customWidth="1"/>
    <col min="6488" max="6490" width="5.140625" style="4" customWidth="1"/>
    <col min="6491" max="6491" width="1.7109375" style="4" customWidth="1"/>
    <col min="6492" max="6493" width="5" style="4" customWidth="1"/>
    <col min="6494" max="6494" width="5.28515625" style="4" customWidth="1"/>
    <col min="6495" max="6693" width="11.42578125" style="4"/>
    <col min="6694" max="6694" width="16.140625" style="4" customWidth="1"/>
    <col min="6695" max="6695" width="6" style="4" customWidth="1"/>
    <col min="6696" max="6696" width="6" style="4" bestFit="1" customWidth="1"/>
    <col min="6697" max="6697" width="5.7109375" style="4" bestFit="1" customWidth="1"/>
    <col min="6698" max="6698" width="1.7109375" style="4" customWidth="1"/>
    <col min="6699" max="6699" width="6" style="4" bestFit="1" customWidth="1"/>
    <col min="6700" max="6701" width="5" style="4" customWidth="1"/>
    <col min="6702" max="6702" width="1.7109375" style="4" customWidth="1"/>
    <col min="6703" max="6705" width="5" style="4" customWidth="1"/>
    <col min="6706" max="6706" width="1.7109375" style="4" customWidth="1"/>
    <col min="6707" max="6709" width="5.140625" style="4" bestFit="1" customWidth="1"/>
    <col min="6710" max="6710" width="1.7109375" style="4" customWidth="1"/>
    <col min="6711" max="6713" width="5.140625" style="4" bestFit="1" customWidth="1"/>
    <col min="6714" max="6714" width="1.7109375" style="4" customWidth="1"/>
    <col min="6715" max="6717" width="5.140625" style="4" bestFit="1" customWidth="1"/>
    <col min="6718" max="6718" width="1.7109375" style="4" customWidth="1"/>
    <col min="6719" max="6719" width="4.85546875" style="4" bestFit="1" customWidth="1"/>
    <col min="6720" max="6721" width="4.42578125" style="4" customWidth="1"/>
    <col min="6722" max="6722" width="8.85546875" style="4" customWidth="1"/>
    <col min="6723" max="6723" width="12" style="4" customWidth="1"/>
    <col min="6724" max="6726" width="6" style="4" customWidth="1"/>
    <col min="6727" max="6727" width="1.7109375" style="4" customWidth="1"/>
    <col min="6728" max="6728" width="6.140625" style="4" customWidth="1"/>
    <col min="6729" max="6730" width="5.140625" style="4" customWidth="1"/>
    <col min="6731" max="6731" width="1.7109375" style="4" customWidth="1"/>
    <col min="6732" max="6734" width="5" style="4" customWidth="1"/>
    <col min="6735" max="6735" width="1.7109375" style="4" customWidth="1"/>
    <col min="6736" max="6738" width="5" style="4" customWidth="1"/>
    <col min="6739" max="6739" width="1.7109375" style="4" customWidth="1"/>
    <col min="6740" max="6742" width="5" style="4" customWidth="1"/>
    <col min="6743" max="6743" width="1.7109375" style="4" customWidth="1"/>
    <col min="6744" max="6746" width="5.140625" style="4" customWidth="1"/>
    <col min="6747" max="6747" width="1.7109375" style="4" customWidth="1"/>
    <col min="6748" max="6749" width="5" style="4" customWidth="1"/>
    <col min="6750" max="6750" width="5.28515625" style="4" customWidth="1"/>
    <col min="6751" max="6949" width="11.42578125" style="4"/>
    <col min="6950" max="6950" width="16.140625" style="4" customWidth="1"/>
    <col min="6951" max="6951" width="6" style="4" customWidth="1"/>
    <col min="6952" max="6952" width="6" style="4" bestFit="1" customWidth="1"/>
    <col min="6953" max="6953" width="5.7109375" style="4" bestFit="1" customWidth="1"/>
    <col min="6954" max="6954" width="1.7109375" style="4" customWidth="1"/>
    <col min="6955" max="6955" width="6" style="4" bestFit="1" customWidth="1"/>
    <col min="6956" max="6957" width="5" style="4" customWidth="1"/>
    <col min="6958" max="6958" width="1.7109375" style="4" customWidth="1"/>
    <col min="6959" max="6961" width="5" style="4" customWidth="1"/>
    <col min="6962" max="6962" width="1.7109375" style="4" customWidth="1"/>
    <col min="6963" max="6965" width="5.140625" style="4" bestFit="1" customWidth="1"/>
    <col min="6966" max="6966" width="1.7109375" style="4" customWidth="1"/>
    <col min="6967" max="6969" width="5.140625" style="4" bestFit="1" customWidth="1"/>
    <col min="6970" max="6970" width="1.7109375" style="4" customWidth="1"/>
    <col min="6971" max="6973" width="5.140625" style="4" bestFit="1" customWidth="1"/>
    <col min="6974" max="6974" width="1.7109375" style="4" customWidth="1"/>
    <col min="6975" max="6975" width="4.85546875" style="4" bestFit="1" customWidth="1"/>
    <col min="6976" max="6977" width="4.42578125" style="4" customWidth="1"/>
    <col min="6978" max="6978" width="8.85546875" style="4" customWidth="1"/>
    <col min="6979" max="6979" width="12" style="4" customWidth="1"/>
    <col min="6980" max="6982" width="6" style="4" customWidth="1"/>
    <col min="6983" max="6983" width="1.7109375" style="4" customWidth="1"/>
    <col min="6984" max="6984" width="6.140625" style="4" customWidth="1"/>
    <col min="6985" max="6986" width="5.140625" style="4" customWidth="1"/>
    <col min="6987" max="6987" width="1.7109375" style="4" customWidth="1"/>
    <col min="6988" max="6990" width="5" style="4" customWidth="1"/>
    <col min="6991" max="6991" width="1.7109375" style="4" customWidth="1"/>
    <col min="6992" max="6994" width="5" style="4" customWidth="1"/>
    <col min="6995" max="6995" width="1.7109375" style="4" customWidth="1"/>
    <col min="6996" max="6998" width="5" style="4" customWidth="1"/>
    <col min="6999" max="6999" width="1.7109375" style="4" customWidth="1"/>
    <col min="7000" max="7002" width="5.140625" style="4" customWidth="1"/>
    <col min="7003" max="7003" width="1.7109375" style="4" customWidth="1"/>
    <col min="7004" max="7005" width="5" style="4" customWidth="1"/>
    <col min="7006" max="7006" width="5.28515625" style="4" customWidth="1"/>
    <col min="7007" max="7205" width="11.42578125" style="4"/>
    <col min="7206" max="7206" width="16.140625" style="4" customWidth="1"/>
    <col min="7207" max="7207" width="6" style="4" customWidth="1"/>
    <col min="7208" max="7208" width="6" style="4" bestFit="1" customWidth="1"/>
    <col min="7209" max="7209" width="5.7109375" style="4" bestFit="1" customWidth="1"/>
    <col min="7210" max="7210" width="1.7109375" style="4" customWidth="1"/>
    <col min="7211" max="7211" width="6" style="4" bestFit="1" customWidth="1"/>
    <col min="7212" max="7213" width="5" style="4" customWidth="1"/>
    <col min="7214" max="7214" width="1.7109375" style="4" customWidth="1"/>
    <col min="7215" max="7217" width="5" style="4" customWidth="1"/>
    <col min="7218" max="7218" width="1.7109375" style="4" customWidth="1"/>
    <col min="7219" max="7221" width="5.140625" style="4" bestFit="1" customWidth="1"/>
    <col min="7222" max="7222" width="1.7109375" style="4" customWidth="1"/>
    <col min="7223" max="7225" width="5.140625" style="4" bestFit="1" customWidth="1"/>
    <col min="7226" max="7226" width="1.7109375" style="4" customWidth="1"/>
    <col min="7227" max="7229" width="5.140625" style="4" bestFit="1" customWidth="1"/>
    <col min="7230" max="7230" width="1.7109375" style="4" customWidth="1"/>
    <col min="7231" max="7231" width="4.85546875" style="4" bestFit="1" customWidth="1"/>
    <col min="7232" max="7233" width="4.42578125" style="4" customWidth="1"/>
    <col min="7234" max="7234" width="8.85546875" style="4" customWidth="1"/>
    <col min="7235" max="7235" width="12" style="4" customWidth="1"/>
    <col min="7236" max="7238" width="6" style="4" customWidth="1"/>
    <col min="7239" max="7239" width="1.7109375" style="4" customWidth="1"/>
    <col min="7240" max="7240" width="6.140625" style="4" customWidth="1"/>
    <col min="7241" max="7242" width="5.140625" style="4" customWidth="1"/>
    <col min="7243" max="7243" width="1.7109375" style="4" customWidth="1"/>
    <col min="7244" max="7246" width="5" style="4" customWidth="1"/>
    <col min="7247" max="7247" width="1.7109375" style="4" customWidth="1"/>
    <col min="7248" max="7250" width="5" style="4" customWidth="1"/>
    <col min="7251" max="7251" width="1.7109375" style="4" customWidth="1"/>
    <col min="7252" max="7254" width="5" style="4" customWidth="1"/>
    <col min="7255" max="7255" width="1.7109375" style="4" customWidth="1"/>
    <col min="7256" max="7258" width="5.140625" style="4" customWidth="1"/>
    <col min="7259" max="7259" width="1.7109375" style="4" customWidth="1"/>
    <col min="7260" max="7261" width="5" style="4" customWidth="1"/>
    <col min="7262" max="7262" width="5.28515625" style="4" customWidth="1"/>
    <col min="7263" max="7461" width="11.42578125" style="4"/>
    <col min="7462" max="7462" width="16.140625" style="4" customWidth="1"/>
    <col min="7463" max="7463" width="6" style="4" customWidth="1"/>
    <col min="7464" max="7464" width="6" style="4" bestFit="1" customWidth="1"/>
    <col min="7465" max="7465" width="5.7109375" style="4" bestFit="1" customWidth="1"/>
    <col min="7466" max="7466" width="1.7109375" style="4" customWidth="1"/>
    <col min="7467" max="7467" width="6" style="4" bestFit="1" customWidth="1"/>
    <col min="7468" max="7469" width="5" style="4" customWidth="1"/>
    <col min="7470" max="7470" width="1.7109375" style="4" customWidth="1"/>
    <col min="7471" max="7473" width="5" style="4" customWidth="1"/>
    <col min="7474" max="7474" width="1.7109375" style="4" customWidth="1"/>
    <col min="7475" max="7477" width="5.140625" style="4" bestFit="1" customWidth="1"/>
    <col min="7478" max="7478" width="1.7109375" style="4" customWidth="1"/>
    <col min="7479" max="7481" width="5.140625" style="4" bestFit="1" customWidth="1"/>
    <col min="7482" max="7482" width="1.7109375" style="4" customWidth="1"/>
    <col min="7483" max="7485" width="5.140625" style="4" bestFit="1" customWidth="1"/>
    <col min="7486" max="7486" width="1.7109375" style="4" customWidth="1"/>
    <col min="7487" max="7487" width="4.85546875" style="4" bestFit="1" customWidth="1"/>
    <col min="7488" max="7489" width="4.42578125" style="4" customWidth="1"/>
    <col min="7490" max="7490" width="8.85546875" style="4" customWidth="1"/>
    <col min="7491" max="7491" width="12" style="4" customWidth="1"/>
    <col min="7492" max="7494" width="6" style="4" customWidth="1"/>
    <col min="7495" max="7495" width="1.7109375" style="4" customWidth="1"/>
    <col min="7496" max="7496" width="6.140625" style="4" customWidth="1"/>
    <col min="7497" max="7498" width="5.140625" style="4" customWidth="1"/>
    <col min="7499" max="7499" width="1.7109375" style="4" customWidth="1"/>
    <col min="7500" max="7502" width="5" style="4" customWidth="1"/>
    <col min="7503" max="7503" width="1.7109375" style="4" customWidth="1"/>
    <col min="7504" max="7506" width="5" style="4" customWidth="1"/>
    <col min="7507" max="7507" width="1.7109375" style="4" customWidth="1"/>
    <col min="7508" max="7510" width="5" style="4" customWidth="1"/>
    <col min="7511" max="7511" width="1.7109375" style="4" customWidth="1"/>
    <col min="7512" max="7514" width="5.140625" style="4" customWidth="1"/>
    <col min="7515" max="7515" width="1.7109375" style="4" customWidth="1"/>
    <col min="7516" max="7517" width="5" style="4" customWidth="1"/>
    <col min="7518" max="7518" width="5.28515625" style="4" customWidth="1"/>
    <col min="7519" max="7717" width="11.42578125" style="4"/>
    <col min="7718" max="7718" width="16.140625" style="4" customWidth="1"/>
    <col min="7719" max="7719" width="6" style="4" customWidth="1"/>
    <col min="7720" max="7720" width="6" style="4" bestFit="1" customWidth="1"/>
    <col min="7721" max="7721" width="5.7109375" style="4" bestFit="1" customWidth="1"/>
    <col min="7722" max="7722" width="1.7109375" style="4" customWidth="1"/>
    <col min="7723" max="7723" width="6" style="4" bestFit="1" customWidth="1"/>
    <col min="7724" max="7725" width="5" style="4" customWidth="1"/>
    <col min="7726" max="7726" width="1.7109375" style="4" customWidth="1"/>
    <col min="7727" max="7729" width="5" style="4" customWidth="1"/>
    <col min="7730" max="7730" width="1.7109375" style="4" customWidth="1"/>
    <col min="7731" max="7733" width="5.140625" style="4" bestFit="1" customWidth="1"/>
    <col min="7734" max="7734" width="1.7109375" style="4" customWidth="1"/>
    <col min="7735" max="7737" width="5.140625" style="4" bestFit="1" customWidth="1"/>
    <col min="7738" max="7738" width="1.7109375" style="4" customWidth="1"/>
    <col min="7739" max="7741" width="5.140625" style="4" bestFit="1" customWidth="1"/>
    <col min="7742" max="7742" width="1.7109375" style="4" customWidth="1"/>
    <col min="7743" max="7743" width="4.85546875" style="4" bestFit="1" customWidth="1"/>
    <col min="7744" max="7745" width="4.42578125" style="4" customWidth="1"/>
    <col min="7746" max="7746" width="8.85546875" style="4" customWidth="1"/>
    <col min="7747" max="7747" width="12" style="4" customWidth="1"/>
    <col min="7748" max="7750" width="6" style="4" customWidth="1"/>
    <col min="7751" max="7751" width="1.7109375" style="4" customWidth="1"/>
    <col min="7752" max="7752" width="6.140625" style="4" customWidth="1"/>
    <col min="7753" max="7754" width="5.140625" style="4" customWidth="1"/>
    <col min="7755" max="7755" width="1.7109375" style="4" customWidth="1"/>
    <col min="7756" max="7758" width="5" style="4" customWidth="1"/>
    <col min="7759" max="7759" width="1.7109375" style="4" customWidth="1"/>
    <col min="7760" max="7762" width="5" style="4" customWidth="1"/>
    <col min="7763" max="7763" width="1.7109375" style="4" customWidth="1"/>
    <col min="7764" max="7766" width="5" style="4" customWidth="1"/>
    <col min="7767" max="7767" width="1.7109375" style="4" customWidth="1"/>
    <col min="7768" max="7770" width="5.140625" style="4" customWidth="1"/>
    <col min="7771" max="7771" width="1.7109375" style="4" customWidth="1"/>
    <col min="7772" max="7773" width="5" style="4" customWidth="1"/>
    <col min="7774" max="7774" width="5.28515625" style="4" customWidth="1"/>
    <col min="7775" max="7973" width="11.42578125" style="4"/>
    <col min="7974" max="7974" width="16.140625" style="4" customWidth="1"/>
    <col min="7975" max="7975" width="6" style="4" customWidth="1"/>
    <col min="7976" max="7976" width="6" style="4" bestFit="1" customWidth="1"/>
    <col min="7977" max="7977" width="5.7109375" style="4" bestFit="1" customWidth="1"/>
    <col min="7978" max="7978" width="1.7109375" style="4" customWidth="1"/>
    <col min="7979" max="7979" width="6" style="4" bestFit="1" customWidth="1"/>
    <col min="7980" max="7981" width="5" style="4" customWidth="1"/>
    <col min="7982" max="7982" width="1.7109375" style="4" customWidth="1"/>
    <col min="7983" max="7985" width="5" style="4" customWidth="1"/>
    <col min="7986" max="7986" width="1.7109375" style="4" customWidth="1"/>
    <col min="7987" max="7989" width="5.140625" style="4" bestFit="1" customWidth="1"/>
    <col min="7990" max="7990" width="1.7109375" style="4" customWidth="1"/>
    <col min="7991" max="7993" width="5.140625" style="4" bestFit="1" customWidth="1"/>
    <col min="7994" max="7994" width="1.7109375" style="4" customWidth="1"/>
    <col min="7995" max="7997" width="5.140625" style="4" bestFit="1" customWidth="1"/>
    <col min="7998" max="7998" width="1.7109375" style="4" customWidth="1"/>
    <col min="7999" max="7999" width="4.85546875" style="4" bestFit="1" customWidth="1"/>
    <col min="8000" max="8001" width="4.42578125" style="4" customWidth="1"/>
    <col min="8002" max="8002" width="8.85546875" style="4" customWidth="1"/>
    <col min="8003" max="8003" width="12" style="4" customWidth="1"/>
    <col min="8004" max="8006" width="6" style="4" customWidth="1"/>
    <col min="8007" max="8007" width="1.7109375" style="4" customWidth="1"/>
    <col min="8008" max="8008" width="6.140625" style="4" customWidth="1"/>
    <col min="8009" max="8010" width="5.140625" style="4" customWidth="1"/>
    <col min="8011" max="8011" width="1.7109375" style="4" customWidth="1"/>
    <col min="8012" max="8014" width="5" style="4" customWidth="1"/>
    <col min="8015" max="8015" width="1.7109375" style="4" customWidth="1"/>
    <col min="8016" max="8018" width="5" style="4" customWidth="1"/>
    <col min="8019" max="8019" width="1.7109375" style="4" customWidth="1"/>
    <col min="8020" max="8022" width="5" style="4" customWidth="1"/>
    <col min="8023" max="8023" width="1.7109375" style="4" customWidth="1"/>
    <col min="8024" max="8026" width="5.140625" style="4" customWidth="1"/>
    <col min="8027" max="8027" width="1.7109375" style="4" customWidth="1"/>
    <col min="8028" max="8029" width="5" style="4" customWidth="1"/>
    <col min="8030" max="8030" width="5.28515625" style="4" customWidth="1"/>
    <col min="8031" max="8229" width="11.42578125" style="4"/>
    <col min="8230" max="8230" width="16.140625" style="4" customWidth="1"/>
    <col min="8231" max="8231" width="6" style="4" customWidth="1"/>
    <col min="8232" max="8232" width="6" style="4" bestFit="1" customWidth="1"/>
    <col min="8233" max="8233" width="5.7109375" style="4" bestFit="1" customWidth="1"/>
    <col min="8234" max="8234" width="1.7109375" style="4" customWidth="1"/>
    <col min="8235" max="8235" width="6" style="4" bestFit="1" customWidth="1"/>
    <col min="8236" max="8237" width="5" style="4" customWidth="1"/>
    <col min="8238" max="8238" width="1.7109375" style="4" customWidth="1"/>
    <col min="8239" max="8241" width="5" style="4" customWidth="1"/>
    <col min="8242" max="8242" width="1.7109375" style="4" customWidth="1"/>
    <col min="8243" max="8245" width="5.140625" style="4" bestFit="1" customWidth="1"/>
    <col min="8246" max="8246" width="1.7109375" style="4" customWidth="1"/>
    <col min="8247" max="8249" width="5.140625" style="4" bestFit="1" customWidth="1"/>
    <col min="8250" max="8250" width="1.7109375" style="4" customWidth="1"/>
    <col min="8251" max="8253" width="5.140625" style="4" bestFit="1" customWidth="1"/>
    <col min="8254" max="8254" width="1.7109375" style="4" customWidth="1"/>
    <col min="8255" max="8255" width="4.85546875" style="4" bestFit="1" customWidth="1"/>
    <col min="8256" max="8257" width="4.42578125" style="4" customWidth="1"/>
    <col min="8258" max="8258" width="8.85546875" style="4" customWidth="1"/>
    <col min="8259" max="8259" width="12" style="4" customWidth="1"/>
    <col min="8260" max="8262" width="6" style="4" customWidth="1"/>
    <col min="8263" max="8263" width="1.7109375" style="4" customWidth="1"/>
    <col min="8264" max="8264" width="6.140625" style="4" customWidth="1"/>
    <col min="8265" max="8266" width="5.140625" style="4" customWidth="1"/>
    <col min="8267" max="8267" width="1.7109375" style="4" customWidth="1"/>
    <col min="8268" max="8270" width="5" style="4" customWidth="1"/>
    <col min="8271" max="8271" width="1.7109375" style="4" customWidth="1"/>
    <col min="8272" max="8274" width="5" style="4" customWidth="1"/>
    <col min="8275" max="8275" width="1.7109375" style="4" customWidth="1"/>
    <col min="8276" max="8278" width="5" style="4" customWidth="1"/>
    <col min="8279" max="8279" width="1.7109375" style="4" customWidth="1"/>
    <col min="8280" max="8282" width="5.140625" style="4" customWidth="1"/>
    <col min="8283" max="8283" width="1.7109375" style="4" customWidth="1"/>
    <col min="8284" max="8285" width="5" style="4" customWidth="1"/>
    <col min="8286" max="8286" width="5.28515625" style="4" customWidth="1"/>
    <col min="8287" max="8485" width="11.42578125" style="4"/>
    <col min="8486" max="8486" width="16.140625" style="4" customWidth="1"/>
    <col min="8487" max="8487" width="6" style="4" customWidth="1"/>
    <col min="8488" max="8488" width="6" style="4" bestFit="1" customWidth="1"/>
    <col min="8489" max="8489" width="5.7109375" style="4" bestFit="1" customWidth="1"/>
    <col min="8490" max="8490" width="1.7109375" style="4" customWidth="1"/>
    <col min="8491" max="8491" width="6" style="4" bestFit="1" customWidth="1"/>
    <col min="8492" max="8493" width="5" style="4" customWidth="1"/>
    <col min="8494" max="8494" width="1.7109375" style="4" customWidth="1"/>
    <col min="8495" max="8497" width="5" style="4" customWidth="1"/>
    <col min="8498" max="8498" width="1.7109375" style="4" customWidth="1"/>
    <col min="8499" max="8501" width="5.140625" style="4" bestFit="1" customWidth="1"/>
    <col min="8502" max="8502" width="1.7109375" style="4" customWidth="1"/>
    <col min="8503" max="8505" width="5.140625" style="4" bestFit="1" customWidth="1"/>
    <col min="8506" max="8506" width="1.7109375" style="4" customWidth="1"/>
    <col min="8507" max="8509" width="5.140625" style="4" bestFit="1" customWidth="1"/>
    <col min="8510" max="8510" width="1.7109375" style="4" customWidth="1"/>
    <col min="8511" max="8511" width="4.85546875" style="4" bestFit="1" customWidth="1"/>
    <col min="8512" max="8513" width="4.42578125" style="4" customWidth="1"/>
    <col min="8514" max="8514" width="8.85546875" style="4" customWidth="1"/>
    <col min="8515" max="8515" width="12" style="4" customWidth="1"/>
    <col min="8516" max="8518" width="6" style="4" customWidth="1"/>
    <col min="8519" max="8519" width="1.7109375" style="4" customWidth="1"/>
    <col min="8520" max="8520" width="6.140625" style="4" customWidth="1"/>
    <col min="8521" max="8522" width="5.140625" style="4" customWidth="1"/>
    <col min="8523" max="8523" width="1.7109375" style="4" customWidth="1"/>
    <col min="8524" max="8526" width="5" style="4" customWidth="1"/>
    <col min="8527" max="8527" width="1.7109375" style="4" customWidth="1"/>
    <col min="8528" max="8530" width="5" style="4" customWidth="1"/>
    <col min="8531" max="8531" width="1.7109375" style="4" customWidth="1"/>
    <col min="8532" max="8534" width="5" style="4" customWidth="1"/>
    <col min="8535" max="8535" width="1.7109375" style="4" customWidth="1"/>
    <col min="8536" max="8538" width="5.140625" style="4" customWidth="1"/>
    <col min="8539" max="8539" width="1.7109375" style="4" customWidth="1"/>
    <col min="8540" max="8541" width="5" style="4" customWidth="1"/>
    <col min="8542" max="8542" width="5.28515625" style="4" customWidth="1"/>
    <col min="8543" max="8741" width="11.42578125" style="4"/>
    <col min="8742" max="8742" width="16.140625" style="4" customWidth="1"/>
    <col min="8743" max="8743" width="6" style="4" customWidth="1"/>
    <col min="8744" max="8744" width="6" style="4" bestFit="1" customWidth="1"/>
    <col min="8745" max="8745" width="5.7109375" style="4" bestFit="1" customWidth="1"/>
    <col min="8746" max="8746" width="1.7109375" style="4" customWidth="1"/>
    <col min="8747" max="8747" width="6" style="4" bestFit="1" customWidth="1"/>
    <col min="8748" max="8749" width="5" style="4" customWidth="1"/>
    <col min="8750" max="8750" width="1.7109375" style="4" customWidth="1"/>
    <col min="8751" max="8753" width="5" style="4" customWidth="1"/>
    <col min="8754" max="8754" width="1.7109375" style="4" customWidth="1"/>
    <col min="8755" max="8757" width="5.140625" style="4" bestFit="1" customWidth="1"/>
    <col min="8758" max="8758" width="1.7109375" style="4" customWidth="1"/>
    <col min="8759" max="8761" width="5.140625" style="4" bestFit="1" customWidth="1"/>
    <col min="8762" max="8762" width="1.7109375" style="4" customWidth="1"/>
    <col min="8763" max="8765" width="5.140625" style="4" bestFit="1" customWidth="1"/>
    <col min="8766" max="8766" width="1.7109375" style="4" customWidth="1"/>
    <col min="8767" max="8767" width="4.85546875" style="4" bestFit="1" customWidth="1"/>
    <col min="8768" max="8769" width="4.42578125" style="4" customWidth="1"/>
    <col min="8770" max="8770" width="8.85546875" style="4" customWidth="1"/>
    <col min="8771" max="8771" width="12" style="4" customWidth="1"/>
    <col min="8772" max="8774" width="6" style="4" customWidth="1"/>
    <col min="8775" max="8775" width="1.7109375" style="4" customWidth="1"/>
    <col min="8776" max="8776" width="6.140625" style="4" customWidth="1"/>
    <col min="8777" max="8778" width="5.140625" style="4" customWidth="1"/>
    <col min="8779" max="8779" width="1.7109375" style="4" customWidth="1"/>
    <col min="8780" max="8782" width="5" style="4" customWidth="1"/>
    <col min="8783" max="8783" width="1.7109375" style="4" customWidth="1"/>
    <col min="8784" max="8786" width="5" style="4" customWidth="1"/>
    <col min="8787" max="8787" width="1.7109375" style="4" customWidth="1"/>
    <col min="8788" max="8790" width="5" style="4" customWidth="1"/>
    <col min="8791" max="8791" width="1.7109375" style="4" customWidth="1"/>
    <col min="8792" max="8794" width="5.140625" style="4" customWidth="1"/>
    <col min="8795" max="8795" width="1.7109375" style="4" customWidth="1"/>
    <col min="8796" max="8797" width="5" style="4" customWidth="1"/>
    <col min="8798" max="8798" width="5.28515625" style="4" customWidth="1"/>
    <col min="8799" max="8997" width="11.42578125" style="4"/>
    <col min="8998" max="8998" width="16.140625" style="4" customWidth="1"/>
    <col min="8999" max="8999" width="6" style="4" customWidth="1"/>
    <col min="9000" max="9000" width="6" style="4" bestFit="1" customWidth="1"/>
    <col min="9001" max="9001" width="5.7109375" style="4" bestFit="1" customWidth="1"/>
    <col min="9002" max="9002" width="1.7109375" style="4" customWidth="1"/>
    <col min="9003" max="9003" width="6" style="4" bestFit="1" customWidth="1"/>
    <col min="9004" max="9005" width="5" style="4" customWidth="1"/>
    <col min="9006" max="9006" width="1.7109375" style="4" customWidth="1"/>
    <col min="9007" max="9009" width="5" style="4" customWidth="1"/>
    <col min="9010" max="9010" width="1.7109375" style="4" customWidth="1"/>
    <col min="9011" max="9013" width="5.140625" style="4" bestFit="1" customWidth="1"/>
    <col min="9014" max="9014" width="1.7109375" style="4" customWidth="1"/>
    <col min="9015" max="9017" width="5.140625" style="4" bestFit="1" customWidth="1"/>
    <col min="9018" max="9018" width="1.7109375" style="4" customWidth="1"/>
    <col min="9019" max="9021" width="5.140625" style="4" bestFit="1" customWidth="1"/>
    <col min="9022" max="9022" width="1.7109375" style="4" customWidth="1"/>
    <col min="9023" max="9023" width="4.85546875" style="4" bestFit="1" customWidth="1"/>
    <col min="9024" max="9025" width="4.42578125" style="4" customWidth="1"/>
    <col min="9026" max="9026" width="8.85546875" style="4" customWidth="1"/>
    <col min="9027" max="9027" width="12" style="4" customWidth="1"/>
    <col min="9028" max="9030" width="6" style="4" customWidth="1"/>
    <col min="9031" max="9031" width="1.7109375" style="4" customWidth="1"/>
    <col min="9032" max="9032" width="6.140625" style="4" customWidth="1"/>
    <col min="9033" max="9034" width="5.140625" style="4" customWidth="1"/>
    <col min="9035" max="9035" width="1.7109375" style="4" customWidth="1"/>
    <col min="9036" max="9038" width="5" style="4" customWidth="1"/>
    <col min="9039" max="9039" width="1.7109375" style="4" customWidth="1"/>
    <col min="9040" max="9042" width="5" style="4" customWidth="1"/>
    <col min="9043" max="9043" width="1.7109375" style="4" customWidth="1"/>
    <col min="9044" max="9046" width="5" style="4" customWidth="1"/>
    <col min="9047" max="9047" width="1.7109375" style="4" customWidth="1"/>
    <col min="9048" max="9050" width="5.140625" style="4" customWidth="1"/>
    <col min="9051" max="9051" width="1.7109375" style="4" customWidth="1"/>
    <col min="9052" max="9053" width="5" style="4" customWidth="1"/>
    <col min="9054" max="9054" width="5.28515625" style="4" customWidth="1"/>
    <col min="9055" max="9253" width="11.42578125" style="4"/>
    <col min="9254" max="9254" width="16.140625" style="4" customWidth="1"/>
    <col min="9255" max="9255" width="6" style="4" customWidth="1"/>
    <col min="9256" max="9256" width="6" style="4" bestFit="1" customWidth="1"/>
    <col min="9257" max="9257" width="5.7109375" style="4" bestFit="1" customWidth="1"/>
    <col min="9258" max="9258" width="1.7109375" style="4" customWidth="1"/>
    <col min="9259" max="9259" width="6" style="4" bestFit="1" customWidth="1"/>
    <col min="9260" max="9261" width="5" style="4" customWidth="1"/>
    <col min="9262" max="9262" width="1.7109375" style="4" customWidth="1"/>
    <col min="9263" max="9265" width="5" style="4" customWidth="1"/>
    <col min="9266" max="9266" width="1.7109375" style="4" customWidth="1"/>
    <col min="9267" max="9269" width="5.140625" style="4" bestFit="1" customWidth="1"/>
    <col min="9270" max="9270" width="1.7109375" style="4" customWidth="1"/>
    <col min="9271" max="9273" width="5.140625" style="4" bestFit="1" customWidth="1"/>
    <col min="9274" max="9274" width="1.7109375" style="4" customWidth="1"/>
    <col min="9275" max="9277" width="5.140625" style="4" bestFit="1" customWidth="1"/>
    <col min="9278" max="9278" width="1.7109375" style="4" customWidth="1"/>
    <col min="9279" max="9279" width="4.85546875" style="4" bestFit="1" customWidth="1"/>
    <col min="9280" max="9281" width="4.42578125" style="4" customWidth="1"/>
    <col min="9282" max="9282" width="8.85546875" style="4" customWidth="1"/>
    <col min="9283" max="9283" width="12" style="4" customWidth="1"/>
    <col min="9284" max="9286" width="6" style="4" customWidth="1"/>
    <col min="9287" max="9287" width="1.7109375" style="4" customWidth="1"/>
    <col min="9288" max="9288" width="6.140625" style="4" customWidth="1"/>
    <col min="9289" max="9290" width="5.140625" style="4" customWidth="1"/>
    <col min="9291" max="9291" width="1.7109375" style="4" customWidth="1"/>
    <col min="9292" max="9294" width="5" style="4" customWidth="1"/>
    <col min="9295" max="9295" width="1.7109375" style="4" customWidth="1"/>
    <col min="9296" max="9298" width="5" style="4" customWidth="1"/>
    <col min="9299" max="9299" width="1.7109375" style="4" customWidth="1"/>
    <col min="9300" max="9302" width="5" style="4" customWidth="1"/>
    <col min="9303" max="9303" width="1.7109375" style="4" customWidth="1"/>
    <col min="9304" max="9306" width="5.140625" style="4" customWidth="1"/>
    <col min="9307" max="9307" width="1.7109375" style="4" customWidth="1"/>
    <col min="9308" max="9309" width="5" style="4" customWidth="1"/>
    <col min="9310" max="9310" width="5.28515625" style="4" customWidth="1"/>
    <col min="9311" max="9509" width="11.42578125" style="4"/>
    <col min="9510" max="9510" width="16.140625" style="4" customWidth="1"/>
    <col min="9511" max="9511" width="6" style="4" customWidth="1"/>
    <col min="9512" max="9512" width="6" style="4" bestFit="1" customWidth="1"/>
    <col min="9513" max="9513" width="5.7109375" style="4" bestFit="1" customWidth="1"/>
    <col min="9514" max="9514" width="1.7109375" style="4" customWidth="1"/>
    <col min="9515" max="9515" width="6" style="4" bestFit="1" customWidth="1"/>
    <col min="9516" max="9517" width="5" style="4" customWidth="1"/>
    <col min="9518" max="9518" width="1.7109375" style="4" customWidth="1"/>
    <col min="9519" max="9521" width="5" style="4" customWidth="1"/>
    <col min="9522" max="9522" width="1.7109375" style="4" customWidth="1"/>
    <col min="9523" max="9525" width="5.140625" style="4" bestFit="1" customWidth="1"/>
    <col min="9526" max="9526" width="1.7109375" style="4" customWidth="1"/>
    <col min="9527" max="9529" width="5.140625" style="4" bestFit="1" customWidth="1"/>
    <col min="9530" max="9530" width="1.7109375" style="4" customWidth="1"/>
    <col min="9531" max="9533" width="5.140625" style="4" bestFit="1" customWidth="1"/>
    <col min="9534" max="9534" width="1.7109375" style="4" customWidth="1"/>
    <col min="9535" max="9535" width="4.85546875" style="4" bestFit="1" customWidth="1"/>
    <col min="9536" max="9537" width="4.42578125" style="4" customWidth="1"/>
    <col min="9538" max="9538" width="8.85546875" style="4" customWidth="1"/>
    <col min="9539" max="9539" width="12" style="4" customWidth="1"/>
    <col min="9540" max="9542" width="6" style="4" customWidth="1"/>
    <col min="9543" max="9543" width="1.7109375" style="4" customWidth="1"/>
    <col min="9544" max="9544" width="6.140625" style="4" customWidth="1"/>
    <col min="9545" max="9546" width="5.140625" style="4" customWidth="1"/>
    <col min="9547" max="9547" width="1.7109375" style="4" customWidth="1"/>
    <col min="9548" max="9550" width="5" style="4" customWidth="1"/>
    <col min="9551" max="9551" width="1.7109375" style="4" customWidth="1"/>
    <col min="9552" max="9554" width="5" style="4" customWidth="1"/>
    <col min="9555" max="9555" width="1.7109375" style="4" customWidth="1"/>
    <col min="9556" max="9558" width="5" style="4" customWidth="1"/>
    <col min="9559" max="9559" width="1.7109375" style="4" customWidth="1"/>
    <col min="9560" max="9562" width="5.140625" style="4" customWidth="1"/>
    <col min="9563" max="9563" width="1.7109375" style="4" customWidth="1"/>
    <col min="9564" max="9565" width="5" style="4" customWidth="1"/>
    <col min="9566" max="9566" width="5.28515625" style="4" customWidth="1"/>
    <col min="9567" max="9765" width="11.42578125" style="4"/>
    <col min="9766" max="9766" width="16.140625" style="4" customWidth="1"/>
    <col min="9767" max="9767" width="6" style="4" customWidth="1"/>
    <col min="9768" max="9768" width="6" style="4" bestFit="1" customWidth="1"/>
    <col min="9769" max="9769" width="5.7109375" style="4" bestFit="1" customWidth="1"/>
    <col min="9770" max="9770" width="1.7109375" style="4" customWidth="1"/>
    <col min="9771" max="9771" width="6" style="4" bestFit="1" customWidth="1"/>
    <col min="9772" max="9773" width="5" style="4" customWidth="1"/>
    <col min="9774" max="9774" width="1.7109375" style="4" customWidth="1"/>
    <col min="9775" max="9777" width="5" style="4" customWidth="1"/>
    <col min="9778" max="9778" width="1.7109375" style="4" customWidth="1"/>
    <col min="9779" max="9781" width="5.140625" style="4" bestFit="1" customWidth="1"/>
    <col min="9782" max="9782" width="1.7109375" style="4" customWidth="1"/>
    <col min="9783" max="9785" width="5.140625" style="4" bestFit="1" customWidth="1"/>
    <col min="9786" max="9786" width="1.7109375" style="4" customWidth="1"/>
    <col min="9787" max="9789" width="5.140625" style="4" bestFit="1" customWidth="1"/>
    <col min="9790" max="9790" width="1.7109375" style="4" customWidth="1"/>
    <col min="9791" max="9791" width="4.85546875" style="4" bestFit="1" customWidth="1"/>
    <col min="9792" max="9793" width="4.42578125" style="4" customWidth="1"/>
    <col min="9794" max="9794" width="8.85546875" style="4" customWidth="1"/>
    <col min="9795" max="9795" width="12" style="4" customWidth="1"/>
    <col min="9796" max="9798" width="6" style="4" customWidth="1"/>
    <col min="9799" max="9799" width="1.7109375" style="4" customWidth="1"/>
    <col min="9800" max="9800" width="6.140625" style="4" customWidth="1"/>
    <col min="9801" max="9802" width="5.140625" style="4" customWidth="1"/>
    <col min="9803" max="9803" width="1.7109375" style="4" customWidth="1"/>
    <col min="9804" max="9806" width="5" style="4" customWidth="1"/>
    <col min="9807" max="9807" width="1.7109375" style="4" customWidth="1"/>
    <col min="9808" max="9810" width="5" style="4" customWidth="1"/>
    <col min="9811" max="9811" width="1.7109375" style="4" customWidth="1"/>
    <col min="9812" max="9814" width="5" style="4" customWidth="1"/>
    <col min="9815" max="9815" width="1.7109375" style="4" customWidth="1"/>
    <col min="9816" max="9818" width="5.140625" style="4" customWidth="1"/>
    <col min="9819" max="9819" width="1.7109375" style="4" customWidth="1"/>
    <col min="9820" max="9821" width="5" style="4" customWidth="1"/>
    <col min="9822" max="9822" width="5.28515625" style="4" customWidth="1"/>
    <col min="9823" max="10021" width="11.42578125" style="4"/>
    <col min="10022" max="10022" width="16.140625" style="4" customWidth="1"/>
    <col min="10023" max="10023" width="6" style="4" customWidth="1"/>
    <col min="10024" max="10024" width="6" style="4" bestFit="1" customWidth="1"/>
    <col min="10025" max="10025" width="5.7109375" style="4" bestFit="1" customWidth="1"/>
    <col min="10026" max="10026" width="1.7109375" style="4" customWidth="1"/>
    <col min="10027" max="10027" width="6" style="4" bestFit="1" customWidth="1"/>
    <col min="10028" max="10029" width="5" style="4" customWidth="1"/>
    <col min="10030" max="10030" width="1.7109375" style="4" customWidth="1"/>
    <col min="10031" max="10033" width="5" style="4" customWidth="1"/>
    <col min="10034" max="10034" width="1.7109375" style="4" customWidth="1"/>
    <col min="10035" max="10037" width="5.140625" style="4" bestFit="1" customWidth="1"/>
    <col min="10038" max="10038" width="1.7109375" style="4" customWidth="1"/>
    <col min="10039" max="10041" width="5.140625" style="4" bestFit="1" customWidth="1"/>
    <col min="10042" max="10042" width="1.7109375" style="4" customWidth="1"/>
    <col min="10043" max="10045" width="5.140625" style="4" bestFit="1" customWidth="1"/>
    <col min="10046" max="10046" width="1.7109375" style="4" customWidth="1"/>
    <col min="10047" max="10047" width="4.85546875" style="4" bestFit="1" customWidth="1"/>
    <col min="10048" max="10049" width="4.42578125" style="4" customWidth="1"/>
    <col min="10050" max="10050" width="8.85546875" style="4" customWidth="1"/>
    <col min="10051" max="10051" width="12" style="4" customWidth="1"/>
    <col min="10052" max="10054" width="6" style="4" customWidth="1"/>
    <col min="10055" max="10055" width="1.7109375" style="4" customWidth="1"/>
    <col min="10056" max="10056" width="6.140625" style="4" customWidth="1"/>
    <col min="10057" max="10058" width="5.140625" style="4" customWidth="1"/>
    <col min="10059" max="10059" width="1.7109375" style="4" customWidth="1"/>
    <col min="10060" max="10062" width="5" style="4" customWidth="1"/>
    <col min="10063" max="10063" width="1.7109375" style="4" customWidth="1"/>
    <col min="10064" max="10066" width="5" style="4" customWidth="1"/>
    <col min="10067" max="10067" width="1.7109375" style="4" customWidth="1"/>
    <col min="10068" max="10070" width="5" style="4" customWidth="1"/>
    <col min="10071" max="10071" width="1.7109375" style="4" customWidth="1"/>
    <col min="10072" max="10074" width="5.140625" style="4" customWidth="1"/>
    <col min="10075" max="10075" width="1.7109375" style="4" customWidth="1"/>
    <col min="10076" max="10077" width="5" style="4" customWidth="1"/>
    <col min="10078" max="10078" width="5.28515625" style="4" customWidth="1"/>
    <col min="10079" max="10277" width="11.42578125" style="4"/>
    <col min="10278" max="10278" width="16.140625" style="4" customWidth="1"/>
    <col min="10279" max="10279" width="6" style="4" customWidth="1"/>
    <col min="10280" max="10280" width="6" style="4" bestFit="1" customWidth="1"/>
    <col min="10281" max="10281" width="5.7109375" style="4" bestFit="1" customWidth="1"/>
    <col min="10282" max="10282" width="1.7109375" style="4" customWidth="1"/>
    <col min="10283" max="10283" width="6" style="4" bestFit="1" customWidth="1"/>
    <col min="10284" max="10285" width="5" style="4" customWidth="1"/>
    <col min="10286" max="10286" width="1.7109375" style="4" customWidth="1"/>
    <col min="10287" max="10289" width="5" style="4" customWidth="1"/>
    <col min="10290" max="10290" width="1.7109375" style="4" customWidth="1"/>
    <col min="10291" max="10293" width="5.140625" style="4" bestFit="1" customWidth="1"/>
    <col min="10294" max="10294" width="1.7109375" style="4" customWidth="1"/>
    <col min="10295" max="10297" width="5.140625" style="4" bestFit="1" customWidth="1"/>
    <col min="10298" max="10298" width="1.7109375" style="4" customWidth="1"/>
    <col min="10299" max="10301" width="5.140625" style="4" bestFit="1" customWidth="1"/>
    <col min="10302" max="10302" width="1.7109375" style="4" customWidth="1"/>
    <col min="10303" max="10303" width="4.85546875" style="4" bestFit="1" customWidth="1"/>
    <col min="10304" max="10305" width="4.42578125" style="4" customWidth="1"/>
    <col min="10306" max="10306" width="8.85546875" style="4" customWidth="1"/>
    <col min="10307" max="10307" width="12" style="4" customWidth="1"/>
    <col min="10308" max="10310" width="6" style="4" customWidth="1"/>
    <col min="10311" max="10311" width="1.7109375" style="4" customWidth="1"/>
    <col min="10312" max="10312" width="6.140625" style="4" customWidth="1"/>
    <col min="10313" max="10314" width="5.140625" style="4" customWidth="1"/>
    <col min="10315" max="10315" width="1.7109375" style="4" customWidth="1"/>
    <col min="10316" max="10318" width="5" style="4" customWidth="1"/>
    <col min="10319" max="10319" width="1.7109375" style="4" customWidth="1"/>
    <col min="10320" max="10322" width="5" style="4" customWidth="1"/>
    <col min="10323" max="10323" width="1.7109375" style="4" customWidth="1"/>
    <col min="10324" max="10326" width="5" style="4" customWidth="1"/>
    <col min="10327" max="10327" width="1.7109375" style="4" customWidth="1"/>
    <col min="10328" max="10330" width="5.140625" style="4" customWidth="1"/>
    <col min="10331" max="10331" width="1.7109375" style="4" customWidth="1"/>
    <col min="10332" max="10333" width="5" style="4" customWidth="1"/>
    <col min="10334" max="10334" width="5.28515625" style="4" customWidth="1"/>
    <col min="10335" max="10533" width="11.42578125" style="4"/>
    <col min="10534" max="10534" width="16.140625" style="4" customWidth="1"/>
    <col min="10535" max="10535" width="6" style="4" customWidth="1"/>
    <col min="10536" max="10536" width="6" style="4" bestFit="1" customWidth="1"/>
    <col min="10537" max="10537" width="5.7109375" style="4" bestFit="1" customWidth="1"/>
    <col min="10538" max="10538" width="1.7109375" style="4" customWidth="1"/>
    <col min="10539" max="10539" width="6" style="4" bestFit="1" customWidth="1"/>
    <col min="10540" max="10541" width="5" style="4" customWidth="1"/>
    <col min="10542" max="10542" width="1.7109375" style="4" customWidth="1"/>
    <col min="10543" max="10545" width="5" style="4" customWidth="1"/>
    <col min="10546" max="10546" width="1.7109375" style="4" customWidth="1"/>
    <col min="10547" max="10549" width="5.140625" style="4" bestFit="1" customWidth="1"/>
    <col min="10550" max="10550" width="1.7109375" style="4" customWidth="1"/>
    <col min="10551" max="10553" width="5.140625" style="4" bestFit="1" customWidth="1"/>
    <col min="10554" max="10554" width="1.7109375" style="4" customWidth="1"/>
    <col min="10555" max="10557" width="5.140625" style="4" bestFit="1" customWidth="1"/>
    <col min="10558" max="10558" width="1.7109375" style="4" customWidth="1"/>
    <col min="10559" max="10559" width="4.85546875" style="4" bestFit="1" customWidth="1"/>
    <col min="10560" max="10561" width="4.42578125" style="4" customWidth="1"/>
    <col min="10562" max="10562" width="8.85546875" style="4" customWidth="1"/>
    <col min="10563" max="10563" width="12" style="4" customWidth="1"/>
    <col min="10564" max="10566" width="6" style="4" customWidth="1"/>
    <col min="10567" max="10567" width="1.7109375" style="4" customWidth="1"/>
    <col min="10568" max="10568" width="6.140625" style="4" customWidth="1"/>
    <col min="10569" max="10570" width="5.140625" style="4" customWidth="1"/>
    <col min="10571" max="10571" width="1.7109375" style="4" customWidth="1"/>
    <col min="10572" max="10574" width="5" style="4" customWidth="1"/>
    <col min="10575" max="10575" width="1.7109375" style="4" customWidth="1"/>
    <col min="10576" max="10578" width="5" style="4" customWidth="1"/>
    <col min="10579" max="10579" width="1.7109375" style="4" customWidth="1"/>
    <col min="10580" max="10582" width="5" style="4" customWidth="1"/>
    <col min="10583" max="10583" width="1.7109375" style="4" customWidth="1"/>
    <col min="10584" max="10586" width="5.140625" style="4" customWidth="1"/>
    <col min="10587" max="10587" width="1.7109375" style="4" customWidth="1"/>
    <col min="10588" max="10589" width="5" style="4" customWidth="1"/>
    <col min="10590" max="10590" width="5.28515625" style="4" customWidth="1"/>
    <col min="10591" max="10789" width="11.42578125" style="4"/>
    <col min="10790" max="10790" width="16.140625" style="4" customWidth="1"/>
    <col min="10791" max="10791" width="6" style="4" customWidth="1"/>
    <col min="10792" max="10792" width="6" style="4" bestFit="1" customWidth="1"/>
    <col min="10793" max="10793" width="5.7109375" style="4" bestFit="1" customWidth="1"/>
    <col min="10794" max="10794" width="1.7109375" style="4" customWidth="1"/>
    <col min="10795" max="10795" width="6" style="4" bestFit="1" customWidth="1"/>
    <col min="10796" max="10797" width="5" style="4" customWidth="1"/>
    <col min="10798" max="10798" width="1.7109375" style="4" customWidth="1"/>
    <col min="10799" max="10801" width="5" style="4" customWidth="1"/>
    <col min="10802" max="10802" width="1.7109375" style="4" customWidth="1"/>
    <col min="10803" max="10805" width="5.140625" style="4" bestFit="1" customWidth="1"/>
    <col min="10806" max="10806" width="1.7109375" style="4" customWidth="1"/>
    <col min="10807" max="10809" width="5.140625" style="4" bestFit="1" customWidth="1"/>
    <col min="10810" max="10810" width="1.7109375" style="4" customWidth="1"/>
    <col min="10811" max="10813" width="5.140625" style="4" bestFit="1" customWidth="1"/>
    <col min="10814" max="10814" width="1.7109375" style="4" customWidth="1"/>
    <col min="10815" max="10815" width="4.85546875" style="4" bestFit="1" customWidth="1"/>
    <col min="10816" max="10817" width="4.42578125" style="4" customWidth="1"/>
    <col min="10818" max="10818" width="8.85546875" style="4" customWidth="1"/>
    <col min="10819" max="10819" width="12" style="4" customWidth="1"/>
    <col min="10820" max="10822" width="6" style="4" customWidth="1"/>
    <col min="10823" max="10823" width="1.7109375" style="4" customWidth="1"/>
    <col min="10824" max="10824" width="6.140625" style="4" customWidth="1"/>
    <col min="10825" max="10826" width="5.140625" style="4" customWidth="1"/>
    <col min="10827" max="10827" width="1.7109375" style="4" customWidth="1"/>
    <col min="10828" max="10830" width="5" style="4" customWidth="1"/>
    <col min="10831" max="10831" width="1.7109375" style="4" customWidth="1"/>
    <col min="10832" max="10834" width="5" style="4" customWidth="1"/>
    <col min="10835" max="10835" width="1.7109375" style="4" customWidth="1"/>
    <col min="10836" max="10838" width="5" style="4" customWidth="1"/>
    <col min="10839" max="10839" width="1.7109375" style="4" customWidth="1"/>
    <col min="10840" max="10842" width="5.140625" style="4" customWidth="1"/>
    <col min="10843" max="10843" width="1.7109375" style="4" customWidth="1"/>
    <col min="10844" max="10845" width="5" style="4" customWidth="1"/>
    <col min="10846" max="10846" width="5.28515625" style="4" customWidth="1"/>
    <col min="10847" max="11045" width="11.42578125" style="4"/>
    <col min="11046" max="11046" width="16.140625" style="4" customWidth="1"/>
    <col min="11047" max="11047" width="6" style="4" customWidth="1"/>
    <col min="11048" max="11048" width="6" style="4" bestFit="1" customWidth="1"/>
    <col min="11049" max="11049" width="5.7109375" style="4" bestFit="1" customWidth="1"/>
    <col min="11050" max="11050" width="1.7109375" style="4" customWidth="1"/>
    <col min="11051" max="11051" width="6" style="4" bestFit="1" customWidth="1"/>
    <col min="11052" max="11053" width="5" style="4" customWidth="1"/>
    <col min="11054" max="11054" width="1.7109375" style="4" customWidth="1"/>
    <col min="11055" max="11057" width="5" style="4" customWidth="1"/>
    <col min="11058" max="11058" width="1.7109375" style="4" customWidth="1"/>
    <col min="11059" max="11061" width="5.140625" style="4" bestFit="1" customWidth="1"/>
    <col min="11062" max="11062" width="1.7109375" style="4" customWidth="1"/>
    <col min="11063" max="11065" width="5.140625" style="4" bestFit="1" customWidth="1"/>
    <col min="11066" max="11066" width="1.7109375" style="4" customWidth="1"/>
    <col min="11067" max="11069" width="5.140625" style="4" bestFit="1" customWidth="1"/>
    <col min="11070" max="11070" width="1.7109375" style="4" customWidth="1"/>
    <col min="11071" max="11071" width="4.85546875" style="4" bestFit="1" customWidth="1"/>
    <col min="11072" max="11073" width="4.42578125" style="4" customWidth="1"/>
    <col min="11074" max="11074" width="8.85546875" style="4" customWidth="1"/>
    <col min="11075" max="11075" width="12" style="4" customWidth="1"/>
    <col min="11076" max="11078" width="6" style="4" customWidth="1"/>
    <col min="11079" max="11079" width="1.7109375" style="4" customWidth="1"/>
    <col min="11080" max="11080" width="6.140625" style="4" customWidth="1"/>
    <col min="11081" max="11082" width="5.140625" style="4" customWidth="1"/>
    <col min="11083" max="11083" width="1.7109375" style="4" customWidth="1"/>
    <col min="11084" max="11086" width="5" style="4" customWidth="1"/>
    <col min="11087" max="11087" width="1.7109375" style="4" customWidth="1"/>
    <col min="11088" max="11090" width="5" style="4" customWidth="1"/>
    <col min="11091" max="11091" width="1.7109375" style="4" customWidth="1"/>
    <col min="11092" max="11094" width="5" style="4" customWidth="1"/>
    <col min="11095" max="11095" width="1.7109375" style="4" customWidth="1"/>
    <col min="11096" max="11098" width="5.140625" style="4" customWidth="1"/>
    <col min="11099" max="11099" width="1.7109375" style="4" customWidth="1"/>
    <col min="11100" max="11101" width="5" style="4" customWidth="1"/>
    <col min="11102" max="11102" width="5.28515625" style="4" customWidth="1"/>
    <col min="11103" max="11301" width="11.42578125" style="4"/>
    <col min="11302" max="11302" width="16.140625" style="4" customWidth="1"/>
    <col min="11303" max="11303" width="6" style="4" customWidth="1"/>
    <col min="11304" max="11304" width="6" style="4" bestFit="1" customWidth="1"/>
    <col min="11305" max="11305" width="5.7109375" style="4" bestFit="1" customWidth="1"/>
    <col min="11306" max="11306" width="1.7109375" style="4" customWidth="1"/>
    <col min="11307" max="11307" width="6" style="4" bestFit="1" customWidth="1"/>
    <col min="11308" max="11309" width="5" style="4" customWidth="1"/>
    <col min="11310" max="11310" width="1.7109375" style="4" customWidth="1"/>
    <col min="11311" max="11313" width="5" style="4" customWidth="1"/>
    <col min="11314" max="11314" width="1.7109375" style="4" customWidth="1"/>
    <col min="11315" max="11317" width="5.140625" style="4" bestFit="1" customWidth="1"/>
    <col min="11318" max="11318" width="1.7109375" style="4" customWidth="1"/>
    <col min="11319" max="11321" width="5.140625" style="4" bestFit="1" customWidth="1"/>
    <col min="11322" max="11322" width="1.7109375" style="4" customWidth="1"/>
    <col min="11323" max="11325" width="5.140625" style="4" bestFit="1" customWidth="1"/>
    <col min="11326" max="11326" width="1.7109375" style="4" customWidth="1"/>
    <col min="11327" max="11327" width="4.85546875" style="4" bestFit="1" customWidth="1"/>
    <col min="11328" max="11329" width="4.42578125" style="4" customWidth="1"/>
    <col min="11330" max="11330" width="8.85546875" style="4" customWidth="1"/>
    <col min="11331" max="11331" width="12" style="4" customWidth="1"/>
    <col min="11332" max="11334" width="6" style="4" customWidth="1"/>
    <col min="11335" max="11335" width="1.7109375" style="4" customWidth="1"/>
    <col min="11336" max="11336" width="6.140625" style="4" customWidth="1"/>
    <col min="11337" max="11338" width="5.140625" style="4" customWidth="1"/>
    <col min="11339" max="11339" width="1.7109375" style="4" customWidth="1"/>
    <col min="11340" max="11342" width="5" style="4" customWidth="1"/>
    <col min="11343" max="11343" width="1.7109375" style="4" customWidth="1"/>
    <col min="11344" max="11346" width="5" style="4" customWidth="1"/>
    <col min="11347" max="11347" width="1.7109375" style="4" customWidth="1"/>
    <col min="11348" max="11350" width="5" style="4" customWidth="1"/>
    <col min="11351" max="11351" width="1.7109375" style="4" customWidth="1"/>
    <col min="11352" max="11354" width="5.140625" style="4" customWidth="1"/>
    <col min="11355" max="11355" width="1.7109375" style="4" customWidth="1"/>
    <col min="11356" max="11357" width="5" style="4" customWidth="1"/>
    <col min="11358" max="11358" width="5.28515625" style="4" customWidth="1"/>
    <col min="11359" max="11557" width="11.42578125" style="4"/>
    <col min="11558" max="11558" width="16.140625" style="4" customWidth="1"/>
    <col min="11559" max="11559" width="6" style="4" customWidth="1"/>
    <col min="11560" max="11560" width="6" style="4" bestFit="1" customWidth="1"/>
    <col min="11561" max="11561" width="5.7109375" style="4" bestFit="1" customWidth="1"/>
    <col min="11562" max="11562" width="1.7109375" style="4" customWidth="1"/>
    <col min="11563" max="11563" width="6" style="4" bestFit="1" customWidth="1"/>
    <col min="11564" max="11565" width="5" style="4" customWidth="1"/>
    <col min="11566" max="11566" width="1.7109375" style="4" customWidth="1"/>
    <col min="11567" max="11569" width="5" style="4" customWidth="1"/>
    <col min="11570" max="11570" width="1.7109375" style="4" customWidth="1"/>
    <col min="11571" max="11573" width="5.140625" style="4" bestFit="1" customWidth="1"/>
    <col min="11574" max="11574" width="1.7109375" style="4" customWidth="1"/>
    <col min="11575" max="11577" width="5.140625" style="4" bestFit="1" customWidth="1"/>
    <col min="11578" max="11578" width="1.7109375" style="4" customWidth="1"/>
    <col min="11579" max="11581" width="5.140625" style="4" bestFit="1" customWidth="1"/>
    <col min="11582" max="11582" width="1.7109375" style="4" customWidth="1"/>
    <col min="11583" max="11583" width="4.85546875" style="4" bestFit="1" customWidth="1"/>
    <col min="11584" max="11585" width="4.42578125" style="4" customWidth="1"/>
    <col min="11586" max="11586" width="8.85546875" style="4" customWidth="1"/>
    <col min="11587" max="11587" width="12" style="4" customWidth="1"/>
    <col min="11588" max="11590" width="6" style="4" customWidth="1"/>
    <col min="11591" max="11591" width="1.7109375" style="4" customWidth="1"/>
    <col min="11592" max="11592" width="6.140625" style="4" customWidth="1"/>
    <col min="11593" max="11594" width="5.140625" style="4" customWidth="1"/>
    <col min="11595" max="11595" width="1.7109375" style="4" customWidth="1"/>
    <col min="11596" max="11598" width="5" style="4" customWidth="1"/>
    <col min="11599" max="11599" width="1.7109375" style="4" customWidth="1"/>
    <col min="11600" max="11602" width="5" style="4" customWidth="1"/>
    <col min="11603" max="11603" width="1.7109375" style="4" customWidth="1"/>
    <col min="11604" max="11606" width="5" style="4" customWidth="1"/>
    <col min="11607" max="11607" width="1.7109375" style="4" customWidth="1"/>
    <col min="11608" max="11610" width="5.140625" style="4" customWidth="1"/>
    <col min="11611" max="11611" width="1.7109375" style="4" customWidth="1"/>
    <col min="11612" max="11613" width="5" style="4" customWidth="1"/>
    <col min="11614" max="11614" width="5.28515625" style="4" customWidth="1"/>
    <col min="11615" max="11813" width="11.42578125" style="4"/>
    <col min="11814" max="11814" width="16.140625" style="4" customWidth="1"/>
    <col min="11815" max="11815" width="6" style="4" customWidth="1"/>
    <col min="11816" max="11816" width="6" style="4" bestFit="1" customWidth="1"/>
    <col min="11817" max="11817" width="5.7109375" style="4" bestFit="1" customWidth="1"/>
    <col min="11818" max="11818" width="1.7109375" style="4" customWidth="1"/>
    <col min="11819" max="11819" width="6" style="4" bestFit="1" customWidth="1"/>
    <col min="11820" max="11821" width="5" style="4" customWidth="1"/>
    <col min="11822" max="11822" width="1.7109375" style="4" customWidth="1"/>
    <col min="11823" max="11825" width="5" style="4" customWidth="1"/>
    <col min="11826" max="11826" width="1.7109375" style="4" customWidth="1"/>
    <col min="11827" max="11829" width="5.140625" style="4" bestFit="1" customWidth="1"/>
    <col min="11830" max="11830" width="1.7109375" style="4" customWidth="1"/>
    <col min="11831" max="11833" width="5.140625" style="4" bestFit="1" customWidth="1"/>
    <col min="11834" max="11834" width="1.7109375" style="4" customWidth="1"/>
    <col min="11835" max="11837" width="5.140625" style="4" bestFit="1" customWidth="1"/>
    <col min="11838" max="11838" width="1.7109375" style="4" customWidth="1"/>
    <col min="11839" max="11839" width="4.85546875" style="4" bestFit="1" customWidth="1"/>
    <col min="11840" max="11841" width="4.42578125" style="4" customWidth="1"/>
    <col min="11842" max="11842" width="8.85546875" style="4" customWidth="1"/>
    <col min="11843" max="11843" width="12" style="4" customWidth="1"/>
    <col min="11844" max="11846" width="6" style="4" customWidth="1"/>
    <col min="11847" max="11847" width="1.7109375" style="4" customWidth="1"/>
    <col min="11848" max="11848" width="6.140625" style="4" customWidth="1"/>
    <col min="11849" max="11850" width="5.140625" style="4" customWidth="1"/>
    <col min="11851" max="11851" width="1.7109375" style="4" customWidth="1"/>
    <col min="11852" max="11854" width="5" style="4" customWidth="1"/>
    <col min="11855" max="11855" width="1.7109375" style="4" customWidth="1"/>
    <col min="11856" max="11858" width="5" style="4" customWidth="1"/>
    <col min="11859" max="11859" width="1.7109375" style="4" customWidth="1"/>
    <col min="11860" max="11862" width="5" style="4" customWidth="1"/>
    <col min="11863" max="11863" width="1.7109375" style="4" customWidth="1"/>
    <col min="11864" max="11866" width="5.140625" style="4" customWidth="1"/>
    <col min="11867" max="11867" width="1.7109375" style="4" customWidth="1"/>
    <col min="11868" max="11869" width="5" style="4" customWidth="1"/>
    <col min="11870" max="11870" width="5.28515625" style="4" customWidth="1"/>
    <col min="11871" max="12069" width="11.42578125" style="4"/>
    <col min="12070" max="12070" width="16.140625" style="4" customWidth="1"/>
    <col min="12071" max="12071" width="6" style="4" customWidth="1"/>
    <col min="12072" max="12072" width="6" style="4" bestFit="1" customWidth="1"/>
    <col min="12073" max="12073" width="5.7109375" style="4" bestFit="1" customWidth="1"/>
    <col min="12074" max="12074" width="1.7109375" style="4" customWidth="1"/>
    <col min="12075" max="12075" width="6" style="4" bestFit="1" customWidth="1"/>
    <col min="12076" max="12077" width="5" style="4" customWidth="1"/>
    <col min="12078" max="12078" width="1.7109375" style="4" customWidth="1"/>
    <col min="12079" max="12081" width="5" style="4" customWidth="1"/>
    <col min="12082" max="12082" width="1.7109375" style="4" customWidth="1"/>
    <col min="12083" max="12085" width="5.140625" style="4" bestFit="1" customWidth="1"/>
    <col min="12086" max="12086" width="1.7109375" style="4" customWidth="1"/>
    <col min="12087" max="12089" width="5.140625" style="4" bestFit="1" customWidth="1"/>
    <col min="12090" max="12090" width="1.7109375" style="4" customWidth="1"/>
    <col min="12091" max="12093" width="5.140625" style="4" bestFit="1" customWidth="1"/>
    <col min="12094" max="12094" width="1.7109375" style="4" customWidth="1"/>
    <col min="12095" max="12095" width="4.85546875" style="4" bestFit="1" customWidth="1"/>
    <col min="12096" max="12097" width="4.42578125" style="4" customWidth="1"/>
    <col min="12098" max="12098" width="8.85546875" style="4" customWidth="1"/>
    <col min="12099" max="12099" width="12" style="4" customWidth="1"/>
    <col min="12100" max="12102" width="6" style="4" customWidth="1"/>
    <col min="12103" max="12103" width="1.7109375" style="4" customWidth="1"/>
    <col min="12104" max="12104" width="6.140625" style="4" customWidth="1"/>
    <col min="12105" max="12106" width="5.140625" style="4" customWidth="1"/>
    <col min="12107" max="12107" width="1.7109375" style="4" customWidth="1"/>
    <col min="12108" max="12110" width="5" style="4" customWidth="1"/>
    <col min="12111" max="12111" width="1.7109375" style="4" customWidth="1"/>
    <col min="12112" max="12114" width="5" style="4" customWidth="1"/>
    <col min="12115" max="12115" width="1.7109375" style="4" customWidth="1"/>
    <col min="12116" max="12118" width="5" style="4" customWidth="1"/>
    <col min="12119" max="12119" width="1.7109375" style="4" customWidth="1"/>
    <col min="12120" max="12122" width="5.140625" style="4" customWidth="1"/>
    <col min="12123" max="12123" width="1.7109375" style="4" customWidth="1"/>
    <col min="12124" max="12125" width="5" style="4" customWidth="1"/>
    <col min="12126" max="12126" width="5.28515625" style="4" customWidth="1"/>
    <col min="12127" max="12325" width="11.42578125" style="4"/>
    <col min="12326" max="12326" width="16.140625" style="4" customWidth="1"/>
    <col min="12327" max="12327" width="6" style="4" customWidth="1"/>
    <col min="12328" max="12328" width="6" style="4" bestFit="1" customWidth="1"/>
    <col min="12329" max="12329" width="5.7109375" style="4" bestFit="1" customWidth="1"/>
    <col min="12330" max="12330" width="1.7109375" style="4" customWidth="1"/>
    <col min="12331" max="12331" width="6" style="4" bestFit="1" customWidth="1"/>
    <col min="12332" max="12333" width="5" style="4" customWidth="1"/>
    <col min="12334" max="12334" width="1.7109375" style="4" customWidth="1"/>
    <col min="12335" max="12337" width="5" style="4" customWidth="1"/>
    <col min="12338" max="12338" width="1.7109375" style="4" customWidth="1"/>
    <col min="12339" max="12341" width="5.140625" style="4" bestFit="1" customWidth="1"/>
    <col min="12342" max="12342" width="1.7109375" style="4" customWidth="1"/>
    <col min="12343" max="12345" width="5.140625" style="4" bestFit="1" customWidth="1"/>
    <col min="12346" max="12346" width="1.7109375" style="4" customWidth="1"/>
    <col min="12347" max="12349" width="5.140625" style="4" bestFit="1" customWidth="1"/>
    <col min="12350" max="12350" width="1.7109375" style="4" customWidth="1"/>
    <col min="12351" max="12351" width="4.85546875" style="4" bestFit="1" customWidth="1"/>
    <col min="12352" max="12353" width="4.42578125" style="4" customWidth="1"/>
    <col min="12354" max="12354" width="8.85546875" style="4" customWidth="1"/>
    <col min="12355" max="12355" width="12" style="4" customWidth="1"/>
    <col min="12356" max="12358" width="6" style="4" customWidth="1"/>
    <col min="12359" max="12359" width="1.7109375" style="4" customWidth="1"/>
    <col min="12360" max="12360" width="6.140625" style="4" customWidth="1"/>
    <col min="12361" max="12362" width="5.140625" style="4" customWidth="1"/>
    <col min="12363" max="12363" width="1.7109375" style="4" customWidth="1"/>
    <col min="12364" max="12366" width="5" style="4" customWidth="1"/>
    <col min="12367" max="12367" width="1.7109375" style="4" customWidth="1"/>
    <col min="12368" max="12370" width="5" style="4" customWidth="1"/>
    <col min="12371" max="12371" width="1.7109375" style="4" customWidth="1"/>
    <col min="12372" max="12374" width="5" style="4" customWidth="1"/>
    <col min="12375" max="12375" width="1.7109375" style="4" customWidth="1"/>
    <col min="12376" max="12378" width="5.140625" style="4" customWidth="1"/>
    <col min="12379" max="12379" width="1.7109375" style="4" customWidth="1"/>
    <col min="12380" max="12381" width="5" style="4" customWidth="1"/>
    <col min="12382" max="12382" width="5.28515625" style="4" customWidth="1"/>
    <col min="12383" max="12581" width="11.42578125" style="4"/>
    <col min="12582" max="12582" width="16.140625" style="4" customWidth="1"/>
    <col min="12583" max="12583" width="6" style="4" customWidth="1"/>
    <col min="12584" max="12584" width="6" style="4" bestFit="1" customWidth="1"/>
    <col min="12585" max="12585" width="5.7109375" style="4" bestFit="1" customWidth="1"/>
    <col min="12586" max="12586" width="1.7109375" style="4" customWidth="1"/>
    <col min="12587" max="12587" width="6" style="4" bestFit="1" customWidth="1"/>
    <col min="12588" max="12589" width="5" style="4" customWidth="1"/>
    <col min="12590" max="12590" width="1.7109375" style="4" customWidth="1"/>
    <col min="12591" max="12593" width="5" style="4" customWidth="1"/>
    <col min="12594" max="12594" width="1.7109375" style="4" customWidth="1"/>
    <col min="12595" max="12597" width="5.140625" style="4" bestFit="1" customWidth="1"/>
    <col min="12598" max="12598" width="1.7109375" style="4" customWidth="1"/>
    <col min="12599" max="12601" width="5.140625" style="4" bestFit="1" customWidth="1"/>
    <col min="12602" max="12602" width="1.7109375" style="4" customWidth="1"/>
    <col min="12603" max="12605" width="5.140625" style="4" bestFit="1" customWidth="1"/>
    <col min="12606" max="12606" width="1.7109375" style="4" customWidth="1"/>
    <col min="12607" max="12607" width="4.85546875" style="4" bestFit="1" customWidth="1"/>
    <col min="12608" max="12609" width="4.42578125" style="4" customWidth="1"/>
    <col min="12610" max="12610" width="8.85546875" style="4" customWidth="1"/>
    <col min="12611" max="12611" width="12" style="4" customWidth="1"/>
    <col min="12612" max="12614" width="6" style="4" customWidth="1"/>
    <col min="12615" max="12615" width="1.7109375" style="4" customWidth="1"/>
    <col min="12616" max="12616" width="6.140625" style="4" customWidth="1"/>
    <col min="12617" max="12618" width="5.140625" style="4" customWidth="1"/>
    <col min="12619" max="12619" width="1.7109375" style="4" customWidth="1"/>
    <col min="12620" max="12622" width="5" style="4" customWidth="1"/>
    <col min="12623" max="12623" width="1.7109375" style="4" customWidth="1"/>
    <col min="12624" max="12626" width="5" style="4" customWidth="1"/>
    <col min="12627" max="12627" width="1.7109375" style="4" customWidth="1"/>
    <col min="12628" max="12630" width="5" style="4" customWidth="1"/>
    <col min="12631" max="12631" width="1.7109375" style="4" customWidth="1"/>
    <col min="12632" max="12634" width="5.140625" style="4" customWidth="1"/>
    <col min="12635" max="12635" width="1.7109375" style="4" customWidth="1"/>
    <col min="12636" max="12637" width="5" style="4" customWidth="1"/>
    <col min="12638" max="12638" width="5.28515625" style="4" customWidth="1"/>
    <col min="12639" max="12837" width="11.42578125" style="4"/>
    <col min="12838" max="12838" width="16.140625" style="4" customWidth="1"/>
    <col min="12839" max="12839" width="6" style="4" customWidth="1"/>
    <col min="12840" max="12840" width="6" style="4" bestFit="1" customWidth="1"/>
    <col min="12841" max="12841" width="5.7109375" style="4" bestFit="1" customWidth="1"/>
    <col min="12842" max="12842" width="1.7109375" style="4" customWidth="1"/>
    <col min="12843" max="12843" width="6" style="4" bestFit="1" customWidth="1"/>
    <col min="12844" max="12845" width="5" style="4" customWidth="1"/>
    <col min="12846" max="12846" width="1.7109375" style="4" customWidth="1"/>
    <col min="12847" max="12849" width="5" style="4" customWidth="1"/>
    <col min="12850" max="12850" width="1.7109375" style="4" customWidth="1"/>
    <col min="12851" max="12853" width="5.140625" style="4" bestFit="1" customWidth="1"/>
    <col min="12854" max="12854" width="1.7109375" style="4" customWidth="1"/>
    <col min="12855" max="12857" width="5.140625" style="4" bestFit="1" customWidth="1"/>
    <col min="12858" max="12858" width="1.7109375" style="4" customWidth="1"/>
    <col min="12859" max="12861" width="5.140625" style="4" bestFit="1" customWidth="1"/>
    <col min="12862" max="12862" width="1.7109375" style="4" customWidth="1"/>
    <col min="12863" max="12863" width="4.85546875" style="4" bestFit="1" customWidth="1"/>
    <col min="12864" max="12865" width="4.42578125" style="4" customWidth="1"/>
    <col min="12866" max="12866" width="8.85546875" style="4" customWidth="1"/>
    <col min="12867" max="12867" width="12" style="4" customWidth="1"/>
    <col min="12868" max="12870" width="6" style="4" customWidth="1"/>
    <col min="12871" max="12871" width="1.7109375" style="4" customWidth="1"/>
    <col min="12872" max="12872" width="6.140625" style="4" customWidth="1"/>
    <col min="12873" max="12874" width="5.140625" style="4" customWidth="1"/>
    <col min="12875" max="12875" width="1.7109375" style="4" customWidth="1"/>
    <col min="12876" max="12878" width="5" style="4" customWidth="1"/>
    <col min="12879" max="12879" width="1.7109375" style="4" customWidth="1"/>
    <col min="12880" max="12882" width="5" style="4" customWidth="1"/>
    <col min="12883" max="12883" width="1.7109375" style="4" customWidth="1"/>
    <col min="12884" max="12886" width="5" style="4" customWidth="1"/>
    <col min="12887" max="12887" width="1.7109375" style="4" customWidth="1"/>
    <col min="12888" max="12890" width="5.140625" style="4" customWidth="1"/>
    <col min="12891" max="12891" width="1.7109375" style="4" customWidth="1"/>
    <col min="12892" max="12893" width="5" style="4" customWidth="1"/>
    <col min="12894" max="12894" width="5.28515625" style="4" customWidth="1"/>
    <col min="12895" max="13093" width="11.42578125" style="4"/>
    <col min="13094" max="13094" width="16.140625" style="4" customWidth="1"/>
    <col min="13095" max="13095" width="6" style="4" customWidth="1"/>
    <col min="13096" max="13096" width="6" style="4" bestFit="1" customWidth="1"/>
    <col min="13097" max="13097" width="5.7109375" style="4" bestFit="1" customWidth="1"/>
    <col min="13098" max="13098" width="1.7109375" style="4" customWidth="1"/>
    <col min="13099" max="13099" width="6" style="4" bestFit="1" customWidth="1"/>
    <col min="13100" max="13101" width="5" style="4" customWidth="1"/>
    <col min="13102" max="13102" width="1.7109375" style="4" customWidth="1"/>
    <col min="13103" max="13105" width="5" style="4" customWidth="1"/>
    <col min="13106" max="13106" width="1.7109375" style="4" customWidth="1"/>
    <col min="13107" max="13109" width="5.140625" style="4" bestFit="1" customWidth="1"/>
    <col min="13110" max="13110" width="1.7109375" style="4" customWidth="1"/>
    <col min="13111" max="13113" width="5.140625" style="4" bestFit="1" customWidth="1"/>
    <col min="13114" max="13114" width="1.7109375" style="4" customWidth="1"/>
    <col min="13115" max="13117" width="5.140625" style="4" bestFit="1" customWidth="1"/>
    <col min="13118" max="13118" width="1.7109375" style="4" customWidth="1"/>
    <col min="13119" max="13119" width="4.85546875" style="4" bestFit="1" customWidth="1"/>
    <col min="13120" max="13121" width="4.42578125" style="4" customWidth="1"/>
    <col min="13122" max="13122" width="8.85546875" style="4" customWidth="1"/>
    <col min="13123" max="13123" width="12" style="4" customWidth="1"/>
    <col min="13124" max="13126" width="6" style="4" customWidth="1"/>
    <col min="13127" max="13127" width="1.7109375" style="4" customWidth="1"/>
    <col min="13128" max="13128" width="6.140625" style="4" customWidth="1"/>
    <col min="13129" max="13130" width="5.140625" style="4" customWidth="1"/>
    <col min="13131" max="13131" width="1.7109375" style="4" customWidth="1"/>
    <col min="13132" max="13134" width="5" style="4" customWidth="1"/>
    <col min="13135" max="13135" width="1.7109375" style="4" customWidth="1"/>
    <col min="13136" max="13138" width="5" style="4" customWidth="1"/>
    <col min="13139" max="13139" width="1.7109375" style="4" customWidth="1"/>
    <col min="13140" max="13142" width="5" style="4" customWidth="1"/>
    <col min="13143" max="13143" width="1.7109375" style="4" customWidth="1"/>
    <col min="13144" max="13146" width="5.140625" style="4" customWidth="1"/>
    <col min="13147" max="13147" width="1.7109375" style="4" customWidth="1"/>
    <col min="13148" max="13149" width="5" style="4" customWidth="1"/>
    <col min="13150" max="13150" width="5.28515625" style="4" customWidth="1"/>
    <col min="13151" max="13349" width="11.42578125" style="4"/>
    <col min="13350" max="13350" width="16.140625" style="4" customWidth="1"/>
    <col min="13351" max="13351" width="6" style="4" customWidth="1"/>
    <col min="13352" max="13352" width="6" style="4" bestFit="1" customWidth="1"/>
    <col min="13353" max="13353" width="5.7109375" style="4" bestFit="1" customWidth="1"/>
    <col min="13354" max="13354" width="1.7109375" style="4" customWidth="1"/>
    <col min="13355" max="13355" width="6" style="4" bestFit="1" customWidth="1"/>
    <col min="13356" max="13357" width="5" style="4" customWidth="1"/>
    <col min="13358" max="13358" width="1.7109375" style="4" customWidth="1"/>
    <col min="13359" max="13361" width="5" style="4" customWidth="1"/>
    <col min="13362" max="13362" width="1.7109375" style="4" customWidth="1"/>
    <col min="13363" max="13365" width="5.140625" style="4" bestFit="1" customWidth="1"/>
    <col min="13366" max="13366" width="1.7109375" style="4" customWidth="1"/>
    <col min="13367" max="13369" width="5.140625" style="4" bestFit="1" customWidth="1"/>
    <col min="13370" max="13370" width="1.7109375" style="4" customWidth="1"/>
    <col min="13371" max="13373" width="5.140625" style="4" bestFit="1" customWidth="1"/>
    <col min="13374" max="13374" width="1.7109375" style="4" customWidth="1"/>
    <col min="13375" max="13375" width="4.85546875" style="4" bestFit="1" customWidth="1"/>
    <col min="13376" max="13377" width="4.42578125" style="4" customWidth="1"/>
    <col min="13378" max="13378" width="8.85546875" style="4" customWidth="1"/>
    <col min="13379" max="13379" width="12" style="4" customWidth="1"/>
    <col min="13380" max="13382" width="6" style="4" customWidth="1"/>
    <col min="13383" max="13383" width="1.7109375" style="4" customWidth="1"/>
    <col min="13384" max="13384" width="6.140625" style="4" customWidth="1"/>
    <col min="13385" max="13386" width="5.140625" style="4" customWidth="1"/>
    <col min="13387" max="13387" width="1.7109375" style="4" customWidth="1"/>
    <col min="13388" max="13390" width="5" style="4" customWidth="1"/>
    <col min="13391" max="13391" width="1.7109375" style="4" customWidth="1"/>
    <col min="13392" max="13394" width="5" style="4" customWidth="1"/>
    <col min="13395" max="13395" width="1.7109375" style="4" customWidth="1"/>
    <col min="13396" max="13398" width="5" style="4" customWidth="1"/>
    <col min="13399" max="13399" width="1.7109375" style="4" customWidth="1"/>
    <col min="13400" max="13402" width="5.140625" style="4" customWidth="1"/>
    <col min="13403" max="13403" width="1.7109375" style="4" customWidth="1"/>
    <col min="13404" max="13405" width="5" style="4" customWidth="1"/>
    <col min="13406" max="13406" width="5.28515625" style="4" customWidth="1"/>
    <col min="13407" max="13605" width="11.42578125" style="4"/>
    <col min="13606" max="13606" width="16.140625" style="4" customWidth="1"/>
    <col min="13607" max="13607" width="6" style="4" customWidth="1"/>
    <col min="13608" max="13608" width="6" style="4" bestFit="1" customWidth="1"/>
    <col min="13609" max="13609" width="5.7109375" style="4" bestFit="1" customWidth="1"/>
    <col min="13610" max="13610" width="1.7109375" style="4" customWidth="1"/>
    <col min="13611" max="13611" width="6" style="4" bestFit="1" customWidth="1"/>
    <col min="13612" max="13613" width="5" style="4" customWidth="1"/>
    <col min="13614" max="13614" width="1.7109375" style="4" customWidth="1"/>
    <col min="13615" max="13617" width="5" style="4" customWidth="1"/>
    <col min="13618" max="13618" width="1.7109375" style="4" customWidth="1"/>
    <col min="13619" max="13621" width="5.140625" style="4" bestFit="1" customWidth="1"/>
    <col min="13622" max="13622" width="1.7109375" style="4" customWidth="1"/>
    <col min="13623" max="13625" width="5.140625" style="4" bestFit="1" customWidth="1"/>
    <col min="13626" max="13626" width="1.7109375" style="4" customWidth="1"/>
    <col min="13627" max="13629" width="5.140625" style="4" bestFit="1" customWidth="1"/>
    <col min="13630" max="13630" width="1.7109375" style="4" customWidth="1"/>
    <col min="13631" max="13631" width="4.85546875" style="4" bestFit="1" customWidth="1"/>
    <col min="13632" max="13633" width="4.42578125" style="4" customWidth="1"/>
    <col min="13634" max="13634" width="8.85546875" style="4" customWidth="1"/>
    <col min="13635" max="13635" width="12" style="4" customWidth="1"/>
    <col min="13636" max="13638" width="6" style="4" customWidth="1"/>
    <col min="13639" max="13639" width="1.7109375" style="4" customWidth="1"/>
    <col min="13640" max="13640" width="6.140625" style="4" customWidth="1"/>
    <col min="13641" max="13642" width="5.140625" style="4" customWidth="1"/>
    <col min="13643" max="13643" width="1.7109375" style="4" customWidth="1"/>
    <col min="13644" max="13646" width="5" style="4" customWidth="1"/>
    <col min="13647" max="13647" width="1.7109375" style="4" customWidth="1"/>
    <col min="13648" max="13650" width="5" style="4" customWidth="1"/>
    <col min="13651" max="13651" width="1.7109375" style="4" customWidth="1"/>
    <col min="13652" max="13654" width="5" style="4" customWidth="1"/>
    <col min="13655" max="13655" width="1.7109375" style="4" customWidth="1"/>
    <col min="13656" max="13658" width="5.140625" style="4" customWidth="1"/>
    <col min="13659" max="13659" width="1.7109375" style="4" customWidth="1"/>
    <col min="13660" max="13661" width="5" style="4" customWidth="1"/>
    <col min="13662" max="13662" width="5.28515625" style="4" customWidth="1"/>
    <col min="13663" max="13861" width="11.42578125" style="4"/>
    <col min="13862" max="13862" width="16.140625" style="4" customWidth="1"/>
    <col min="13863" max="13863" width="6" style="4" customWidth="1"/>
    <col min="13864" max="13864" width="6" style="4" bestFit="1" customWidth="1"/>
    <col min="13865" max="13865" width="5.7109375" style="4" bestFit="1" customWidth="1"/>
    <col min="13866" max="13866" width="1.7109375" style="4" customWidth="1"/>
    <col min="13867" max="13867" width="6" style="4" bestFit="1" customWidth="1"/>
    <col min="13868" max="13869" width="5" style="4" customWidth="1"/>
    <col min="13870" max="13870" width="1.7109375" style="4" customWidth="1"/>
    <col min="13871" max="13873" width="5" style="4" customWidth="1"/>
    <col min="13874" max="13874" width="1.7109375" style="4" customWidth="1"/>
    <col min="13875" max="13877" width="5.140625" style="4" bestFit="1" customWidth="1"/>
    <col min="13878" max="13878" width="1.7109375" style="4" customWidth="1"/>
    <col min="13879" max="13881" width="5.140625" style="4" bestFit="1" customWidth="1"/>
    <col min="13882" max="13882" width="1.7109375" style="4" customWidth="1"/>
    <col min="13883" max="13885" width="5.140625" style="4" bestFit="1" customWidth="1"/>
    <col min="13886" max="13886" width="1.7109375" style="4" customWidth="1"/>
    <col min="13887" max="13887" width="4.85546875" style="4" bestFit="1" customWidth="1"/>
    <col min="13888" max="13889" width="4.42578125" style="4" customWidth="1"/>
    <col min="13890" max="13890" width="8.85546875" style="4" customWidth="1"/>
    <col min="13891" max="13891" width="12" style="4" customWidth="1"/>
    <col min="13892" max="13894" width="6" style="4" customWidth="1"/>
    <col min="13895" max="13895" width="1.7109375" style="4" customWidth="1"/>
    <col min="13896" max="13896" width="6.140625" style="4" customWidth="1"/>
    <col min="13897" max="13898" width="5.140625" style="4" customWidth="1"/>
    <col min="13899" max="13899" width="1.7109375" style="4" customWidth="1"/>
    <col min="13900" max="13902" width="5" style="4" customWidth="1"/>
    <col min="13903" max="13903" width="1.7109375" style="4" customWidth="1"/>
    <col min="13904" max="13906" width="5" style="4" customWidth="1"/>
    <col min="13907" max="13907" width="1.7109375" style="4" customWidth="1"/>
    <col min="13908" max="13910" width="5" style="4" customWidth="1"/>
    <col min="13911" max="13911" width="1.7109375" style="4" customWidth="1"/>
    <col min="13912" max="13914" width="5.140625" style="4" customWidth="1"/>
    <col min="13915" max="13915" width="1.7109375" style="4" customWidth="1"/>
    <col min="13916" max="13917" width="5" style="4" customWidth="1"/>
    <col min="13918" max="13918" width="5.28515625" style="4" customWidth="1"/>
    <col min="13919" max="14117" width="11.42578125" style="4"/>
    <col min="14118" max="14118" width="16.140625" style="4" customWidth="1"/>
    <col min="14119" max="14119" width="6" style="4" customWidth="1"/>
    <col min="14120" max="14120" width="6" style="4" bestFit="1" customWidth="1"/>
    <col min="14121" max="14121" width="5.7109375" style="4" bestFit="1" customWidth="1"/>
    <col min="14122" max="14122" width="1.7109375" style="4" customWidth="1"/>
    <col min="14123" max="14123" width="6" style="4" bestFit="1" customWidth="1"/>
    <col min="14124" max="14125" width="5" style="4" customWidth="1"/>
    <col min="14126" max="14126" width="1.7109375" style="4" customWidth="1"/>
    <col min="14127" max="14129" width="5" style="4" customWidth="1"/>
    <col min="14130" max="14130" width="1.7109375" style="4" customWidth="1"/>
    <col min="14131" max="14133" width="5.140625" style="4" bestFit="1" customWidth="1"/>
    <col min="14134" max="14134" width="1.7109375" style="4" customWidth="1"/>
    <col min="14135" max="14137" width="5.140625" style="4" bestFit="1" customWidth="1"/>
    <col min="14138" max="14138" width="1.7109375" style="4" customWidth="1"/>
    <col min="14139" max="14141" width="5.140625" style="4" bestFit="1" customWidth="1"/>
    <col min="14142" max="14142" width="1.7109375" style="4" customWidth="1"/>
    <col min="14143" max="14143" width="4.85546875" style="4" bestFit="1" customWidth="1"/>
    <col min="14144" max="14145" width="4.42578125" style="4" customWidth="1"/>
    <col min="14146" max="14146" width="8.85546875" style="4" customWidth="1"/>
    <col min="14147" max="14147" width="12" style="4" customWidth="1"/>
    <col min="14148" max="14150" width="6" style="4" customWidth="1"/>
    <col min="14151" max="14151" width="1.7109375" style="4" customWidth="1"/>
    <col min="14152" max="14152" width="6.140625" style="4" customWidth="1"/>
    <col min="14153" max="14154" width="5.140625" style="4" customWidth="1"/>
    <col min="14155" max="14155" width="1.7109375" style="4" customWidth="1"/>
    <col min="14156" max="14158" width="5" style="4" customWidth="1"/>
    <col min="14159" max="14159" width="1.7109375" style="4" customWidth="1"/>
    <col min="14160" max="14162" width="5" style="4" customWidth="1"/>
    <col min="14163" max="14163" width="1.7109375" style="4" customWidth="1"/>
    <col min="14164" max="14166" width="5" style="4" customWidth="1"/>
    <col min="14167" max="14167" width="1.7109375" style="4" customWidth="1"/>
    <col min="14168" max="14170" width="5.140625" style="4" customWidth="1"/>
    <col min="14171" max="14171" width="1.7109375" style="4" customWidth="1"/>
    <col min="14172" max="14173" width="5" style="4" customWidth="1"/>
    <col min="14174" max="14174" width="5.28515625" style="4" customWidth="1"/>
    <col min="14175" max="14373" width="11.42578125" style="4"/>
    <col min="14374" max="14374" width="16.140625" style="4" customWidth="1"/>
    <col min="14375" max="14375" width="6" style="4" customWidth="1"/>
    <col min="14376" max="14376" width="6" style="4" bestFit="1" customWidth="1"/>
    <col min="14377" max="14377" width="5.7109375" style="4" bestFit="1" customWidth="1"/>
    <col min="14378" max="14378" width="1.7109375" style="4" customWidth="1"/>
    <col min="14379" max="14379" width="6" style="4" bestFit="1" customWidth="1"/>
    <col min="14380" max="14381" width="5" style="4" customWidth="1"/>
    <col min="14382" max="14382" width="1.7109375" style="4" customWidth="1"/>
    <col min="14383" max="14385" width="5" style="4" customWidth="1"/>
    <col min="14386" max="14386" width="1.7109375" style="4" customWidth="1"/>
    <col min="14387" max="14389" width="5.140625" style="4" bestFit="1" customWidth="1"/>
    <col min="14390" max="14390" width="1.7109375" style="4" customWidth="1"/>
    <col min="14391" max="14393" width="5.140625" style="4" bestFit="1" customWidth="1"/>
    <col min="14394" max="14394" width="1.7109375" style="4" customWidth="1"/>
    <col min="14395" max="14397" width="5.140625" style="4" bestFit="1" customWidth="1"/>
    <col min="14398" max="14398" width="1.7109375" style="4" customWidth="1"/>
    <col min="14399" max="14399" width="4.85546875" style="4" bestFit="1" customWidth="1"/>
    <col min="14400" max="14401" width="4.42578125" style="4" customWidth="1"/>
    <col min="14402" max="14402" width="8.85546875" style="4" customWidth="1"/>
    <col min="14403" max="14403" width="12" style="4" customWidth="1"/>
    <col min="14404" max="14406" width="6" style="4" customWidth="1"/>
    <col min="14407" max="14407" width="1.7109375" style="4" customWidth="1"/>
    <col min="14408" max="14408" width="6.140625" style="4" customWidth="1"/>
    <col min="14409" max="14410" width="5.140625" style="4" customWidth="1"/>
    <col min="14411" max="14411" width="1.7109375" style="4" customWidth="1"/>
    <col min="14412" max="14414" width="5" style="4" customWidth="1"/>
    <col min="14415" max="14415" width="1.7109375" style="4" customWidth="1"/>
    <col min="14416" max="14418" width="5" style="4" customWidth="1"/>
    <col min="14419" max="14419" width="1.7109375" style="4" customWidth="1"/>
    <col min="14420" max="14422" width="5" style="4" customWidth="1"/>
    <col min="14423" max="14423" width="1.7109375" style="4" customWidth="1"/>
    <col min="14424" max="14426" width="5.140625" style="4" customWidth="1"/>
    <col min="14427" max="14427" width="1.7109375" style="4" customWidth="1"/>
    <col min="14428" max="14429" width="5" style="4" customWidth="1"/>
    <col min="14430" max="14430" width="5.28515625" style="4" customWidth="1"/>
    <col min="14431" max="14629" width="11.42578125" style="4"/>
    <col min="14630" max="14630" width="16.140625" style="4" customWidth="1"/>
    <col min="14631" max="14631" width="6" style="4" customWidth="1"/>
    <col min="14632" max="14632" width="6" style="4" bestFit="1" customWidth="1"/>
    <col min="14633" max="14633" width="5.7109375" style="4" bestFit="1" customWidth="1"/>
    <col min="14634" max="14634" width="1.7109375" style="4" customWidth="1"/>
    <col min="14635" max="14635" width="6" style="4" bestFit="1" customWidth="1"/>
    <col min="14636" max="14637" width="5" style="4" customWidth="1"/>
    <col min="14638" max="14638" width="1.7109375" style="4" customWidth="1"/>
    <col min="14639" max="14641" width="5" style="4" customWidth="1"/>
    <col min="14642" max="14642" width="1.7109375" style="4" customWidth="1"/>
    <col min="14643" max="14645" width="5.140625" style="4" bestFit="1" customWidth="1"/>
    <col min="14646" max="14646" width="1.7109375" style="4" customWidth="1"/>
    <col min="14647" max="14649" width="5.140625" style="4" bestFit="1" customWidth="1"/>
    <col min="14650" max="14650" width="1.7109375" style="4" customWidth="1"/>
    <col min="14651" max="14653" width="5.140625" style="4" bestFit="1" customWidth="1"/>
    <col min="14654" max="14654" width="1.7109375" style="4" customWidth="1"/>
    <col min="14655" max="14655" width="4.85546875" style="4" bestFit="1" customWidth="1"/>
    <col min="14656" max="14657" width="4.42578125" style="4" customWidth="1"/>
    <col min="14658" max="14658" width="8.85546875" style="4" customWidth="1"/>
    <col min="14659" max="14659" width="12" style="4" customWidth="1"/>
    <col min="14660" max="14662" width="6" style="4" customWidth="1"/>
    <col min="14663" max="14663" width="1.7109375" style="4" customWidth="1"/>
    <col min="14664" max="14664" width="6.140625" style="4" customWidth="1"/>
    <col min="14665" max="14666" width="5.140625" style="4" customWidth="1"/>
    <col min="14667" max="14667" width="1.7109375" style="4" customWidth="1"/>
    <col min="14668" max="14670" width="5" style="4" customWidth="1"/>
    <col min="14671" max="14671" width="1.7109375" style="4" customWidth="1"/>
    <col min="14672" max="14674" width="5" style="4" customWidth="1"/>
    <col min="14675" max="14675" width="1.7109375" style="4" customWidth="1"/>
    <col min="14676" max="14678" width="5" style="4" customWidth="1"/>
    <col min="14679" max="14679" width="1.7109375" style="4" customWidth="1"/>
    <col min="14680" max="14682" width="5.140625" style="4" customWidth="1"/>
    <col min="14683" max="14683" width="1.7109375" style="4" customWidth="1"/>
    <col min="14684" max="14685" width="5" style="4" customWidth="1"/>
    <col min="14686" max="14686" width="5.28515625" style="4" customWidth="1"/>
    <col min="14687" max="14885" width="11.42578125" style="4"/>
    <col min="14886" max="14886" width="16.140625" style="4" customWidth="1"/>
    <col min="14887" max="14887" width="6" style="4" customWidth="1"/>
    <col min="14888" max="14888" width="6" style="4" bestFit="1" customWidth="1"/>
    <col min="14889" max="14889" width="5.7109375" style="4" bestFit="1" customWidth="1"/>
    <col min="14890" max="14890" width="1.7109375" style="4" customWidth="1"/>
    <col min="14891" max="14891" width="6" style="4" bestFit="1" customWidth="1"/>
    <col min="14892" max="14893" width="5" style="4" customWidth="1"/>
    <col min="14894" max="14894" width="1.7109375" style="4" customWidth="1"/>
    <col min="14895" max="14897" width="5" style="4" customWidth="1"/>
    <col min="14898" max="14898" width="1.7109375" style="4" customWidth="1"/>
    <col min="14899" max="14901" width="5.140625" style="4" bestFit="1" customWidth="1"/>
    <col min="14902" max="14902" width="1.7109375" style="4" customWidth="1"/>
    <col min="14903" max="14905" width="5.140625" style="4" bestFit="1" customWidth="1"/>
    <col min="14906" max="14906" width="1.7109375" style="4" customWidth="1"/>
    <col min="14907" max="14909" width="5.140625" style="4" bestFit="1" customWidth="1"/>
    <col min="14910" max="14910" width="1.7109375" style="4" customWidth="1"/>
    <col min="14911" max="14911" width="4.85546875" style="4" bestFit="1" customWidth="1"/>
    <col min="14912" max="14913" width="4.42578125" style="4" customWidth="1"/>
    <col min="14914" max="14914" width="8.85546875" style="4" customWidth="1"/>
    <col min="14915" max="14915" width="12" style="4" customWidth="1"/>
    <col min="14916" max="14918" width="6" style="4" customWidth="1"/>
    <col min="14919" max="14919" width="1.7109375" style="4" customWidth="1"/>
    <col min="14920" max="14920" width="6.140625" style="4" customWidth="1"/>
    <col min="14921" max="14922" width="5.140625" style="4" customWidth="1"/>
    <col min="14923" max="14923" width="1.7109375" style="4" customWidth="1"/>
    <col min="14924" max="14926" width="5" style="4" customWidth="1"/>
    <col min="14927" max="14927" width="1.7109375" style="4" customWidth="1"/>
    <col min="14928" max="14930" width="5" style="4" customWidth="1"/>
    <col min="14931" max="14931" width="1.7109375" style="4" customWidth="1"/>
    <col min="14932" max="14934" width="5" style="4" customWidth="1"/>
    <col min="14935" max="14935" width="1.7109375" style="4" customWidth="1"/>
    <col min="14936" max="14938" width="5.140625" style="4" customWidth="1"/>
    <col min="14939" max="14939" width="1.7109375" style="4" customWidth="1"/>
    <col min="14940" max="14941" width="5" style="4" customWidth="1"/>
    <col min="14942" max="14942" width="5.28515625" style="4" customWidth="1"/>
    <col min="14943" max="15141" width="11.42578125" style="4"/>
    <col min="15142" max="15142" width="16.140625" style="4" customWidth="1"/>
    <col min="15143" max="15143" width="6" style="4" customWidth="1"/>
    <col min="15144" max="15144" width="6" style="4" bestFit="1" customWidth="1"/>
    <col min="15145" max="15145" width="5.7109375" style="4" bestFit="1" customWidth="1"/>
    <col min="15146" max="15146" width="1.7109375" style="4" customWidth="1"/>
    <col min="15147" max="15147" width="6" style="4" bestFit="1" customWidth="1"/>
    <col min="15148" max="15149" width="5" style="4" customWidth="1"/>
    <col min="15150" max="15150" width="1.7109375" style="4" customWidth="1"/>
    <col min="15151" max="15153" width="5" style="4" customWidth="1"/>
    <col min="15154" max="15154" width="1.7109375" style="4" customWidth="1"/>
    <col min="15155" max="15157" width="5.140625" style="4" bestFit="1" customWidth="1"/>
    <col min="15158" max="15158" width="1.7109375" style="4" customWidth="1"/>
    <col min="15159" max="15161" width="5.140625" style="4" bestFit="1" customWidth="1"/>
    <col min="15162" max="15162" width="1.7109375" style="4" customWidth="1"/>
    <col min="15163" max="15165" width="5.140625" style="4" bestFit="1" customWidth="1"/>
    <col min="15166" max="15166" width="1.7109375" style="4" customWidth="1"/>
    <col min="15167" max="15167" width="4.85546875" style="4" bestFit="1" customWidth="1"/>
    <col min="15168" max="15169" width="4.42578125" style="4" customWidth="1"/>
    <col min="15170" max="15170" width="8.85546875" style="4" customWidth="1"/>
    <col min="15171" max="15171" width="12" style="4" customWidth="1"/>
    <col min="15172" max="15174" width="6" style="4" customWidth="1"/>
    <col min="15175" max="15175" width="1.7109375" style="4" customWidth="1"/>
    <col min="15176" max="15176" width="6.140625" style="4" customWidth="1"/>
    <col min="15177" max="15178" width="5.140625" style="4" customWidth="1"/>
    <col min="15179" max="15179" width="1.7109375" style="4" customWidth="1"/>
    <col min="15180" max="15182" width="5" style="4" customWidth="1"/>
    <col min="15183" max="15183" width="1.7109375" style="4" customWidth="1"/>
    <col min="15184" max="15186" width="5" style="4" customWidth="1"/>
    <col min="15187" max="15187" width="1.7109375" style="4" customWidth="1"/>
    <col min="15188" max="15190" width="5" style="4" customWidth="1"/>
    <col min="15191" max="15191" width="1.7109375" style="4" customWidth="1"/>
    <col min="15192" max="15194" width="5.140625" style="4" customWidth="1"/>
    <col min="15195" max="15195" width="1.7109375" style="4" customWidth="1"/>
    <col min="15196" max="15197" width="5" style="4" customWidth="1"/>
    <col min="15198" max="15198" width="5.28515625" style="4" customWidth="1"/>
    <col min="15199" max="15397" width="11.42578125" style="4"/>
    <col min="15398" max="15398" width="16.140625" style="4" customWidth="1"/>
    <col min="15399" max="15399" width="6" style="4" customWidth="1"/>
    <col min="15400" max="15400" width="6" style="4" bestFit="1" customWidth="1"/>
    <col min="15401" max="15401" width="5.7109375" style="4" bestFit="1" customWidth="1"/>
    <col min="15402" max="15402" width="1.7109375" style="4" customWidth="1"/>
    <col min="15403" max="15403" width="6" style="4" bestFit="1" customWidth="1"/>
    <col min="15404" max="15405" width="5" style="4" customWidth="1"/>
    <col min="15406" max="15406" width="1.7109375" style="4" customWidth="1"/>
    <col min="15407" max="15409" width="5" style="4" customWidth="1"/>
    <col min="15410" max="15410" width="1.7109375" style="4" customWidth="1"/>
    <col min="15411" max="15413" width="5.140625" style="4" bestFit="1" customWidth="1"/>
    <col min="15414" max="15414" width="1.7109375" style="4" customWidth="1"/>
    <col min="15415" max="15417" width="5.140625" style="4" bestFit="1" customWidth="1"/>
    <col min="15418" max="15418" width="1.7109375" style="4" customWidth="1"/>
    <col min="15419" max="15421" width="5.140625" style="4" bestFit="1" customWidth="1"/>
    <col min="15422" max="15422" width="1.7109375" style="4" customWidth="1"/>
    <col min="15423" max="15423" width="4.85546875" style="4" bestFit="1" customWidth="1"/>
    <col min="15424" max="15425" width="4.42578125" style="4" customWidth="1"/>
    <col min="15426" max="15426" width="8.85546875" style="4" customWidth="1"/>
    <col min="15427" max="15427" width="12" style="4" customWidth="1"/>
    <col min="15428" max="15430" width="6" style="4" customWidth="1"/>
    <col min="15431" max="15431" width="1.7109375" style="4" customWidth="1"/>
    <col min="15432" max="15432" width="6.140625" style="4" customWidth="1"/>
    <col min="15433" max="15434" width="5.140625" style="4" customWidth="1"/>
    <col min="15435" max="15435" width="1.7109375" style="4" customWidth="1"/>
    <col min="15436" max="15438" width="5" style="4" customWidth="1"/>
    <col min="15439" max="15439" width="1.7109375" style="4" customWidth="1"/>
    <col min="15440" max="15442" width="5" style="4" customWidth="1"/>
    <col min="15443" max="15443" width="1.7109375" style="4" customWidth="1"/>
    <col min="15444" max="15446" width="5" style="4" customWidth="1"/>
    <col min="15447" max="15447" width="1.7109375" style="4" customWidth="1"/>
    <col min="15448" max="15450" width="5.140625" style="4" customWidth="1"/>
    <col min="15451" max="15451" width="1.7109375" style="4" customWidth="1"/>
    <col min="15452" max="15453" width="5" style="4" customWidth="1"/>
    <col min="15454" max="15454" width="5.28515625" style="4" customWidth="1"/>
    <col min="15455" max="15653" width="11.42578125" style="4"/>
    <col min="15654" max="15654" width="16.140625" style="4" customWidth="1"/>
    <col min="15655" max="15655" width="6" style="4" customWidth="1"/>
    <col min="15656" max="15656" width="6" style="4" bestFit="1" customWidth="1"/>
    <col min="15657" max="15657" width="5.7109375" style="4" bestFit="1" customWidth="1"/>
    <col min="15658" max="15658" width="1.7109375" style="4" customWidth="1"/>
    <col min="15659" max="15659" width="6" style="4" bestFit="1" customWidth="1"/>
    <col min="15660" max="15661" width="5" style="4" customWidth="1"/>
    <col min="15662" max="15662" width="1.7109375" style="4" customWidth="1"/>
    <col min="15663" max="15665" width="5" style="4" customWidth="1"/>
    <col min="15666" max="15666" width="1.7109375" style="4" customWidth="1"/>
    <col min="15667" max="15669" width="5.140625" style="4" bestFit="1" customWidth="1"/>
    <col min="15670" max="15670" width="1.7109375" style="4" customWidth="1"/>
    <col min="15671" max="15673" width="5.140625" style="4" bestFit="1" customWidth="1"/>
    <col min="15674" max="15674" width="1.7109375" style="4" customWidth="1"/>
    <col min="15675" max="15677" width="5.140625" style="4" bestFit="1" customWidth="1"/>
    <col min="15678" max="15678" width="1.7109375" style="4" customWidth="1"/>
    <col min="15679" max="15679" width="4.85546875" style="4" bestFit="1" customWidth="1"/>
    <col min="15680" max="15681" width="4.42578125" style="4" customWidth="1"/>
    <col min="15682" max="15682" width="8.85546875" style="4" customWidth="1"/>
    <col min="15683" max="15683" width="12" style="4" customWidth="1"/>
    <col min="15684" max="15686" width="6" style="4" customWidth="1"/>
    <col min="15687" max="15687" width="1.7109375" style="4" customWidth="1"/>
    <col min="15688" max="15688" width="6.140625" style="4" customWidth="1"/>
    <col min="15689" max="15690" width="5.140625" style="4" customWidth="1"/>
    <col min="15691" max="15691" width="1.7109375" style="4" customWidth="1"/>
    <col min="15692" max="15694" width="5" style="4" customWidth="1"/>
    <col min="15695" max="15695" width="1.7109375" style="4" customWidth="1"/>
    <col min="15696" max="15698" width="5" style="4" customWidth="1"/>
    <col min="15699" max="15699" width="1.7109375" style="4" customWidth="1"/>
    <col min="15700" max="15702" width="5" style="4" customWidth="1"/>
    <col min="15703" max="15703" width="1.7109375" style="4" customWidth="1"/>
    <col min="15704" max="15706" width="5.140625" style="4" customWidth="1"/>
    <col min="15707" max="15707" width="1.7109375" style="4" customWidth="1"/>
    <col min="15708" max="15709" width="5" style="4" customWidth="1"/>
    <col min="15710" max="15710" width="5.28515625" style="4" customWidth="1"/>
    <col min="15711" max="15909" width="11.42578125" style="4"/>
    <col min="15910" max="15910" width="16.140625" style="4" customWidth="1"/>
    <col min="15911" max="15911" width="6" style="4" customWidth="1"/>
    <col min="15912" max="15912" width="6" style="4" bestFit="1" customWidth="1"/>
    <col min="15913" max="15913" width="5.7109375" style="4" bestFit="1" customWidth="1"/>
    <col min="15914" max="15914" width="1.7109375" style="4" customWidth="1"/>
    <col min="15915" max="15915" width="6" style="4" bestFit="1" customWidth="1"/>
    <col min="15916" max="15917" width="5" style="4" customWidth="1"/>
    <col min="15918" max="15918" width="1.7109375" style="4" customWidth="1"/>
    <col min="15919" max="15921" width="5" style="4" customWidth="1"/>
    <col min="15922" max="15922" width="1.7109375" style="4" customWidth="1"/>
    <col min="15923" max="15925" width="5.140625" style="4" bestFit="1" customWidth="1"/>
    <col min="15926" max="15926" width="1.7109375" style="4" customWidth="1"/>
    <col min="15927" max="15929" width="5.140625" style="4" bestFit="1" customWidth="1"/>
    <col min="15930" max="15930" width="1.7109375" style="4" customWidth="1"/>
    <col min="15931" max="15933" width="5.140625" style="4" bestFit="1" customWidth="1"/>
    <col min="15934" max="15934" width="1.7109375" style="4" customWidth="1"/>
    <col min="15935" max="15935" width="4.85546875" style="4" bestFit="1" customWidth="1"/>
    <col min="15936" max="15937" width="4.42578125" style="4" customWidth="1"/>
    <col min="15938" max="15938" width="8.85546875" style="4" customWidth="1"/>
    <col min="15939" max="15939" width="12" style="4" customWidth="1"/>
    <col min="15940" max="15942" width="6" style="4" customWidth="1"/>
    <col min="15943" max="15943" width="1.7109375" style="4" customWidth="1"/>
    <col min="15944" max="15944" width="6.140625" style="4" customWidth="1"/>
    <col min="15945" max="15946" width="5.140625" style="4" customWidth="1"/>
    <col min="15947" max="15947" width="1.7109375" style="4" customWidth="1"/>
    <col min="15948" max="15950" width="5" style="4" customWidth="1"/>
    <col min="15951" max="15951" width="1.7109375" style="4" customWidth="1"/>
    <col min="15952" max="15954" width="5" style="4" customWidth="1"/>
    <col min="15955" max="15955" width="1.7109375" style="4" customWidth="1"/>
    <col min="15956" max="15958" width="5" style="4" customWidth="1"/>
    <col min="15959" max="15959" width="1.7109375" style="4" customWidth="1"/>
    <col min="15960" max="15962" width="5.140625" style="4" customWidth="1"/>
    <col min="15963" max="15963" width="1.7109375" style="4" customWidth="1"/>
    <col min="15964" max="15965" width="5" style="4" customWidth="1"/>
    <col min="15966" max="15966" width="5.28515625" style="4" customWidth="1"/>
    <col min="15967" max="16384" width="11.42578125" style="4"/>
  </cols>
  <sheetData>
    <row r="1" spans="1:29" ht="14.25" customHeight="1" thickBot="1" x14ac:dyDescent="0.25">
      <c r="A1" s="202" t="s">
        <v>132</v>
      </c>
      <c r="B1" s="202"/>
      <c r="C1" s="203"/>
      <c r="D1" s="204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189" t="s">
        <v>111</v>
      </c>
    </row>
    <row r="2" spans="1:29" ht="15" x14ac:dyDescent="0.2">
      <c r="A2" s="250" t="s">
        <v>8</v>
      </c>
      <c r="B2" s="259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31"/>
    </row>
    <row r="3" spans="1:29" ht="15" x14ac:dyDescent="0.2">
      <c r="A3" s="202" t="s">
        <v>30</v>
      </c>
      <c r="B3" s="202"/>
      <c r="C3" s="203"/>
      <c r="D3" s="204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31"/>
    </row>
    <row r="4" spans="1:29" ht="15" x14ac:dyDescent="0.2">
      <c r="A4" s="202" t="s">
        <v>120</v>
      </c>
      <c r="B4" s="202"/>
      <c r="C4" s="203"/>
      <c r="D4" s="20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31"/>
    </row>
    <row r="5" spans="1:29" ht="15" x14ac:dyDescent="0.2">
      <c r="A5" s="202" t="s">
        <v>121</v>
      </c>
      <c r="B5" s="202"/>
      <c r="C5" s="203"/>
      <c r="D5" s="204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31"/>
    </row>
    <row r="6" spans="1:29" ht="15" thickBot="1" x14ac:dyDescent="0.25">
      <c r="A6" s="205" t="s">
        <v>122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</row>
    <row r="7" spans="1:29" x14ac:dyDescent="0.2">
      <c r="A7" s="207" t="s">
        <v>123</v>
      </c>
      <c r="B7" s="208" t="s">
        <v>38</v>
      </c>
      <c r="C7" s="208"/>
      <c r="D7" s="208"/>
      <c r="E7" s="209"/>
      <c r="F7" s="223" t="s">
        <v>12</v>
      </c>
      <c r="G7" s="223"/>
      <c r="H7" s="223"/>
      <c r="I7" s="209"/>
      <c r="J7" s="223" t="s">
        <v>13</v>
      </c>
      <c r="K7" s="223"/>
      <c r="L7" s="223"/>
      <c r="M7" s="209"/>
      <c r="N7" s="223" t="s">
        <v>14</v>
      </c>
      <c r="O7" s="223"/>
      <c r="P7" s="223"/>
      <c r="Q7" s="209"/>
      <c r="R7" s="223" t="s">
        <v>16</v>
      </c>
      <c r="S7" s="223"/>
      <c r="T7" s="223"/>
      <c r="U7" s="209"/>
      <c r="V7" s="223" t="s">
        <v>17</v>
      </c>
      <c r="W7" s="223"/>
      <c r="X7" s="223"/>
      <c r="Y7" s="209"/>
      <c r="Z7" s="223" t="s">
        <v>18</v>
      </c>
      <c r="AA7" s="223"/>
      <c r="AB7" s="223"/>
    </row>
    <row r="8" spans="1:29" ht="15" customHeight="1" thickBot="1" x14ac:dyDescent="0.25">
      <c r="A8" s="210" t="s">
        <v>124</v>
      </c>
      <c r="B8" s="211" t="s">
        <v>31</v>
      </c>
      <c r="C8" s="211" t="s">
        <v>32</v>
      </c>
      <c r="D8" s="211" t="s">
        <v>33</v>
      </c>
      <c r="E8" s="211"/>
      <c r="F8" s="211" t="s">
        <v>31</v>
      </c>
      <c r="G8" s="211" t="s">
        <v>32</v>
      </c>
      <c r="H8" s="211" t="s">
        <v>33</v>
      </c>
      <c r="I8" s="211"/>
      <c r="J8" s="211" t="s">
        <v>31</v>
      </c>
      <c r="K8" s="211" t="s">
        <v>32</v>
      </c>
      <c r="L8" s="211" t="s">
        <v>33</v>
      </c>
      <c r="M8" s="211"/>
      <c r="N8" s="211" t="s">
        <v>31</v>
      </c>
      <c r="O8" s="211" t="s">
        <v>32</v>
      </c>
      <c r="P8" s="211" t="s">
        <v>33</v>
      </c>
      <c r="Q8" s="211"/>
      <c r="R8" s="211" t="s">
        <v>31</v>
      </c>
      <c r="S8" s="211" t="s">
        <v>32</v>
      </c>
      <c r="T8" s="211" t="s">
        <v>33</v>
      </c>
      <c r="U8" s="211"/>
      <c r="V8" s="211" t="s">
        <v>31</v>
      </c>
      <c r="W8" s="211" t="s">
        <v>32</v>
      </c>
      <c r="X8" s="211" t="s">
        <v>33</v>
      </c>
      <c r="Y8" s="211"/>
      <c r="Z8" s="211" t="s">
        <v>31</v>
      </c>
      <c r="AA8" s="211" t="s">
        <v>32</v>
      </c>
      <c r="AB8" s="211" t="s">
        <v>33</v>
      </c>
    </row>
    <row r="9" spans="1:29" ht="15" customHeight="1" x14ac:dyDescent="0.2">
      <c r="A9" s="212"/>
    </row>
    <row r="10" spans="1:29" ht="15" customHeight="1" x14ac:dyDescent="0.25">
      <c r="A10" s="214" t="s">
        <v>47</v>
      </c>
      <c r="B10" s="215">
        <f>+B20+B30</f>
        <v>3626</v>
      </c>
      <c r="C10" s="215">
        <f>+C20+C30</f>
        <v>2194</v>
      </c>
      <c r="D10" s="215">
        <f>+D20+D30</f>
        <v>1432</v>
      </c>
      <c r="E10" s="215"/>
      <c r="F10" s="215">
        <f>+F20+F30</f>
        <v>331</v>
      </c>
      <c r="G10" s="215">
        <f>+G20+G30</f>
        <v>196</v>
      </c>
      <c r="H10" s="215">
        <f>+H20+H30</f>
        <v>135</v>
      </c>
      <c r="I10" s="215"/>
      <c r="J10" s="215">
        <f>+J20+J30</f>
        <v>1947</v>
      </c>
      <c r="K10" s="215">
        <f>+K20+K30</f>
        <v>1153</v>
      </c>
      <c r="L10" s="215">
        <f>+L20+L30</f>
        <v>788</v>
      </c>
      <c r="M10" s="215"/>
      <c r="N10" s="215">
        <f>+N20+N30</f>
        <v>569</v>
      </c>
      <c r="O10" s="215">
        <f>+O20+O30</f>
        <v>354</v>
      </c>
      <c r="P10" s="215">
        <f>+P20+P30</f>
        <v>220</v>
      </c>
      <c r="Q10" s="215"/>
      <c r="R10" s="215">
        <f>+R20+R30</f>
        <v>433</v>
      </c>
      <c r="S10" s="215">
        <f>+S20+S30</f>
        <v>276</v>
      </c>
      <c r="T10" s="215">
        <f>+T20+T30</f>
        <v>155</v>
      </c>
      <c r="U10" s="215"/>
      <c r="V10" s="215">
        <f>+V20+V30</f>
        <v>259</v>
      </c>
      <c r="W10" s="215">
        <f>+W20+W30</f>
        <v>157</v>
      </c>
      <c r="X10" s="215">
        <f>+X20+X30</f>
        <v>104</v>
      </c>
      <c r="Y10" s="215"/>
      <c r="Z10" s="215">
        <f>+Z20+Z30</f>
        <v>87</v>
      </c>
      <c r="AA10" s="215">
        <f>+AA20+AA30</f>
        <v>58</v>
      </c>
      <c r="AB10" s="215">
        <f>+AB20+AB30</f>
        <v>30</v>
      </c>
      <c r="AC10" s="8"/>
    </row>
    <row r="11" spans="1:29" s="24" customFormat="1" ht="15" customHeight="1" x14ac:dyDescent="0.2">
      <c r="A11" s="213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4"/>
    </row>
    <row r="12" spans="1:29" ht="15" customHeight="1" x14ac:dyDescent="0.2">
      <c r="A12" s="216" t="s">
        <v>125</v>
      </c>
      <c r="B12" s="215">
        <f t="shared" ref="B12:D18" si="0">+B22+B32</f>
        <v>1180</v>
      </c>
      <c r="C12" s="215">
        <f t="shared" si="0"/>
        <v>722</v>
      </c>
      <c r="D12" s="215">
        <f t="shared" si="0"/>
        <v>458</v>
      </c>
      <c r="E12" s="215"/>
      <c r="F12" s="215">
        <f t="shared" ref="F12:H18" si="1">+F22+F32</f>
        <v>129</v>
      </c>
      <c r="G12" s="215">
        <f t="shared" si="1"/>
        <v>76</v>
      </c>
      <c r="H12" s="215">
        <f t="shared" si="1"/>
        <v>53</v>
      </c>
      <c r="I12" s="215"/>
      <c r="J12" s="215">
        <f t="shared" ref="J12:L18" si="2">+J22+J32</f>
        <v>580</v>
      </c>
      <c r="K12" s="215">
        <f t="shared" si="2"/>
        <v>337</v>
      </c>
      <c r="L12" s="215">
        <f t="shared" si="2"/>
        <v>239</v>
      </c>
      <c r="M12" s="215"/>
      <c r="N12" s="215">
        <f t="shared" ref="N12:P18" si="3">+N22+N32</f>
        <v>180</v>
      </c>
      <c r="O12" s="215">
        <f t="shared" si="3"/>
        <v>112</v>
      </c>
      <c r="P12" s="215">
        <f t="shared" si="3"/>
        <v>71</v>
      </c>
      <c r="Q12" s="215"/>
      <c r="R12" s="215">
        <f t="shared" ref="R12:T18" si="4">+R22+R32</f>
        <v>163</v>
      </c>
      <c r="S12" s="215">
        <f t="shared" si="4"/>
        <v>112</v>
      </c>
      <c r="T12" s="215">
        <f t="shared" si="4"/>
        <v>50</v>
      </c>
      <c r="U12" s="215"/>
      <c r="V12" s="215">
        <f t="shared" ref="V12:X18" si="5">+V22+V32</f>
        <v>97</v>
      </c>
      <c r="W12" s="215">
        <f t="shared" si="5"/>
        <v>64</v>
      </c>
      <c r="X12" s="215">
        <f t="shared" si="5"/>
        <v>35</v>
      </c>
      <c r="Y12" s="215"/>
      <c r="Z12" s="215">
        <f t="shared" ref="Z12:AB18" si="6">+Z22+Z32</f>
        <v>31</v>
      </c>
      <c r="AA12" s="215">
        <f t="shared" si="6"/>
        <v>21</v>
      </c>
      <c r="AB12" s="215">
        <f t="shared" si="6"/>
        <v>10</v>
      </c>
    </row>
    <row r="13" spans="1:29" ht="15" customHeight="1" x14ac:dyDescent="0.2">
      <c r="A13" s="209" t="s">
        <v>126</v>
      </c>
      <c r="B13" s="215">
        <f t="shared" si="0"/>
        <v>775</v>
      </c>
      <c r="C13" s="215">
        <f t="shared" si="0"/>
        <v>469</v>
      </c>
      <c r="D13" s="215">
        <f t="shared" si="0"/>
        <v>306</v>
      </c>
      <c r="E13" s="215"/>
      <c r="F13" s="215">
        <f t="shared" si="1"/>
        <v>62</v>
      </c>
      <c r="G13" s="215">
        <f t="shared" si="1"/>
        <v>44</v>
      </c>
      <c r="H13" s="215">
        <f t="shared" si="1"/>
        <v>18</v>
      </c>
      <c r="I13" s="215"/>
      <c r="J13" s="215">
        <f t="shared" si="2"/>
        <v>445</v>
      </c>
      <c r="K13" s="215">
        <f t="shared" si="2"/>
        <v>264</v>
      </c>
      <c r="L13" s="215">
        <f t="shared" si="2"/>
        <v>180</v>
      </c>
      <c r="M13" s="215"/>
      <c r="N13" s="215">
        <f t="shared" si="3"/>
        <v>108</v>
      </c>
      <c r="O13" s="215">
        <f t="shared" si="3"/>
        <v>72</v>
      </c>
      <c r="P13" s="215">
        <f t="shared" si="3"/>
        <v>37</v>
      </c>
      <c r="Q13" s="215"/>
      <c r="R13" s="215">
        <f t="shared" si="4"/>
        <v>84</v>
      </c>
      <c r="S13" s="215">
        <f t="shared" si="4"/>
        <v>47</v>
      </c>
      <c r="T13" s="215">
        <f t="shared" si="4"/>
        <v>36</v>
      </c>
      <c r="U13" s="215"/>
      <c r="V13" s="215">
        <f t="shared" si="5"/>
        <v>54</v>
      </c>
      <c r="W13" s="215">
        <f t="shared" si="5"/>
        <v>29</v>
      </c>
      <c r="X13" s="215">
        <f t="shared" si="5"/>
        <v>25</v>
      </c>
      <c r="Y13" s="215"/>
      <c r="Z13" s="215">
        <f t="shared" si="6"/>
        <v>22</v>
      </c>
      <c r="AA13" s="215">
        <f t="shared" si="6"/>
        <v>13</v>
      </c>
      <c r="AB13" s="215">
        <f t="shared" si="6"/>
        <v>10</v>
      </c>
    </row>
    <row r="14" spans="1:29" ht="15" customHeight="1" x14ac:dyDescent="0.2">
      <c r="A14" s="209" t="s">
        <v>127</v>
      </c>
      <c r="B14" s="215">
        <f t="shared" si="0"/>
        <v>459</v>
      </c>
      <c r="C14" s="215">
        <f t="shared" si="0"/>
        <v>271</v>
      </c>
      <c r="D14" s="215">
        <f t="shared" si="0"/>
        <v>188</v>
      </c>
      <c r="E14" s="215"/>
      <c r="F14" s="215">
        <f t="shared" si="1"/>
        <v>39</v>
      </c>
      <c r="G14" s="215">
        <f t="shared" si="1"/>
        <v>23</v>
      </c>
      <c r="H14" s="215">
        <f t="shared" si="1"/>
        <v>16</v>
      </c>
      <c r="I14" s="215"/>
      <c r="J14" s="215">
        <f t="shared" si="2"/>
        <v>263</v>
      </c>
      <c r="K14" s="215">
        <f t="shared" si="2"/>
        <v>149</v>
      </c>
      <c r="L14" s="215">
        <f t="shared" si="2"/>
        <v>114</v>
      </c>
      <c r="M14" s="215"/>
      <c r="N14" s="215">
        <f t="shared" si="3"/>
        <v>60</v>
      </c>
      <c r="O14" s="215">
        <f t="shared" si="3"/>
        <v>37</v>
      </c>
      <c r="P14" s="215">
        <f t="shared" si="3"/>
        <v>23</v>
      </c>
      <c r="Q14" s="215"/>
      <c r="R14" s="215">
        <f t="shared" si="4"/>
        <v>48</v>
      </c>
      <c r="S14" s="215">
        <f t="shared" si="4"/>
        <v>31</v>
      </c>
      <c r="T14" s="215">
        <f t="shared" si="4"/>
        <v>17</v>
      </c>
      <c r="U14" s="215"/>
      <c r="V14" s="215">
        <f t="shared" si="5"/>
        <v>41</v>
      </c>
      <c r="W14" s="215">
        <f t="shared" si="5"/>
        <v>25</v>
      </c>
      <c r="X14" s="215">
        <f t="shared" si="5"/>
        <v>16</v>
      </c>
      <c r="Y14" s="215"/>
      <c r="Z14" s="215">
        <f t="shared" si="6"/>
        <v>8</v>
      </c>
      <c r="AA14" s="215">
        <f t="shared" si="6"/>
        <v>6</v>
      </c>
      <c r="AB14" s="215">
        <f t="shared" si="6"/>
        <v>2</v>
      </c>
    </row>
    <row r="15" spans="1:29" ht="15" customHeight="1" x14ac:dyDescent="0.2">
      <c r="A15" s="209" t="s">
        <v>128</v>
      </c>
      <c r="B15" s="215">
        <f t="shared" si="0"/>
        <v>229</v>
      </c>
      <c r="C15" s="215">
        <f t="shared" si="0"/>
        <v>134</v>
      </c>
      <c r="D15" s="215">
        <f t="shared" si="0"/>
        <v>95</v>
      </c>
      <c r="E15" s="215"/>
      <c r="F15" s="215">
        <f t="shared" si="1"/>
        <v>26</v>
      </c>
      <c r="G15" s="215">
        <f t="shared" si="1"/>
        <v>13</v>
      </c>
      <c r="H15" s="215">
        <f t="shared" si="1"/>
        <v>13</v>
      </c>
      <c r="I15" s="215"/>
      <c r="J15" s="215">
        <f t="shared" si="2"/>
        <v>162</v>
      </c>
      <c r="K15" s="215">
        <f t="shared" si="2"/>
        <v>97</v>
      </c>
      <c r="L15" s="215">
        <f t="shared" si="2"/>
        <v>65</v>
      </c>
      <c r="M15" s="215"/>
      <c r="N15" s="215">
        <f t="shared" si="3"/>
        <v>17</v>
      </c>
      <c r="O15" s="215">
        <f t="shared" si="3"/>
        <v>10</v>
      </c>
      <c r="P15" s="215">
        <f t="shared" si="3"/>
        <v>7</v>
      </c>
      <c r="Q15" s="215"/>
      <c r="R15" s="215">
        <f t="shared" si="4"/>
        <v>21</v>
      </c>
      <c r="S15" s="215">
        <f t="shared" si="4"/>
        <v>12</v>
      </c>
      <c r="T15" s="215">
        <f t="shared" si="4"/>
        <v>9</v>
      </c>
      <c r="U15" s="215"/>
      <c r="V15" s="215">
        <f t="shared" si="5"/>
        <v>2</v>
      </c>
      <c r="W15" s="215">
        <f t="shared" si="5"/>
        <v>1</v>
      </c>
      <c r="X15" s="215">
        <f t="shared" si="5"/>
        <v>1</v>
      </c>
      <c r="Y15" s="215"/>
      <c r="Z15" s="215">
        <f t="shared" si="6"/>
        <v>1</v>
      </c>
      <c r="AA15" s="215">
        <f t="shared" si="6"/>
        <v>1</v>
      </c>
      <c r="AB15" s="215">
        <f t="shared" si="6"/>
        <v>0</v>
      </c>
    </row>
    <row r="16" spans="1:29" ht="15" customHeight="1" x14ac:dyDescent="0.2">
      <c r="A16" s="209" t="s">
        <v>129</v>
      </c>
      <c r="B16" s="215">
        <f t="shared" si="0"/>
        <v>187</v>
      </c>
      <c r="C16" s="215">
        <f t="shared" si="0"/>
        <v>118</v>
      </c>
      <c r="D16" s="215">
        <f t="shared" si="0"/>
        <v>69</v>
      </c>
      <c r="E16" s="215"/>
      <c r="F16" s="215">
        <f t="shared" si="1"/>
        <v>13</v>
      </c>
      <c r="G16" s="215">
        <f t="shared" si="1"/>
        <v>2</v>
      </c>
      <c r="H16" s="215">
        <f t="shared" si="1"/>
        <v>11</v>
      </c>
      <c r="I16" s="215"/>
      <c r="J16" s="215">
        <f t="shared" si="2"/>
        <v>107</v>
      </c>
      <c r="K16" s="215">
        <f t="shared" si="2"/>
        <v>69</v>
      </c>
      <c r="L16" s="215">
        <f t="shared" si="2"/>
        <v>38</v>
      </c>
      <c r="M16" s="215"/>
      <c r="N16" s="215">
        <f t="shared" si="3"/>
        <v>29</v>
      </c>
      <c r="O16" s="215">
        <f t="shared" si="3"/>
        <v>20</v>
      </c>
      <c r="P16" s="215">
        <f t="shared" si="3"/>
        <v>9</v>
      </c>
      <c r="Q16" s="215"/>
      <c r="R16" s="215">
        <f t="shared" si="4"/>
        <v>22</v>
      </c>
      <c r="S16" s="215">
        <f t="shared" si="4"/>
        <v>15</v>
      </c>
      <c r="T16" s="215">
        <f t="shared" si="4"/>
        <v>7</v>
      </c>
      <c r="U16" s="215"/>
      <c r="V16" s="215">
        <f t="shared" si="5"/>
        <v>12</v>
      </c>
      <c r="W16" s="215">
        <f t="shared" si="5"/>
        <v>9</v>
      </c>
      <c r="X16" s="215">
        <f t="shared" si="5"/>
        <v>3</v>
      </c>
      <c r="Y16" s="215"/>
      <c r="Z16" s="215">
        <f t="shared" si="6"/>
        <v>4</v>
      </c>
      <c r="AA16" s="215">
        <f t="shared" si="6"/>
        <v>3</v>
      </c>
      <c r="AB16" s="215">
        <f t="shared" si="6"/>
        <v>1</v>
      </c>
    </row>
    <row r="17" spans="1:28" ht="15" customHeight="1" x14ac:dyDescent="0.2">
      <c r="A17" s="217" t="s">
        <v>130</v>
      </c>
      <c r="B17" s="215">
        <f t="shared" si="0"/>
        <v>396</v>
      </c>
      <c r="C17" s="215">
        <f t="shared" si="0"/>
        <v>242</v>
      </c>
      <c r="D17" s="215">
        <f t="shared" si="0"/>
        <v>154</v>
      </c>
      <c r="E17" s="215"/>
      <c r="F17" s="215">
        <f t="shared" si="1"/>
        <v>31</v>
      </c>
      <c r="G17" s="215">
        <f t="shared" si="1"/>
        <v>22</v>
      </c>
      <c r="H17" s="215">
        <f t="shared" si="1"/>
        <v>9</v>
      </c>
      <c r="I17" s="215"/>
      <c r="J17" s="215">
        <f t="shared" si="2"/>
        <v>222</v>
      </c>
      <c r="K17" s="215">
        <f t="shared" si="2"/>
        <v>139</v>
      </c>
      <c r="L17" s="215">
        <f t="shared" si="2"/>
        <v>83</v>
      </c>
      <c r="M17" s="215"/>
      <c r="N17" s="215">
        <f t="shared" si="3"/>
        <v>78</v>
      </c>
      <c r="O17" s="215">
        <f t="shared" si="3"/>
        <v>45</v>
      </c>
      <c r="P17" s="215">
        <f t="shared" si="3"/>
        <v>33</v>
      </c>
      <c r="Q17" s="215"/>
      <c r="R17" s="215">
        <f t="shared" si="4"/>
        <v>45</v>
      </c>
      <c r="S17" s="215">
        <f t="shared" si="4"/>
        <v>26</v>
      </c>
      <c r="T17" s="215">
        <f t="shared" si="4"/>
        <v>19</v>
      </c>
      <c r="U17" s="215"/>
      <c r="V17" s="215">
        <f t="shared" si="5"/>
        <v>16</v>
      </c>
      <c r="W17" s="215">
        <f t="shared" si="5"/>
        <v>7</v>
      </c>
      <c r="X17" s="215">
        <f t="shared" si="5"/>
        <v>9</v>
      </c>
      <c r="Y17" s="215"/>
      <c r="Z17" s="215">
        <f t="shared" si="6"/>
        <v>4</v>
      </c>
      <c r="AA17" s="215">
        <f t="shared" si="6"/>
        <v>3</v>
      </c>
      <c r="AB17" s="215">
        <f t="shared" si="6"/>
        <v>1</v>
      </c>
    </row>
    <row r="18" spans="1:28" ht="15" customHeight="1" x14ac:dyDescent="0.2">
      <c r="A18" s="209" t="s">
        <v>131</v>
      </c>
      <c r="B18" s="215">
        <f t="shared" si="0"/>
        <v>400</v>
      </c>
      <c r="C18" s="215">
        <f t="shared" si="0"/>
        <v>238</v>
      </c>
      <c r="D18" s="215">
        <f t="shared" si="0"/>
        <v>162</v>
      </c>
      <c r="E18" s="215"/>
      <c r="F18" s="215">
        <f t="shared" si="1"/>
        <v>31</v>
      </c>
      <c r="G18" s="215">
        <f t="shared" si="1"/>
        <v>16</v>
      </c>
      <c r="H18" s="215">
        <f t="shared" si="1"/>
        <v>15</v>
      </c>
      <c r="I18" s="215"/>
      <c r="J18" s="215">
        <f t="shared" si="2"/>
        <v>168</v>
      </c>
      <c r="K18" s="215">
        <f t="shared" si="2"/>
        <v>98</v>
      </c>
      <c r="L18" s="215">
        <f t="shared" si="2"/>
        <v>69</v>
      </c>
      <c r="M18" s="215"/>
      <c r="N18" s="215">
        <f t="shared" si="3"/>
        <v>97</v>
      </c>
      <c r="O18" s="215">
        <f t="shared" si="3"/>
        <v>58</v>
      </c>
      <c r="P18" s="215">
        <f t="shared" si="3"/>
        <v>40</v>
      </c>
      <c r="Q18" s="215"/>
      <c r="R18" s="215">
        <f t="shared" si="4"/>
        <v>50</v>
      </c>
      <c r="S18" s="215">
        <f t="shared" si="4"/>
        <v>33</v>
      </c>
      <c r="T18" s="215">
        <f t="shared" si="4"/>
        <v>17</v>
      </c>
      <c r="U18" s="215"/>
      <c r="V18" s="215">
        <f t="shared" si="5"/>
        <v>37</v>
      </c>
      <c r="W18" s="215">
        <f t="shared" si="5"/>
        <v>22</v>
      </c>
      <c r="X18" s="215">
        <f t="shared" si="5"/>
        <v>15</v>
      </c>
      <c r="Y18" s="215"/>
      <c r="Z18" s="215">
        <f t="shared" si="6"/>
        <v>17</v>
      </c>
      <c r="AA18" s="215">
        <f t="shared" si="6"/>
        <v>11</v>
      </c>
      <c r="AB18" s="215">
        <f t="shared" si="6"/>
        <v>6</v>
      </c>
    </row>
    <row r="19" spans="1:28" ht="15" customHeight="1" x14ac:dyDescent="0.2">
      <c r="A19" s="213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</row>
    <row r="20" spans="1:28" ht="15" customHeight="1" x14ac:dyDescent="0.25">
      <c r="A20" s="218" t="s">
        <v>36</v>
      </c>
      <c r="B20" s="215">
        <f>SUM(B22:B28)</f>
        <v>2535</v>
      </c>
      <c r="C20" s="215">
        <f>SUM(C22:C28)</f>
        <v>1537</v>
      </c>
      <c r="D20" s="215">
        <f>SUM(D22:D28)</f>
        <v>998</v>
      </c>
      <c r="E20" s="215"/>
      <c r="F20" s="215">
        <f>SUM(F22:F28)</f>
        <v>234</v>
      </c>
      <c r="G20" s="215">
        <f>SUM(G22:G28)</f>
        <v>141</v>
      </c>
      <c r="H20" s="215">
        <f>SUM(H22:H28)</f>
        <v>93</v>
      </c>
      <c r="I20" s="215"/>
      <c r="J20" s="215">
        <f>SUM(J22:J28)</f>
        <v>1395</v>
      </c>
      <c r="K20" s="215">
        <f>SUM(K22:K28)</f>
        <v>827</v>
      </c>
      <c r="L20" s="215">
        <f>SUM(L22:L28)</f>
        <v>562</v>
      </c>
      <c r="M20" s="215"/>
      <c r="N20" s="215">
        <f>SUM(N22:N28)</f>
        <v>365</v>
      </c>
      <c r="O20" s="215">
        <f>SUM(O22:O28)</f>
        <v>227</v>
      </c>
      <c r="P20" s="215">
        <f>SUM(P22:P28)</f>
        <v>143</v>
      </c>
      <c r="Q20" s="215"/>
      <c r="R20" s="215">
        <f>SUM(R22:R28)</f>
        <v>306</v>
      </c>
      <c r="S20" s="215">
        <f>SUM(S22:S28)</f>
        <v>194</v>
      </c>
      <c r="T20" s="215">
        <f>SUM(T22:T28)</f>
        <v>110</v>
      </c>
      <c r="U20" s="215"/>
      <c r="V20" s="215">
        <f>SUM(V22:V28)</f>
        <v>185</v>
      </c>
      <c r="W20" s="215">
        <f>SUM(W22:W28)</f>
        <v>111</v>
      </c>
      <c r="X20" s="215">
        <f>SUM(X22:X28)</f>
        <v>76</v>
      </c>
      <c r="Y20" s="215"/>
      <c r="Z20" s="215">
        <f>SUM(Z22:Z28)</f>
        <v>50</v>
      </c>
      <c r="AA20" s="215">
        <f>SUM(AA22:AA28)</f>
        <v>37</v>
      </c>
      <c r="AB20" s="215">
        <f>SUM(AB22:AB28)</f>
        <v>14</v>
      </c>
    </row>
    <row r="21" spans="1:28" ht="15" customHeight="1" x14ac:dyDescent="0.2">
      <c r="A21" s="213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</row>
    <row r="22" spans="1:28" ht="15" customHeight="1" x14ac:dyDescent="0.2">
      <c r="A22" s="216" t="s">
        <v>125</v>
      </c>
      <c r="B22" s="219">
        <v>1090</v>
      </c>
      <c r="C22" s="219">
        <v>667</v>
      </c>
      <c r="D22" s="219">
        <v>423</v>
      </c>
      <c r="E22" s="219"/>
      <c r="F22" s="219">
        <v>122</v>
      </c>
      <c r="G22" s="219">
        <v>73</v>
      </c>
      <c r="H22" s="219">
        <v>49</v>
      </c>
      <c r="I22" s="219"/>
      <c r="J22" s="219">
        <v>529</v>
      </c>
      <c r="K22" s="219">
        <v>308</v>
      </c>
      <c r="L22" s="219">
        <v>217</v>
      </c>
      <c r="M22" s="219"/>
      <c r="N22" s="219">
        <v>165</v>
      </c>
      <c r="O22" s="219">
        <v>104</v>
      </c>
      <c r="P22" s="219">
        <v>64</v>
      </c>
      <c r="Q22" s="219"/>
      <c r="R22" s="219">
        <v>157</v>
      </c>
      <c r="S22" s="219">
        <v>107</v>
      </c>
      <c r="T22" s="219">
        <v>49</v>
      </c>
      <c r="U22" s="219"/>
      <c r="V22" s="219">
        <v>86</v>
      </c>
      <c r="W22" s="219">
        <v>54</v>
      </c>
      <c r="X22" s="219">
        <v>34</v>
      </c>
      <c r="Y22" s="219"/>
      <c r="Z22" s="219">
        <v>31</v>
      </c>
      <c r="AA22" s="219">
        <v>21</v>
      </c>
      <c r="AB22" s="219">
        <v>10</v>
      </c>
    </row>
    <row r="23" spans="1:28" ht="15" customHeight="1" x14ac:dyDescent="0.2">
      <c r="A23" s="209" t="s">
        <v>126</v>
      </c>
      <c r="B23" s="219">
        <v>416</v>
      </c>
      <c r="C23" s="219">
        <v>250</v>
      </c>
      <c r="D23" s="219">
        <v>166</v>
      </c>
      <c r="E23" s="219"/>
      <c r="F23" s="219">
        <v>41</v>
      </c>
      <c r="G23" s="219">
        <v>29</v>
      </c>
      <c r="H23" s="219">
        <v>12</v>
      </c>
      <c r="I23" s="219"/>
      <c r="J23" s="219">
        <v>236</v>
      </c>
      <c r="K23" s="219">
        <v>142</v>
      </c>
      <c r="L23" s="219">
        <v>93</v>
      </c>
      <c r="M23" s="219"/>
      <c r="N23" s="219">
        <v>55</v>
      </c>
      <c r="O23" s="219">
        <v>36</v>
      </c>
      <c r="P23" s="219">
        <v>20</v>
      </c>
      <c r="Q23" s="219"/>
      <c r="R23" s="219">
        <v>45</v>
      </c>
      <c r="S23" s="219">
        <v>20</v>
      </c>
      <c r="T23" s="219">
        <v>24</v>
      </c>
      <c r="U23" s="219"/>
      <c r="V23" s="219">
        <v>31</v>
      </c>
      <c r="W23" s="219">
        <v>16</v>
      </c>
      <c r="X23" s="219">
        <v>15</v>
      </c>
      <c r="Y23" s="219"/>
      <c r="Z23" s="219">
        <v>8</v>
      </c>
      <c r="AA23" s="219">
        <v>7</v>
      </c>
      <c r="AB23" s="219">
        <v>2</v>
      </c>
    </row>
    <row r="24" spans="1:28" ht="15" customHeight="1" x14ac:dyDescent="0.2">
      <c r="A24" s="209" t="s">
        <v>127</v>
      </c>
      <c r="B24" s="219">
        <v>384</v>
      </c>
      <c r="C24" s="219">
        <v>226</v>
      </c>
      <c r="D24" s="219">
        <v>158</v>
      </c>
      <c r="E24" s="219"/>
      <c r="F24" s="219">
        <v>28</v>
      </c>
      <c r="G24" s="219">
        <v>18</v>
      </c>
      <c r="H24" s="219">
        <v>10</v>
      </c>
      <c r="I24" s="219"/>
      <c r="J24" s="219">
        <v>228</v>
      </c>
      <c r="K24" s="219">
        <v>127</v>
      </c>
      <c r="L24" s="219">
        <v>101</v>
      </c>
      <c r="M24" s="219"/>
      <c r="N24" s="219">
        <v>47</v>
      </c>
      <c r="O24" s="219">
        <v>28</v>
      </c>
      <c r="P24" s="219">
        <v>19</v>
      </c>
      <c r="Q24" s="219"/>
      <c r="R24" s="219">
        <v>37</v>
      </c>
      <c r="S24" s="219">
        <v>25</v>
      </c>
      <c r="T24" s="219">
        <v>12</v>
      </c>
      <c r="U24" s="219"/>
      <c r="V24" s="219">
        <v>37</v>
      </c>
      <c r="W24" s="219">
        <v>23</v>
      </c>
      <c r="X24" s="219">
        <v>14</v>
      </c>
      <c r="Y24" s="219"/>
      <c r="Z24" s="219">
        <v>7</v>
      </c>
      <c r="AA24" s="219">
        <v>5</v>
      </c>
      <c r="AB24" s="219">
        <v>2</v>
      </c>
    </row>
    <row r="25" spans="1:28" ht="15" customHeight="1" x14ac:dyDescent="0.2">
      <c r="A25" s="209" t="s">
        <v>128</v>
      </c>
      <c r="B25" s="219">
        <v>155</v>
      </c>
      <c r="C25" s="219">
        <v>87</v>
      </c>
      <c r="D25" s="219">
        <v>68</v>
      </c>
      <c r="E25" s="219"/>
      <c r="F25" s="219">
        <v>6</v>
      </c>
      <c r="G25" s="219">
        <v>1</v>
      </c>
      <c r="H25" s="219">
        <v>5</v>
      </c>
      <c r="I25" s="219"/>
      <c r="J25" s="219">
        <v>122</v>
      </c>
      <c r="K25" s="219">
        <v>70</v>
      </c>
      <c r="L25" s="219">
        <v>52</v>
      </c>
      <c r="M25" s="219"/>
      <c r="N25" s="219">
        <v>12</v>
      </c>
      <c r="O25" s="219">
        <v>7</v>
      </c>
      <c r="P25" s="219">
        <v>5</v>
      </c>
      <c r="Q25" s="219"/>
      <c r="R25" s="219">
        <v>12</v>
      </c>
      <c r="S25" s="219">
        <v>7</v>
      </c>
      <c r="T25" s="219">
        <v>5</v>
      </c>
      <c r="U25" s="219"/>
      <c r="V25" s="219">
        <v>2</v>
      </c>
      <c r="W25" s="219">
        <v>1</v>
      </c>
      <c r="X25" s="219">
        <v>1</v>
      </c>
      <c r="Y25" s="219"/>
      <c r="Z25" s="219">
        <v>1</v>
      </c>
      <c r="AA25" s="219">
        <v>1</v>
      </c>
      <c r="AB25" s="219">
        <v>0</v>
      </c>
    </row>
    <row r="26" spans="1:28" ht="15" customHeight="1" x14ac:dyDescent="0.2">
      <c r="A26" s="209" t="s">
        <v>129</v>
      </c>
      <c r="B26" s="219">
        <v>116</v>
      </c>
      <c r="C26" s="219">
        <v>77</v>
      </c>
      <c r="D26" s="219">
        <v>39</v>
      </c>
      <c r="E26" s="219"/>
      <c r="F26" s="219">
        <v>6</v>
      </c>
      <c r="G26" s="219">
        <v>1</v>
      </c>
      <c r="H26" s="219">
        <v>5</v>
      </c>
      <c r="I26" s="219"/>
      <c r="J26" s="219">
        <v>70</v>
      </c>
      <c r="K26" s="219">
        <v>48</v>
      </c>
      <c r="L26" s="219">
        <v>22</v>
      </c>
      <c r="M26" s="219"/>
      <c r="N26" s="219">
        <v>16</v>
      </c>
      <c r="O26" s="219">
        <v>12</v>
      </c>
      <c r="P26" s="219">
        <v>4</v>
      </c>
      <c r="Q26" s="219"/>
      <c r="R26" s="219">
        <v>14</v>
      </c>
      <c r="S26" s="219">
        <v>9</v>
      </c>
      <c r="T26" s="219">
        <v>5</v>
      </c>
      <c r="U26" s="219"/>
      <c r="V26" s="219">
        <v>9</v>
      </c>
      <c r="W26" s="219">
        <v>6</v>
      </c>
      <c r="X26" s="219">
        <v>3</v>
      </c>
      <c r="Y26" s="219"/>
      <c r="Z26" s="219">
        <v>1</v>
      </c>
      <c r="AA26" s="219">
        <v>1</v>
      </c>
      <c r="AB26" s="219">
        <v>0</v>
      </c>
    </row>
    <row r="27" spans="1:28" ht="15" customHeight="1" x14ac:dyDescent="0.2">
      <c r="A27" s="217" t="s">
        <v>130</v>
      </c>
      <c r="B27" s="219">
        <v>254</v>
      </c>
      <c r="C27" s="219">
        <v>158</v>
      </c>
      <c r="D27" s="219">
        <v>96</v>
      </c>
      <c r="E27" s="219"/>
      <c r="F27" s="219">
        <v>25</v>
      </c>
      <c r="G27" s="219">
        <v>16</v>
      </c>
      <c r="H27" s="219">
        <v>9</v>
      </c>
      <c r="I27" s="219"/>
      <c r="J27" s="219">
        <v>152</v>
      </c>
      <c r="K27" s="219">
        <v>101</v>
      </c>
      <c r="L27" s="219">
        <v>51</v>
      </c>
      <c r="M27" s="219"/>
      <c r="N27" s="219">
        <v>42</v>
      </c>
      <c r="O27" s="219">
        <v>22</v>
      </c>
      <c r="P27" s="219">
        <v>20</v>
      </c>
      <c r="Q27" s="219"/>
      <c r="R27" s="219">
        <v>23</v>
      </c>
      <c r="S27" s="219">
        <v>13</v>
      </c>
      <c r="T27" s="219">
        <v>10</v>
      </c>
      <c r="U27" s="219"/>
      <c r="V27" s="219">
        <v>10</v>
      </c>
      <c r="W27" s="219">
        <v>4</v>
      </c>
      <c r="X27" s="219">
        <v>6</v>
      </c>
      <c r="Y27" s="219"/>
      <c r="Z27" s="219">
        <v>2</v>
      </c>
      <c r="AA27" s="219">
        <v>2</v>
      </c>
      <c r="AB27" s="219">
        <v>0</v>
      </c>
    </row>
    <row r="28" spans="1:28" ht="15" customHeight="1" x14ac:dyDescent="0.2">
      <c r="A28" s="209" t="s">
        <v>131</v>
      </c>
      <c r="B28" s="219">
        <v>120</v>
      </c>
      <c r="C28" s="219">
        <v>72</v>
      </c>
      <c r="D28" s="219">
        <v>48</v>
      </c>
      <c r="E28" s="219"/>
      <c r="F28" s="219">
        <v>6</v>
      </c>
      <c r="G28" s="219">
        <v>3</v>
      </c>
      <c r="H28" s="219">
        <v>3</v>
      </c>
      <c r="I28" s="219"/>
      <c r="J28" s="219">
        <v>58</v>
      </c>
      <c r="K28" s="219">
        <v>31</v>
      </c>
      <c r="L28" s="219">
        <v>26</v>
      </c>
      <c r="M28" s="219"/>
      <c r="N28" s="219">
        <v>28</v>
      </c>
      <c r="O28" s="219">
        <v>18</v>
      </c>
      <c r="P28" s="219">
        <v>11</v>
      </c>
      <c r="Q28" s="219"/>
      <c r="R28" s="219">
        <v>18</v>
      </c>
      <c r="S28" s="219">
        <v>13</v>
      </c>
      <c r="T28" s="219">
        <v>5</v>
      </c>
      <c r="U28" s="219"/>
      <c r="V28" s="219">
        <v>10</v>
      </c>
      <c r="W28" s="219">
        <v>7</v>
      </c>
      <c r="X28" s="219">
        <v>3</v>
      </c>
      <c r="Y28" s="219"/>
      <c r="Z28" s="219">
        <v>0</v>
      </c>
      <c r="AA28" s="219">
        <v>0</v>
      </c>
      <c r="AB28" s="219">
        <v>0</v>
      </c>
    </row>
    <row r="29" spans="1:28" ht="15" customHeight="1" x14ac:dyDescent="0.2">
      <c r="A29" s="213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</row>
    <row r="30" spans="1:28" ht="15" customHeight="1" x14ac:dyDescent="0.25">
      <c r="A30" s="218" t="s">
        <v>37</v>
      </c>
      <c r="B30" s="215">
        <f>SUM(B32:B38)</f>
        <v>1091</v>
      </c>
      <c r="C30" s="215">
        <f>SUM(C32:C38)</f>
        <v>657</v>
      </c>
      <c r="D30" s="215">
        <f>SUM(D32:D38)</f>
        <v>434</v>
      </c>
      <c r="E30" s="215"/>
      <c r="F30" s="215">
        <f>SUM(F32:F38)</f>
        <v>97</v>
      </c>
      <c r="G30" s="215">
        <f>SUM(G32:G38)</f>
        <v>55</v>
      </c>
      <c r="H30" s="215">
        <f>SUM(H32:H38)</f>
        <v>42</v>
      </c>
      <c r="I30" s="215"/>
      <c r="J30" s="215">
        <f>SUM(J32:J38)</f>
        <v>552</v>
      </c>
      <c r="K30" s="215">
        <f>SUM(K32:K38)</f>
        <v>326</v>
      </c>
      <c r="L30" s="215">
        <f>SUM(L32:L38)</f>
        <v>226</v>
      </c>
      <c r="M30" s="215"/>
      <c r="N30" s="215">
        <f>SUM(N32:N38)</f>
        <v>204</v>
      </c>
      <c r="O30" s="215">
        <f>SUM(O32:O38)</f>
        <v>127</v>
      </c>
      <c r="P30" s="215">
        <f>SUM(P32:P38)</f>
        <v>77</v>
      </c>
      <c r="Q30" s="215"/>
      <c r="R30" s="215">
        <f>SUM(R32:R38)</f>
        <v>127</v>
      </c>
      <c r="S30" s="215">
        <f>SUM(S32:S38)</f>
        <v>82</v>
      </c>
      <c r="T30" s="215">
        <f>SUM(T32:T38)</f>
        <v>45</v>
      </c>
      <c r="U30" s="215"/>
      <c r="V30" s="215">
        <f>SUM(V32:V38)</f>
        <v>74</v>
      </c>
      <c r="W30" s="215">
        <f>SUM(W32:W38)</f>
        <v>46</v>
      </c>
      <c r="X30" s="215">
        <f>SUM(X32:X38)</f>
        <v>28</v>
      </c>
      <c r="Y30" s="215"/>
      <c r="Z30" s="215">
        <f>SUM(Z32:Z38)</f>
        <v>37</v>
      </c>
      <c r="AA30" s="215">
        <f>SUM(AA32:AA38)</f>
        <v>21</v>
      </c>
      <c r="AB30" s="215">
        <f>SUM(AB32:AB38)</f>
        <v>16</v>
      </c>
    </row>
    <row r="31" spans="1:28" ht="15" customHeight="1" x14ac:dyDescent="0.2">
      <c r="A31" s="213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</row>
    <row r="32" spans="1:28" ht="15" customHeight="1" x14ac:dyDescent="0.2">
      <c r="A32" s="216" t="s">
        <v>125</v>
      </c>
      <c r="B32" s="219">
        <v>90</v>
      </c>
      <c r="C32" s="219">
        <v>55</v>
      </c>
      <c r="D32" s="219">
        <v>35</v>
      </c>
      <c r="E32" s="219"/>
      <c r="F32" s="219">
        <v>7</v>
      </c>
      <c r="G32" s="219">
        <v>3</v>
      </c>
      <c r="H32" s="219">
        <v>4</v>
      </c>
      <c r="I32" s="219"/>
      <c r="J32" s="219">
        <v>51</v>
      </c>
      <c r="K32" s="219">
        <v>29</v>
      </c>
      <c r="L32" s="219">
        <v>22</v>
      </c>
      <c r="M32" s="219"/>
      <c r="N32" s="219">
        <v>15</v>
      </c>
      <c r="O32" s="219">
        <v>8</v>
      </c>
      <c r="P32" s="219">
        <v>7</v>
      </c>
      <c r="Q32" s="219"/>
      <c r="R32" s="219">
        <v>6</v>
      </c>
      <c r="S32" s="219">
        <v>5</v>
      </c>
      <c r="T32" s="219">
        <v>1</v>
      </c>
      <c r="U32" s="219"/>
      <c r="V32" s="219">
        <v>11</v>
      </c>
      <c r="W32" s="219">
        <v>10</v>
      </c>
      <c r="X32" s="219">
        <v>1</v>
      </c>
      <c r="Y32" s="219"/>
      <c r="Z32" s="219">
        <v>0</v>
      </c>
      <c r="AA32" s="219">
        <v>0</v>
      </c>
      <c r="AB32" s="219">
        <v>0</v>
      </c>
    </row>
    <row r="33" spans="1:29" ht="15" customHeight="1" x14ac:dyDescent="0.2">
      <c r="A33" s="209" t="s">
        <v>126</v>
      </c>
      <c r="B33" s="219">
        <v>359</v>
      </c>
      <c r="C33" s="219">
        <v>219</v>
      </c>
      <c r="D33" s="219">
        <v>140</v>
      </c>
      <c r="E33" s="219"/>
      <c r="F33" s="219">
        <v>21</v>
      </c>
      <c r="G33" s="219">
        <v>15</v>
      </c>
      <c r="H33" s="219">
        <v>6</v>
      </c>
      <c r="I33" s="219"/>
      <c r="J33" s="219">
        <v>209</v>
      </c>
      <c r="K33" s="219">
        <v>122</v>
      </c>
      <c r="L33" s="219">
        <v>87</v>
      </c>
      <c r="M33" s="219"/>
      <c r="N33" s="219">
        <v>53</v>
      </c>
      <c r="O33" s="219">
        <v>36</v>
      </c>
      <c r="P33" s="219">
        <v>17</v>
      </c>
      <c r="Q33" s="219"/>
      <c r="R33" s="219">
        <v>39</v>
      </c>
      <c r="S33" s="219">
        <v>27</v>
      </c>
      <c r="T33" s="219">
        <v>12</v>
      </c>
      <c r="U33" s="219"/>
      <c r="V33" s="219">
        <v>23</v>
      </c>
      <c r="W33" s="219">
        <v>13</v>
      </c>
      <c r="X33" s="219">
        <v>10</v>
      </c>
      <c r="Y33" s="219"/>
      <c r="Z33" s="219">
        <v>14</v>
      </c>
      <c r="AA33" s="219">
        <v>6</v>
      </c>
      <c r="AB33" s="219">
        <v>8</v>
      </c>
    </row>
    <row r="34" spans="1:29" ht="15" customHeight="1" x14ac:dyDescent="0.2">
      <c r="A34" s="209" t="s">
        <v>127</v>
      </c>
      <c r="B34" s="219">
        <v>75</v>
      </c>
      <c r="C34" s="219">
        <v>45</v>
      </c>
      <c r="D34" s="219">
        <v>30</v>
      </c>
      <c r="E34" s="219"/>
      <c r="F34" s="219">
        <v>11</v>
      </c>
      <c r="G34" s="219">
        <v>5</v>
      </c>
      <c r="H34" s="219">
        <v>6</v>
      </c>
      <c r="I34" s="219"/>
      <c r="J34" s="219">
        <v>35</v>
      </c>
      <c r="K34" s="219">
        <v>22</v>
      </c>
      <c r="L34" s="219">
        <v>13</v>
      </c>
      <c r="M34" s="219"/>
      <c r="N34" s="219">
        <v>13</v>
      </c>
      <c r="O34" s="219">
        <v>9</v>
      </c>
      <c r="P34" s="219">
        <v>4</v>
      </c>
      <c r="Q34" s="219"/>
      <c r="R34" s="219">
        <v>11</v>
      </c>
      <c r="S34" s="219">
        <v>6</v>
      </c>
      <c r="T34" s="219">
        <v>5</v>
      </c>
      <c r="U34" s="219"/>
      <c r="V34" s="219">
        <v>4</v>
      </c>
      <c r="W34" s="219">
        <v>2</v>
      </c>
      <c r="X34" s="219">
        <v>2</v>
      </c>
      <c r="Y34" s="219"/>
      <c r="Z34" s="219">
        <v>1</v>
      </c>
      <c r="AA34" s="219">
        <v>1</v>
      </c>
      <c r="AB34" s="219">
        <v>0</v>
      </c>
    </row>
    <row r="35" spans="1:29" ht="15" customHeight="1" x14ac:dyDescent="0.2">
      <c r="A35" s="209" t="s">
        <v>128</v>
      </c>
      <c r="B35" s="219">
        <v>74</v>
      </c>
      <c r="C35" s="219">
        <v>47</v>
      </c>
      <c r="D35" s="219">
        <v>27</v>
      </c>
      <c r="E35" s="219"/>
      <c r="F35" s="219">
        <v>20</v>
      </c>
      <c r="G35" s="219">
        <v>12</v>
      </c>
      <c r="H35" s="219">
        <v>8</v>
      </c>
      <c r="I35" s="219"/>
      <c r="J35" s="219">
        <v>40</v>
      </c>
      <c r="K35" s="219">
        <v>27</v>
      </c>
      <c r="L35" s="219">
        <v>13</v>
      </c>
      <c r="M35" s="219"/>
      <c r="N35" s="219">
        <v>5</v>
      </c>
      <c r="O35" s="219">
        <v>3</v>
      </c>
      <c r="P35" s="219">
        <v>2</v>
      </c>
      <c r="Q35" s="219"/>
      <c r="R35" s="219">
        <v>9</v>
      </c>
      <c r="S35" s="219">
        <v>5</v>
      </c>
      <c r="T35" s="219">
        <v>4</v>
      </c>
      <c r="U35" s="219"/>
      <c r="V35" s="219">
        <v>0</v>
      </c>
      <c r="W35" s="219">
        <v>0</v>
      </c>
      <c r="X35" s="219">
        <v>0</v>
      </c>
      <c r="Y35" s="219"/>
      <c r="Z35" s="219">
        <v>0</v>
      </c>
      <c r="AA35" s="219">
        <v>0</v>
      </c>
      <c r="AB35" s="219">
        <v>0</v>
      </c>
    </row>
    <row r="36" spans="1:29" ht="15" customHeight="1" x14ac:dyDescent="0.2">
      <c r="A36" s="209" t="s">
        <v>129</v>
      </c>
      <c r="B36" s="219">
        <v>71</v>
      </c>
      <c r="C36" s="219">
        <v>41</v>
      </c>
      <c r="D36" s="219">
        <v>30</v>
      </c>
      <c r="E36" s="219"/>
      <c r="F36" s="219">
        <v>7</v>
      </c>
      <c r="G36" s="219">
        <v>1</v>
      </c>
      <c r="H36" s="219">
        <v>6</v>
      </c>
      <c r="I36" s="219"/>
      <c r="J36" s="219">
        <v>37</v>
      </c>
      <c r="K36" s="219">
        <v>21</v>
      </c>
      <c r="L36" s="219">
        <v>16</v>
      </c>
      <c r="M36" s="219"/>
      <c r="N36" s="219">
        <v>13</v>
      </c>
      <c r="O36" s="219">
        <v>8</v>
      </c>
      <c r="P36" s="219">
        <v>5</v>
      </c>
      <c r="Q36" s="219"/>
      <c r="R36" s="219">
        <v>8</v>
      </c>
      <c r="S36" s="219">
        <v>6</v>
      </c>
      <c r="T36" s="219">
        <v>2</v>
      </c>
      <c r="U36" s="219"/>
      <c r="V36" s="219">
        <v>3</v>
      </c>
      <c r="W36" s="219">
        <v>3</v>
      </c>
      <c r="X36" s="219">
        <v>0</v>
      </c>
      <c r="Y36" s="219"/>
      <c r="Z36" s="219">
        <v>3</v>
      </c>
      <c r="AA36" s="219">
        <v>2</v>
      </c>
      <c r="AB36" s="219">
        <v>1</v>
      </c>
    </row>
    <row r="37" spans="1:29" ht="15" customHeight="1" x14ac:dyDescent="0.2">
      <c r="A37" s="217" t="s">
        <v>130</v>
      </c>
      <c r="B37" s="219">
        <v>142</v>
      </c>
      <c r="C37" s="219">
        <v>84</v>
      </c>
      <c r="D37" s="219">
        <v>58</v>
      </c>
      <c r="E37" s="219"/>
      <c r="F37" s="219">
        <v>6</v>
      </c>
      <c r="G37" s="219">
        <v>6</v>
      </c>
      <c r="H37" s="219">
        <v>0</v>
      </c>
      <c r="I37" s="219"/>
      <c r="J37" s="219">
        <v>70</v>
      </c>
      <c r="K37" s="219">
        <v>38</v>
      </c>
      <c r="L37" s="219">
        <v>32</v>
      </c>
      <c r="M37" s="219"/>
      <c r="N37" s="219">
        <v>36</v>
      </c>
      <c r="O37" s="219">
        <v>23</v>
      </c>
      <c r="P37" s="219">
        <v>13</v>
      </c>
      <c r="Q37" s="219"/>
      <c r="R37" s="219">
        <v>22</v>
      </c>
      <c r="S37" s="219">
        <v>13</v>
      </c>
      <c r="T37" s="219">
        <v>9</v>
      </c>
      <c r="U37" s="219"/>
      <c r="V37" s="219">
        <v>6</v>
      </c>
      <c r="W37" s="219">
        <v>3</v>
      </c>
      <c r="X37" s="219">
        <v>3</v>
      </c>
      <c r="Y37" s="219"/>
      <c r="Z37" s="219">
        <v>2</v>
      </c>
      <c r="AA37" s="219">
        <v>1</v>
      </c>
      <c r="AB37" s="219">
        <v>1</v>
      </c>
    </row>
    <row r="38" spans="1:29" ht="15" customHeight="1" thickBot="1" x14ac:dyDescent="0.25">
      <c r="A38" s="220" t="s">
        <v>131</v>
      </c>
      <c r="B38" s="221">
        <v>280</v>
      </c>
      <c r="C38" s="221">
        <v>166</v>
      </c>
      <c r="D38" s="221">
        <v>114</v>
      </c>
      <c r="E38" s="221"/>
      <c r="F38" s="221">
        <v>25</v>
      </c>
      <c r="G38" s="221">
        <v>13</v>
      </c>
      <c r="H38" s="221">
        <v>12</v>
      </c>
      <c r="I38" s="221"/>
      <c r="J38" s="221">
        <v>110</v>
      </c>
      <c r="K38" s="221">
        <v>67</v>
      </c>
      <c r="L38" s="221">
        <v>43</v>
      </c>
      <c r="M38" s="221"/>
      <c r="N38" s="221">
        <v>69</v>
      </c>
      <c r="O38" s="221">
        <v>40</v>
      </c>
      <c r="P38" s="221">
        <v>29</v>
      </c>
      <c r="Q38" s="221"/>
      <c r="R38" s="221">
        <v>32</v>
      </c>
      <c r="S38" s="221">
        <v>20</v>
      </c>
      <c r="T38" s="221">
        <v>12</v>
      </c>
      <c r="U38" s="221"/>
      <c r="V38" s="221">
        <v>27</v>
      </c>
      <c r="W38" s="221">
        <v>15</v>
      </c>
      <c r="X38" s="221">
        <v>12</v>
      </c>
      <c r="Y38" s="221"/>
      <c r="Z38" s="221">
        <v>17</v>
      </c>
      <c r="AA38" s="221">
        <v>11</v>
      </c>
      <c r="AB38" s="221">
        <v>6</v>
      </c>
    </row>
    <row r="39" spans="1:29" ht="15" customHeight="1" x14ac:dyDescent="0.2">
      <c r="A39" s="21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29" x14ac:dyDescent="0.2">
      <c r="A40" s="21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29" x14ac:dyDescent="0.2">
      <c r="A41" s="21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29" x14ac:dyDescent="0.2">
      <c r="A42" s="21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</row>
    <row r="43" spans="1:29" ht="16.5" customHeight="1" thickBot="1" x14ac:dyDescent="0.25">
      <c r="A43" s="21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</row>
    <row r="44" spans="1:29" ht="19.5" thickBot="1" x14ac:dyDescent="0.25">
      <c r="A44" s="21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189" t="s">
        <v>111</v>
      </c>
    </row>
    <row r="45" spans="1:29" ht="14.25" customHeight="1" x14ac:dyDescent="0.2">
      <c r="A45" s="202" t="s">
        <v>133</v>
      </c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</row>
    <row r="46" spans="1:29" ht="14.25" x14ac:dyDescent="0.2">
      <c r="A46" s="250" t="s">
        <v>75</v>
      </c>
      <c r="B46" s="259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</row>
    <row r="47" spans="1:29" ht="14.25" x14ac:dyDescent="0.2">
      <c r="A47" s="202" t="s">
        <v>30</v>
      </c>
      <c r="B47" s="202"/>
      <c r="C47" s="203"/>
      <c r="D47" s="204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</row>
    <row r="48" spans="1:29" ht="14.25" x14ac:dyDescent="0.2">
      <c r="A48" s="202" t="s">
        <v>120</v>
      </c>
      <c r="B48" s="202"/>
      <c r="C48" s="203"/>
      <c r="D48" s="204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</row>
    <row r="49" spans="1:29" ht="14.25" x14ac:dyDescent="0.2">
      <c r="A49" s="202" t="s">
        <v>121</v>
      </c>
      <c r="B49" s="202"/>
      <c r="C49" s="203"/>
      <c r="D49" s="204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</row>
    <row r="50" spans="1:29" ht="15" thickBot="1" x14ac:dyDescent="0.25">
      <c r="A50" s="205" t="s">
        <v>122</v>
      </c>
      <c r="B50" s="20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</row>
    <row r="51" spans="1:29" x14ac:dyDescent="0.2">
      <c r="A51" s="207" t="s">
        <v>123</v>
      </c>
      <c r="B51" s="208" t="s">
        <v>38</v>
      </c>
      <c r="C51" s="208"/>
      <c r="D51" s="208"/>
      <c r="E51" s="209"/>
      <c r="F51" s="223" t="s">
        <v>12</v>
      </c>
      <c r="G51" s="223"/>
      <c r="H51" s="223"/>
      <c r="I51" s="209"/>
      <c r="J51" s="223" t="s">
        <v>13</v>
      </c>
      <c r="K51" s="223"/>
      <c r="L51" s="223"/>
      <c r="M51" s="209"/>
      <c r="N51" s="223" t="s">
        <v>14</v>
      </c>
      <c r="O51" s="223"/>
      <c r="P51" s="223"/>
      <c r="Q51" s="209"/>
      <c r="R51" s="223" t="s">
        <v>16</v>
      </c>
      <c r="S51" s="223"/>
      <c r="T51" s="223"/>
      <c r="U51" s="209"/>
      <c r="V51" s="223" t="s">
        <v>17</v>
      </c>
      <c r="W51" s="223"/>
      <c r="X51" s="223"/>
      <c r="Y51" s="209"/>
      <c r="Z51" s="223" t="s">
        <v>18</v>
      </c>
      <c r="AA51" s="223"/>
      <c r="AB51" s="223"/>
    </row>
    <row r="52" spans="1:29" ht="15" customHeight="1" thickBot="1" x14ac:dyDescent="0.25">
      <c r="A52" s="210" t="s">
        <v>124</v>
      </c>
      <c r="B52" s="211" t="s">
        <v>31</v>
      </c>
      <c r="C52" s="211" t="s">
        <v>32</v>
      </c>
      <c r="D52" s="211" t="s">
        <v>33</v>
      </c>
      <c r="E52" s="211"/>
      <c r="F52" s="211" t="s">
        <v>31</v>
      </c>
      <c r="G52" s="211" t="s">
        <v>32</v>
      </c>
      <c r="H52" s="211" t="s">
        <v>33</v>
      </c>
      <c r="I52" s="211"/>
      <c r="J52" s="211" t="s">
        <v>31</v>
      </c>
      <c r="K52" s="211" t="s">
        <v>32</v>
      </c>
      <c r="L52" s="211" t="s">
        <v>33</v>
      </c>
      <c r="M52" s="211"/>
      <c r="N52" s="211" t="s">
        <v>31</v>
      </c>
      <c r="O52" s="211" t="s">
        <v>32</v>
      </c>
      <c r="P52" s="211" t="s">
        <v>33</v>
      </c>
      <c r="Q52" s="211"/>
      <c r="R52" s="211" t="s">
        <v>31</v>
      </c>
      <c r="S52" s="211" t="s">
        <v>32</v>
      </c>
      <c r="T52" s="211" t="s">
        <v>33</v>
      </c>
      <c r="U52" s="211"/>
      <c r="V52" s="211" t="s">
        <v>31</v>
      </c>
      <c r="W52" s="211" t="s">
        <v>32</v>
      </c>
      <c r="X52" s="211" t="s">
        <v>33</v>
      </c>
      <c r="Y52" s="211"/>
      <c r="Z52" s="211" t="s">
        <v>31</v>
      </c>
      <c r="AA52" s="211" t="s">
        <v>32</v>
      </c>
      <c r="AB52" s="211" t="s">
        <v>33</v>
      </c>
    </row>
    <row r="53" spans="1:29" ht="15" customHeight="1" x14ac:dyDescent="0.2">
      <c r="A53" s="212"/>
    </row>
    <row r="54" spans="1:29" ht="15" customHeight="1" x14ac:dyDescent="0.25">
      <c r="A54" s="214" t="s">
        <v>47</v>
      </c>
      <c r="B54" s="224">
        <v>0.77571121123048414</v>
      </c>
      <c r="C54" s="224">
        <v>0.9121485380262836</v>
      </c>
      <c r="D54" s="224">
        <v>0.6310844339851307</v>
      </c>
      <c r="E54" s="225"/>
      <c r="F54" s="224">
        <v>0.40097396697718934</v>
      </c>
      <c r="G54" s="224">
        <v>0.46279898939812519</v>
      </c>
      <c r="H54" s="224">
        <v>0.33583760386088862</v>
      </c>
      <c r="I54" s="225"/>
      <c r="J54" s="224">
        <v>2.3330217844561076</v>
      </c>
      <c r="K54" s="224">
        <v>2.6851420586865395</v>
      </c>
      <c r="L54" s="224">
        <v>1.9450066643629365</v>
      </c>
      <c r="M54" s="225"/>
      <c r="N54" s="224">
        <v>0.75421178903277963</v>
      </c>
      <c r="O54" s="224">
        <v>0.90588054659910944</v>
      </c>
      <c r="P54" s="224">
        <v>0.60497731335074934</v>
      </c>
      <c r="Q54" s="225"/>
      <c r="R54" s="224">
        <v>0.56565075964414946</v>
      </c>
      <c r="S54" s="224">
        <v>0.69956657288419133</v>
      </c>
      <c r="T54" s="224">
        <v>0.41783480698727621</v>
      </c>
      <c r="U54" s="225"/>
      <c r="V54" s="224">
        <v>0.33876579381065741</v>
      </c>
      <c r="W54" s="224">
        <v>0.39995923982269321</v>
      </c>
      <c r="X54" s="224">
        <v>0.27956989247311825</v>
      </c>
      <c r="Y54" s="225"/>
      <c r="Z54" s="224">
        <v>0.11918951132300357</v>
      </c>
      <c r="AA54" s="224">
        <v>0.15485662412559406</v>
      </c>
      <c r="AB54" s="224">
        <v>8.4414305410956986E-2</v>
      </c>
    </row>
    <row r="55" spans="1:29" s="24" customFormat="1" ht="15" customHeight="1" x14ac:dyDescent="0.2">
      <c r="A55" s="213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4"/>
    </row>
    <row r="56" spans="1:29" ht="15" customHeight="1" x14ac:dyDescent="0.2">
      <c r="A56" s="216" t="s">
        <v>125</v>
      </c>
      <c r="B56" s="224">
        <v>0.89718148156596178</v>
      </c>
      <c r="C56" s="224">
        <v>1.0697088673235056</v>
      </c>
      <c r="D56" s="224">
        <v>0.71531205097769723</v>
      </c>
      <c r="E56" s="225"/>
      <c r="F56" s="224">
        <v>0.55038825838382111</v>
      </c>
      <c r="G56" s="224">
        <v>0.63070539419087135</v>
      </c>
      <c r="H56" s="224">
        <v>0.46540217773094489</v>
      </c>
      <c r="I56" s="225"/>
      <c r="J56" s="224">
        <v>2.4989228780697972</v>
      </c>
      <c r="K56" s="224">
        <v>2.8482082488167682</v>
      </c>
      <c r="L56" s="224">
        <v>2.1005449112322028</v>
      </c>
      <c r="M56" s="225"/>
      <c r="N56" s="224">
        <v>0.8476571697668942</v>
      </c>
      <c r="O56" s="224">
        <v>1.0284664830119374</v>
      </c>
      <c r="P56" s="224">
        <v>0.68632189463508941</v>
      </c>
      <c r="Q56" s="225"/>
      <c r="R56" s="224">
        <v>0.75969425801640567</v>
      </c>
      <c r="S56" s="224">
        <v>1.0180892646123079</v>
      </c>
      <c r="T56" s="224">
        <v>0.47824007651841227</v>
      </c>
      <c r="U56" s="225"/>
      <c r="V56" s="224">
        <v>0.45210906548590074</v>
      </c>
      <c r="W56" s="224">
        <v>0.57699242697439601</v>
      </c>
      <c r="X56" s="224">
        <v>0.33774003666891828</v>
      </c>
      <c r="Y56" s="225"/>
      <c r="Z56" s="224">
        <v>0.14954894109701383</v>
      </c>
      <c r="AA56" s="224">
        <v>0.19757267852102736</v>
      </c>
      <c r="AB56" s="224">
        <v>9.9009900990099015E-2</v>
      </c>
    </row>
    <row r="57" spans="1:29" ht="15" customHeight="1" x14ac:dyDescent="0.2">
      <c r="A57" s="209" t="s">
        <v>126</v>
      </c>
      <c r="B57" s="224">
        <v>0.78828256115546969</v>
      </c>
      <c r="C57" s="224">
        <v>0.92357377759398207</v>
      </c>
      <c r="D57" s="224">
        <v>0.64374973703033622</v>
      </c>
      <c r="E57" s="225"/>
      <c r="F57" s="224">
        <v>0.35730751498386354</v>
      </c>
      <c r="G57" s="224">
        <v>0.49057865982829751</v>
      </c>
      <c r="H57" s="224">
        <v>0.21472026720744364</v>
      </c>
      <c r="I57" s="225"/>
      <c r="J57" s="224">
        <v>2.5241066364152012</v>
      </c>
      <c r="K57" s="224">
        <v>2.908449928390437</v>
      </c>
      <c r="L57" s="224">
        <v>2.1045247281655559</v>
      </c>
      <c r="M57" s="225"/>
      <c r="N57" s="224">
        <v>0.67758328627893849</v>
      </c>
      <c r="O57" s="224">
        <v>0.86580086580086579</v>
      </c>
      <c r="P57" s="224">
        <v>0.48537321264593991</v>
      </c>
      <c r="Q57" s="225"/>
      <c r="R57" s="224">
        <v>0.5189349477976154</v>
      </c>
      <c r="S57" s="224">
        <v>0.55859282148799627</v>
      </c>
      <c r="T57" s="224">
        <v>0.46314164415283671</v>
      </c>
      <c r="U57" s="225"/>
      <c r="V57" s="224">
        <v>0.33602986932171747</v>
      </c>
      <c r="W57" s="224">
        <v>0.35249787285766382</v>
      </c>
      <c r="X57" s="224">
        <v>0.31875557822261891</v>
      </c>
      <c r="Y57" s="225"/>
      <c r="Z57" s="224">
        <v>0.14533923498711765</v>
      </c>
      <c r="AA57" s="224">
        <v>0.16713808176909231</v>
      </c>
      <c r="AB57" s="224">
        <v>0.13588802826470989</v>
      </c>
    </row>
    <row r="58" spans="1:29" ht="15" customHeight="1" x14ac:dyDescent="0.2">
      <c r="A58" s="209" t="s">
        <v>127</v>
      </c>
      <c r="B58" s="224">
        <v>0.92331831348567761</v>
      </c>
      <c r="C58" s="224">
        <v>1.0608314413215376</v>
      </c>
      <c r="D58" s="224">
        <v>0.77795249524124799</v>
      </c>
      <c r="E58" s="225"/>
      <c r="F58" s="224">
        <v>0.43323705843145971</v>
      </c>
      <c r="G58" s="224">
        <v>0.49859093865163667</v>
      </c>
      <c r="H58" s="224">
        <v>0.36454773296878556</v>
      </c>
      <c r="I58" s="225"/>
      <c r="J58" s="224">
        <v>3.1146376125059212</v>
      </c>
      <c r="K58" s="224">
        <v>3.3756230176710464</v>
      </c>
      <c r="L58" s="224">
        <v>2.8287841191066998</v>
      </c>
      <c r="M58" s="225"/>
      <c r="N58" s="224">
        <v>0.75301204819277112</v>
      </c>
      <c r="O58" s="224">
        <v>0.88474414155906267</v>
      </c>
      <c r="P58" s="224">
        <v>0.60750132065504492</v>
      </c>
      <c r="Q58" s="225"/>
      <c r="R58" s="224">
        <v>0.5914972273567467</v>
      </c>
      <c r="S58" s="224">
        <v>0.74429771908763498</v>
      </c>
      <c r="T58" s="224">
        <v>0.43037974683544306</v>
      </c>
      <c r="U58" s="225"/>
      <c r="V58" s="224">
        <v>0.50319096710849287</v>
      </c>
      <c r="W58" s="224">
        <v>0.6097560975609756</v>
      </c>
      <c r="X58" s="224">
        <v>0.39525691699604742</v>
      </c>
      <c r="Y58" s="225"/>
      <c r="Z58" s="224">
        <v>9.9564405724953314E-2</v>
      </c>
      <c r="AA58" s="224">
        <v>0.14734774066797643</v>
      </c>
      <c r="AB58" s="224">
        <v>5.0466818067120868E-2</v>
      </c>
    </row>
    <row r="59" spans="1:29" ht="15" customHeight="1" x14ac:dyDescent="0.2">
      <c r="A59" s="209" t="s">
        <v>128</v>
      </c>
      <c r="B59" s="224">
        <v>0.51792378152210783</v>
      </c>
      <c r="C59" s="224">
        <v>0.59845473627796886</v>
      </c>
      <c r="D59" s="224">
        <v>0.43530058651026388</v>
      </c>
      <c r="E59" s="225"/>
      <c r="F59" s="224">
        <v>0.33205619412515963</v>
      </c>
      <c r="G59" s="224">
        <v>0.32861476238624876</v>
      </c>
      <c r="H59" s="224">
        <v>0.33557046979865773</v>
      </c>
      <c r="I59" s="225"/>
      <c r="J59" s="224">
        <v>2.085747392815759</v>
      </c>
      <c r="K59" s="224">
        <v>2.4476406762553622</v>
      </c>
      <c r="L59" s="224">
        <v>1.7087276550998949</v>
      </c>
      <c r="M59" s="225"/>
      <c r="N59" s="224">
        <v>0.24110055311303363</v>
      </c>
      <c r="O59" s="224">
        <v>0.27862914460852606</v>
      </c>
      <c r="P59" s="224">
        <v>0.20219526285384171</v>
      </c>
      <c r="Q59" s="225"/>
      <c r="R59" s="224">
        <v>0.282258064516129</v>
      </c>
      <c r="S59" s="224">
        <v>0.3199146894161557</v>
      </c>
      <c r="T59" s="224">
        <v>0.24396855516400109</v>
      </c>
      <c r="U59" s="225"/>
      <c r="V59" s="224">
        <v>2.7940765576976809E-2</v>
      </c>
      <c r="W59" s="224">
        <v>2.7770063871146906E-2</v>
      </c>
      <c r="X59" s="224">
        <v>2.8113578858588697E-2</v>
      </c>
      <c r="Y59" s="225"/>
      <c r="Z59" s="224">
        <v>1.4349261013057828E-2</v>
      </c>
      <c r="AA59" s="224">
        <v>2.8320589068252619E-2</v>
      </c>
      <c r="AB59" s="224">
        <v>0</v>
      </c>
    </row>
    <row r="60" spans="1:29" ht="15" customHeight="1" x14ac:dyDescent="0.2">
      <c r="A60" s="209" t="s">
        <v>129</v>
      </c>
      <c r="B60" s="224">
        <v>0.4746433829128382</v>
      </c>
      <c r="C60" s="224">
        <v>0.58194012921043548</v>
      </c>
      <c r="D60" s="224">
        <v>0.36085978766800897</v>
      </c>
      <c r="E60" s="225"/>
      <c r="F60" s="224">
        <v>0.19469821776246818</v>
      </c>
      <c r="G60" s="224">
        <v>5.9049306170652495E-2</v>
      </c>
      <c r="H60" s="224">
        <v>0.33434650455927051</v>
      </c>
      <c r="I60" s="225"/>
      <c r="J60" s="224">
        <v>1.4929538161015767</v>
      </c>
      <c r="K60" s="224">
        <v>1.8760195758564437</v>
      </c>
      <c r="L60" s="224">
        <v>1.0891372886213815</v>
      </c>
      <c r="M60" s="225"/>
      <c r="N60" s="224">
        <v>0.46274134354555607</v>
      </c>
      <c r="O60" s="224">
        <v>0.61481709191515521</v>
      </c>
      <c r="P60" s="224">
        <v>0.29860650298606506</v>
      </c>
      <c r="Q60" s="225"/>
      <c r="R60" s="224">
        <v>0.33903529049160114</v>
      </c>
      <c r="S60" s="224">
        <v>0.4388531304856641</v>
      </c>
      <c r="T60" s="224">
        <v>0.22793878215564964</v>
      </c>
      <c r="U60" s="225"/>
      <c r="V60" s="224">
        <v>0.18337408312958436</v>
      </c>
      <c r="W60" s="224">
        <v>0.26921926413401137</v>
      </c>
      <c r="X60" s="224">
        <v>9.3720712277413312E-2</v>
      </c>
      <c r="Y60" s="225"/>
      <c r="Z60" s="224">
        <v>6.3959066197633516E-2</v>
      </c>
      <c r="AA60" s="224">
        <v>9.3808630393996242E-2</v>
      </c>
      <c r="AB60" s="224">
        <v>3.2722513089005235E-2</v>
      </c>
    </row>
    <row r="61" spans="1:29" ht="15" customHeight="1" x14ac:dyDescent="0.2">
      <c r="A61" s="217" t="s">
        <v>130</v>
      </c>
      <c r="B61" s="224">
        <v>0.77561892823566281</v>
      </c>
      <c r="C61" s="224">
        <v>0.91193428043863289</v>
      </c>
      <c r="D61" s="224">
        <v>0.62808434275459846</v>
      </c>
      <c r="E61" s="225"/>
      <c r="F61" s="224">
        <v>0.34972924187725629</v>
      </c>
      <c r="G61" s="224">
        <v>0.47753418710657697</v>
      </c>
      <c r="H61" s="224">
        <v>0.21141649048625794</v>
      </c>
      <c r="I61" s="225"/>
      <c r="J61" s="224">
        <v>2.3361043880879722</v>
      </c>
      <c r="K61" s="224">
        <v>2.818900831474346</v>
      </c>
      <c r="L61" s="224">
        <v>1.8153980752405949</v>
      </c>
      <c r="M61" s="225"/>
      <c r="N61" s="224">
        <v>0.94902056211217911</v>
      </c>
      <c r="O61" s="224">
        <v>1.0445682451253482</v>
      </c>
      <c r="P61" s="224">
        <v>0.84377397085144468</v>
      </c>
      <c r="Q61" s="225"/>
      <c r="R61" s="224">
        <v>0.54243008678881388</v>
      </c>
      <c r="S61" s="224">
        <v>0.61090225563909772</v>
      </c>
      <c r="T61" s="224">
        <v>0.47029702970297027</v>
      </c>
      <c r="U61" s="225"/>
      <c r="V61" s="224">
        <v>0.18899125915426412</v>
      </c>
      <c r="W61" s="224">
        <v>0.15959872321021432</v>
      </c>
      <c r="X61" s="224">
        <v>0.22058823529411764</v>
      </c>
      <c r="Y61" s="225"/>
      <c r="Z61" s="224">
        <v>5.1894135962636222E-2</v>
      </c>
      <c r="AA61" s="224">
        <v>7.4092368486045931E-2</v>
      </c>
      <c r="AB61" s="224">
        <v>2.7329871549603715E-2</v>
      </c>
    </row>
    <row r="62" spans="1:29" ht="15" customHeight="1" x14ac:dyDescent="0.2">
      <c r="A62" s="209" t="s">
        <v>131</v>
      </c>
      <c r="B62" s="224">
        <v>0.75155477894895073</v>
      </c>
      <c r="C62" s="224">
        <v>0.86532867946480518</v>
      </c>
      <c r="D62" s="224">
        <v>0.62988452117111859</v>
      </c>
      <c r="E62" s="225"/>
      <c r="F62" s="224">
        <v>0.33027913914340506</v>
      </c>
      <c r="G62" s="224">
        <v>0.33550010484378279</v>
      </c>
      <c r="H62" s="224">
        <v>0.32488628979857048</v>
      </c>
      <c r="I62" s="225"/>
      <c r="J62" s="224">
        <v>1.7260865098119798</v>
      </c>
      <c r="K62" s="224">
        <v>1.9425173439048562</v>
      </c>
      <c r="L62" s="224">
        <v>1.4718430034129693</v>
      </c>
      <c r="M62" s="225"/>
      <c r="N62" s="224">
        <v>1.1068005476951164</v>
      </c>
      <c r="O62" s="224">
        <v>1.277533039647577</v>
      </c>
      <c r="P62" s="224">
        <v>0.94696969696969702</v>
      </c>
      <c r="Q62" s="225"/>
      <c r="R62" s="224">
        <v>0.58370301190754148</v>
      </c>
      <c r="S62" s="224">
        <v>0.74190647482014382</v>
      </c>
      <c r="T62" s="224">
        <v>0.41282175813501704</v>
      </c>
      <c r="U62" s="225"/>
      <c r="V62" s="224">
        <v>0.42958318820387786</v>
      </c>
      <c r="W62" s="224">
        <v>0.48834628190898999</v>
      </c>
      <c r="X62" s="224">
        <v>0.36514118792599803</v>
      </c>
      <c r="Y62" s="225"/>
      <c r="Z62" s="224">
        <v>0.20830780541600291</v>
      </c>
      <c r="AA62" s="224">
        <v>0.26209197045508698</v>
      </c>
      <c r="AB62" s="224">
        <v>0.15136226034308778</v>
      </c>
    </row>
    <row r="63" spans="1:29" ht="15" customHeight="1" x14ac:dyDescent="0.2">
      <c r="A63" s="213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</row>
    <row r="64" spans="1:29" ht="15" customHeight="1" x14ac:dyDescent="0.25">
      <c r="A64" s="218" t="s">
        <v>36</v>
      </c>
      <c r="B64" s="224">
        <v>0.76957638387137906</v>
      </c>
      <c r="C64" s="224">
        <v>0.90930066082552907</v>
      </c>
      <c r="D64" s="224">
        <v>0.62230702558442619</v>
      </c>
      <c r="E64" s="225"/>
      <c r="F64" s="224">
        <v>0.40310077519379844</v>
      </c>
      <c r="G64" s="224">
        <v>0.4746835443037975</v>
      </c>
      <c r="H64" s="224">
        <v>0.32808861920553162</v>
      </c>
      <c r="I64" s="225"/>
      <c r="J64" s="224">
        <v>2.3938634725606618</v>
      </c>
      <c r="K64" s="224">
        <v>2.7529960053262319</v>
      </c>
      <c r="L64" s="224">
        <v>1.9905078982786713</v>
      </c>
      <c r="M64" s="225"/>
      <c r="N64" s="224">
        <v>0.68851036538207611</v>
      </c>
      <c r="O64" s="224">
        <v>0.830953949776704</v>
      </c>
      <c r="P64" s="224">
        <v>0.55652850749173</v>
      </c>
      <c r="Q64" s="225"/>
      <c r="R64" s="224">
        <v>0.56438821055737942</v>
      </c>
      <c r="S64" s="224">
        <v>0.69749047242395912</v>
      </c>
      <c r="T64" s="224">
        <v>0.41660354491743673</v>
      </c>
      <c r="U64" s="225"/>
      <c r="V64" s="224">
        <v>0.34230733647886019</v>
      </c>
      <c r="W64" s="224">
        <v>0.40095361941915908</v>
      </c>
      <c r="X64" s="224">
        <v>0.28830469253821933</v>
      </c>
      <c r="Y64" s="225"/>
      <c r="Z64" s="224">
        <v>9.6521369831280651E-2</v>
      </c>
      <c r="AA64" s="224">
        <v>0.13978088401964489</v>
      </c>
      <c r="AB64" s="224">
        <v>5.5266066635086063E-2</v>
      </c>
    </row>
    <row r="65" spans="1:28" ht="15" customHeight="1" x14ac:dyDescent="0.2">
      <c r="A65" s="213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8" ht="15" customHeight="1" x14ac:dyDescent="0.2">
      <c r="A66" s="216" t="s">
        <v>125</v>
      </c>
      <c r="B66" s="224">
        <v>0.96288902041501401</v>
      </c>
      <c r="C66" s="224">
        <v>1.1518071456941064</v>
      </c>
      <c r="D66" s="224">
        <v>0.76502929899442951</v>
      </c>
      <c r="E66" s="225"/>
      <c r="F66" s="224">
        <v>0.60422960725075525</v>
      </c>
      <c r="G66" s="224">
        <v>0.70402160285466298</v>
      </c>
      <c r="H66" s="224">
        <v>0.49888006515984523</v>
      </c>
      <c r="I66" s="225"/>
      <c r="J66" s="224">
        <v>2.6384039900249379</v>
      </c>
      <c r="K66" s="224">
        <v>3.0210887690044137</v>
      </c>
      <c r="L66" s="224">
        <v>2.201927955352613</v>
      </c>
      <c r="M66" s="225"/>
      <c r="N66" s="224">
        <v>0.90371344068353587</v>
      </c>
      <c r="O66" s="224">
        <v>1.1140867702196036</v>
      </c>
      <c r="P66" s="224">
        <v>0.7172475624789868</v>
      </c>
      <c r="Q66" s="225"/>
      <c r="R66" s="224">
        <v>0.85127148511630424</v>
      </c>
      <c r="S66" s="224">
        <v>1.1390249095167126</v>
      </c>
      <c r="T66" s="224">
        <v>0.54149629793347331</v>
      </c>
      <c r="U66" s="225"/>
      <c r="V66" s="224">
        <v>0.46584692053518223</v>
      </c>
      <c r="W66" s="224">
        <v>0.56609707516511165</v>
      </c>
      <c r="X66" s="224">
        <v>0.38108047522976912</v>
      </c>
      <c r="Y66" s="225"/>
      <c r="Z66" s="224">
        <v>0.17417687380604563</v>
      </c>
      <c r="AA66" s="224">
        <v>0.23137946231820186</v>
      </c>
      <c r="AB66" s="224">
        <v>0.11465260261407935</v>
      </c>
    </row>
    <row r="67" spans="1:28" ht="15" customHeight="1" x14ac:dyDescent="0.2">
      <c r="A67" s="209" t="s">
        <v>126</v>
      </c>
      <c r="B67" s="224">
        <v>0.77496274217585692</v>
      </c>
      <c r="C67" s="224">
        <v>0.9041591320072333</v>
      </c>
      <c r="D67" s="224">
        <v>0.6377257011140991</v>
      </c>
      <c r="E67" s="225"/>
      <c r="F67" s="224">
        <v>0.4383620228803593</v>
      </c>
      <c r="G67" s="224">
        <v>0.6042925609501979</v>
      </c>
      <c r="H67" s="224">
        <v>0.2635046113306983</v>
      </c>
      <c r="I67" s="225"/>
      <c r="J67" s="224">
        <v>2.5005297732570457</v>
      </c>
      <c r="K67" s="224">
        <v>2.9074529074529076</v>
      </c>
      <c r="L67" s="224">
        <v>2.0421607378129116</v>
      </c>
      <c r="M67" s="225"/>
      <c r="N67" s="224">
        <v>0.63760723394389063</v>
      </c>
      <c r="O67" s="224">
        <v>0.80554933989706867</v>
      </c>
      <c r="P67" s="224">
        <v>0.48111618955977864</v>
      </c>
      <c r="Q67" s="225"/>
      <c r="R67" s="224">
        <v>0.50624367195410058</v>
      </c>
      <c r="S67" s="224">
        <v>0.43402777777777779</v>
      </c>
      <c r="T67" s="224">
        <v>0.56061667834618079</v>
      </c>
      <c r="U67" s="225"/>
      <c r="V67" s="224">
        <v>0.34636871508379891</v>
      </c>
      <c r="W67" s="224">
        <v>0.34828036569438398</v>
      </c>
      <c r="X67" s="224">
        <v>0.34435261707988984</v>
      </c>
      <c r="Y67" s="225"/>
      <c r="Z67" s="224">
        <v>9.4966761633428307E-2</v>
      </c>
      <c r="AA67" s="224">
        <v>0.16294227188081936</v>
      </c>
      <c r="AB67" s="224">
        <v>4.8449612403100778E-2</v>
      </c>
    </row>
    <row r="68" spans="1:28" ht="15" customHeight="1" x14ac:dyDescent="0.2">
      <c r="A68" s="209" t="s">
        <v>127</v>
      </c>
      <c r="B68" s="224">
        <v>0.8808955771701229</v>
      </c>
      <c r="C68" s="224">
        <v>1.0074893009985735</v>
      </c>
      <c r="D68" s="224">
        <v>0.74669187145557658</v>
      </c>
      <c r="E68" s="225"/>
      <c r="F68" s="224">
        <v>0.35474471050297729</v>
      </c>
      <c r="G68" s="224">
        <v>0.44477390659747962</v>
      </c>
      <c r="H68" s="224">
        <v>0.26001040041601664</v>
      </c>
      <c r="I68" s="225"/>
      <c r="J68" s="224">
        <v>3.0986681163359608</v>
      </c>
      <c r="K68" s="224">
        <v>3.2910080331692146</v>
      </c>
      <c r="L68" s="224">
        <v>2.8865390111460418</v>
      </c>
      <c r="M68" s="225"/>
      <c r="N68" s="224">
        <v>0.67431850789096126</v>
      </c>
      <c r="O68" s="224">
        <v>0.7627349496050122</v>
      </c>
      <c r="P68" s="224">
        <v>0.57593210063655653</v>
      </c>
      <c r="Q68" s="225"/>
      <c r="R68" s="224">
        <v>0.51907968574635244</v>
      </c>
      <c r="S68" s="224">
        <v>0.68399452804377558</v>
      </c>
      <c r="T68" s="224">
        <v>0.34552260293694215</v>
      </c>
      <c r="U68" s="225"/>
      <c r="V68" s="224">
        <v>0.51784464660601826</v>
      </c>
      <c r="W68" s="224">
        <v>0.64156206415620642</v>
      </c>
      <c r="X68" s="224">
        <v>0.39325842696629215</v>
      </c>
      <c r="Y68" s="225"/>
      <c r="Z68" s="224">
        <v>9.8619329388560162E-2</v>
      </c>
      <c r="AA68" s="224">
        <v>0.13831258644536654</v>
      </c>
      <c r="AB68" s="224">
        <v>5.7421762848119444E-2</v>
      </c>
    </row>
    <row r="69" spans="1:28" ht="15" customHeight="1" x14ac:dyDescent="0.2">
      <c r="A69" s="209" t="s">
        <v>128</v>
      </c>
      <c r="B69" s="224">
        <v>0.43449010483825756</v>
      </c>
      <c r="C69" s="224">
        <v>0.4838709677419355</v>
      </c>
      <c r="D69" s="224">
        <v>0.38431106589804453</v>
      </c>
      <c r="E69" s="225"/>
      <c r="F69" s="224">
        <v>9.4102885821831864E-2</v>
      </c>
      <c r="G69" s="224">
        <v>3.1338138514572234E-2</v>
      </c>
      <c r="H69" s="224">
        <v>0.15698587127158556</v>
      </c>
      <c r="I69" s="225"/>
      <c r="J69" s="224">
        <v>1.9782714447867684</v>
      </c>
      <c r="K69" s="224">
        <v>2.2095959595959598</v>
      </c>
      <c r="L69" s="224">
        <v>1.7339113037679228</v>
      </c>
      <c r="M69" s="225"/>
      <c r="N69" s="224">
        <v>0.2117896223085069</v>
      </c>
      <c r="O69" s="224">
        <v>0.24717514124293788</v>
      </c>
      <c r="P69" s="224">
        <v>0.17642907551164433</v>
      </c>
      <c r="Q69" s="225"/>
      <c r="R69" s="224">
        <v>0.19903798308177145</v>
      </c>
      <c r="S69" s="224">
        <v>0.23201856148491878</v>
      </c>
      <c r="T69" s="224">
        <v>0.16600265604249667</v>
      </c>
      <c r="U69" s="225"/>
      <c r="V69" s="224">
        <v>3.4352456200618345E-2</v>
      </c>
      <c r="W69" s="224">
        <v>3.4199726402188782E-2</v>
      </c>
      <c r="X69" s="224">
        <v>3.450655624568668E-2</v>
      </c>
      <c r="Y69" s="225"/>
      <c r="Z69" s="224">
        <v>1.7812611328820803E-2</v>
      </c>
      <c r="AA69" s="224">
        <v>3.51123595505618E-2</v>
      </c>
      <c r="AB69" s="224">
        <v>0</v>
      </c>
    </row>
    <row r="70" spans="1:28" ht="15" customHeight="1" x14ac:dyDescent="0.2">
      <c r="A70" s="209" t="s">
        <v>129</v>
      </c>
      <c r="B70" s="224">
        <v>0.44980418007677692</v>
      </c>
      <c r="C70" s="224">
        <v>0.58143925092501691</v>
      </c>
      <c r="D70" s="224">
        <v>0.31085604973696795</v>
      </c>
      <c r="E70" s="225"/>
      <c r="F70" s="224">
        <v>0.13995801259622112</v>
      </c>
      <c r="G70" s="224">
        <v>4.5955882352941173E-2</v>
      </c>
      <c r="H70" s="224">
        <v>0.23685457129322599</v>
      </c>
      <c r="I70" s="225"/>
      <c r="J70" s="224">
        <v>1.5008576329331047</v>
      </c>
      <c r="K70" s="224">
        <v>1.9884009942004972</v>
      </c>
      <c r="L70" s="224">
        <v>0.97777777777777775</v>
      </c>
      <c r="M70" s="225"/>
      <c r="N70" s="224">
        <v>0.3829583532790809</v>
      </c>
      <c r="O70" s="224">
        <v>0.55710306406685239</v>
      </c>
      <c r="P70" s="224">
        <v>0.19762845849802371</v>
      </c>
      <c r="Q70" s="225"/>
      <c r="R70" s="224">
        <v>0.32467532467532467</v>
      </c>
      <c r="S70" s="224">
        <v>0.39735099337748342</v>
      </c>
      <c r="T70" s="224">
        <v>0.24425989252564728</v>
      </c>
      <c r="U70" s="225"/>
      <c r="V70" s="224">
        <v>0.21201413427561835</v>
      </c>
      <c r="W70" s="224">
        <v>0.27688047992616521</v>
      </c>
      <c r="X70" s="224">
        <v>0.14436958614051973</v>
      </c>
      <c r="Y70" s="225"/>
      <c r="Z70" s="224">
        <v>2.4372410431391666E-2</v>
      </c>
      <c r="AA70" s="224">
        <v>4.8379293662312528E-2</v>
      </c>
      <c r="AB70" s="224">
        <v>0</v>
      </c>
    </row>
    <row r="71" spans="1:28" ht="15" customHeight="1" x14ac:dyDescent="0.2">
      <c r="A71" s="217" t="s">
        <v>130</v>
      </c>
      <c r="B71" s="224">
        <v>0.85938557314927599</v>
      </c>
      <c r="C71" s="224">
        <v>1.0327472383815937</v>
      </c>
      <c r="D71" s="224">
        <v>0.67335344041523459</v>
      </c>
      <c r="E71" s="225"/>
      <c r="F71" s="224">
        <v>0.49029221415963914</v>
      </c>
      <c r="G71" s="224">
        <v>0.60286360211002266</v>
      </c>
      <c r="H71" s="224">
        <v>0.36809815950920244</v>
      </c>
      <c r="I71" s="225"/>
      <c r="J71" s="224">
        <v>2.7879677182685256</v>
      </c>
      <c r="K71" s="224">
        <v>3.562610229276896</v>
      </c>
      <c r="L71" s="224">
        <v>1.9487963316774932</v>
      </c>
      <c r="M71" s="225"/>
      <c r="N71" s="224">
        <v>0.87390761548064921</v>
      </c>
      <c r="O71" s="224">
        <v>0.8782435129740519</v>
      </c>
      <c r="P71" s="224">
        <v>0.86918730986527593</v>
      </c>
      <c r="Q71" s="225"/>
      <c r="R71" s="224">
        <v>0.47422680412371138</v>
      </c>
      <c r="S71" s="224">
        <v>0.5248284214775939</v>
      </c>
      <c r="T71" s="224">
        <v>0.42140750105351876</v>
      </c>
      <c r="U71" s="225"/>
      <c r="V71" s="224">
        <v>0.20366598778004072</v>
      </c>
      <c r="W71" s="224">
        <v>0.15936254980079681</v>
      </c>
      <c r="X71" s="224">
        <v>0.25</v>
      </c>
      <c r="Y71" s="225"/>
      <c r="Z71" s="224">
        <v>4.5055192610948411E-2</v>
      </c>
      <c r="AA71" s="224">
        <v>8.6281276962899056E-2</v>
      </c>
      <c r="AB71" s="224">
        <v>0</v>
      </c>
    </row>
    <row r="72" spans="1:28" ht="15" customHeight="1" x14ac:dyDescent="0.2">
      <c r="A72" s="209" t="s">
        <v>131</v>
      </c>
      <c r="B72" s="224">
        <v>0.42995342171264783</v>
      </c>
      <c r="C72" s="224">
        <v>0.49593607934977268</v>
      </c>
      <c r="D72" s="224">
        <v>0.35842293906810035</v>
      </c>
      <c r="E72" s="225"/>
      <c r="F72" s="224">
        <v>0.12368583797155226</v>
      </c>
      <c r="G72" s="224">
        <v>0.12155591572123178</v>
      </c>
      <c r="H72" s="224">
        <v>0.12589173310952581</v>
      </c>
      <c r="I72" s="225"/>
      <c r="J72" s="224">
        <v>1.1273080660835761</v>
      </c>
      <c r="K72" s="224">
        <v>1.1545623836126628</v>
      </c>
      <c r="L72" s="224">
        <v>1.056910569105691</v>
      </c>
      <c r="M72" s="225"/>
      <c r="N72" s="224">
        <v>0.62098026169882459</v>
      </c>
      <c r="O72" s="224">
        <v>0.76530612244897955</v>
      </c>
      <c r="P72" s="224">
        <v>0.5099675475197033</v>
      </c>
      <c r="Q72" s="225"/>
      <c r="R72" s="224">
        <v>0.39413181519597112</v>
      </c>
      <c r="S72" s="224">
        <v>0.54211843202668897</v>
      </c>
      <c r="T72" s="224">
        <v>0.23052097740894423</v>
      </c>
      <c r="U72" s="225"/>
      <c r="V72" s="224">
        <v>0.22163120567375888</v>
      </c>
      <c r="W72" s="224">
        <v>0.29598308668076112</v>
      </c>
      <c r="X72" s="224">
        <v>0.13972985561248255</v>
      </c>
      <c r="Y72" s="225"/>
      <c r="Z72" s="224">
        <v>0</v>
      </c>
      <c r="AA72" s="224">
        <v>0</v>
      </c>
      <c r="AB72" s="224">
        <v>0</v>
      </c>
    </row>
    <row r="73" spans="1:28" ht="15" customHeight="1" x14ac:dyDescent="0.2">
      <c r="A73" s="213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</row>
    <row r="74" spans="1:28" ht="15" customHeight="1" x14ac:dyDescent="0.25">
      <c r="A74" s="218" t="s">
        <v>37</v>
      </c>
      <c r="B74" s="224">
        <v>0.79035062300782388</v>
      </c>
      <c r="C74" s="224">
        <v>0.9188811188811189</v>
      </c>
      <c r="D74" s="224">
        <v>0.65223925458370902</v>
      </c>
      <c r="E74" s="225"/>
      <c r="F74" s="224">
        <v>0.39593452793991585</v>
      </c>
      <c r="G74" s="224">
        <v>0.43488574365462163</v>
      </c>
      <c r="H74" s="224">
        <v>0.3543705703678704</v>
      </c>
      <c r="I74" s="225"/>
      <c r="J74" s="224">
        <v>2.1922160444797458</v>
      </c>
      <c r="K74" s="224">
        <v>2.5271317829457365</v>
      </c>
      <c r="L74" s="224">
        <v>1.8403908794788273</v>
      </c>
      <c r="M74" s="225"/>
      <c r="N74" s="224">
        <v>0.90949621043245643</v>
      </c>
      <c r="O74" s="224">
        <v>1.0799319727891157</v>
      </c>
      <c r="P74" s="224">
        <v>0.72164948453608246</v>
      </c>
      <c r="Q74" s="225"/>
      <c r="R74" s="224">
        <v>0.56871613452151726</v>
      </c>
      <c r="S74" s="224">
        <v>0.70452788040209635</v>
      </c>
      <c r="T74" s="224">
        <v>0.42087542087542085</v>
      </c>
      <c r="U74" s="225"/>
      <c r="V74" s="224">
        <v>0.33022446338524697</v>
      </c>
      <c r="W74" s="224">
        <v>0.39757994814174591</v>
      </c>
      <c r="X74" s="224">
        <v>0.25832641387581884</v>
      </c>
      <c r="Y74" s="225"/>
      <c r="Z74" s="224">
        <v>0.17460242555801991</v>
      </c>
      <c r="AA74" s="224">
        <v>0.19118718135469775</v>
      </c>
      <c r="AB74" s="224">
        <v>0.15675516802194572</v>
      </c>
    </row>
    <row r="75" spans="1:28" ht="15" customHeight="1" x14ac:dyDescent="0.2">
      <c r="A75" s="213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</row>
    <row r="76" spans="1:28" ht="15" customHeight="1" x14ac:dyDescent="0.2">
      <c r="A76" s="216" t="s">
        <v>125</v>
      </c>
      <c r="B76" s="224">
        <v>0.49121274969981443</v>
      </c>
      <c r="C76" s="224">
        <v>0.57375339036094308</v>
      </c>
      <c r="D76" s="224">
        <v>0.40064102564102561</v>
      </c>
      <c r="E76" s="225"/>
      <c r="F76" s="224">
        <v>0.21558361564521095</v>
      </c>
      <c r="G76" s="224">
        <v>0.17846519928613919</v>
      </c>
      <c r="H76" s="224">
        <v>0.2554278416347382</v>
      </c>
      <c r="I76" s="225"/>
      <c r="J76" s="224">
        <v>1.6139240506329113</v>
      </c>
      <c r="K76" s="224">
        <v>1.77153329260843</v>
      </c>
      <c r="L76" s="224">
        <v>1.4445173998686802</v>
      </c>
      <c r="M76" s="225"/>
      <c r="N76" s="224">
        <v>0.5038629492777964</v>
      </c>
      <c r="O76" s="224">
        <v>0.51446945337620575</v>
      </c>
      <c r="P76" s="224">
        <v>0.49226441631504925</v>
      </c>
      <c r="Q76" s="225"/>
      <c r="R76" s="224">
        <v>0.19913707268503153</v>
      </c>
      <c r="S76" s="224">
        <v>0.31113876789047917</v>
      </c>
      <c r="T76" s="224">
        <v>7.1123755334281655E-2</v>
      </c>
      <c r="U76" s="225"/>
      <c r="V76" s="224">
        <v>0.36740146960587844</v>
      </c>
      <c r="W76" s="224">
        <v>0.64391500321957496</v>
      </c>
      <c r="X76" s="224">
        <v>6.9396252602359473E-2</v>
      </c>
      <c r="Y76" s="225"/>
      <c r="Z76" s="224">
        <v>0</v>
      </c>
      <c r="AA76" s="224">
        <v>0</v>
      </c>
      <c r="AB76" s="224">
        <v>0</v>
      </c>
    </row>
    <row r="77" spans="1:28" ht="15" customHeight="1" x14ac:dyDescent="0.2">
      <c r="A77" s="209" t="s">
        <v>126</v>
      </c>
      <c r="B77" s="224">
        <v>0.80430155707404505</v>
      </c>
      <c r="C77" s="224">
        <v>0.94678137564307641</v>
      </c>
      <c r="D77" s="224">
        <v>0.65104166666666674</v>
      </c>
      <c r="E77" s="225"/>
      <c r="F77" s="224">
        <v>0.26253281660207523</v>
      </c>
      <c r="G77" s="224">
        <v>0.35971223021582738</v>
      </c>
      <c r="H77" s="224">
        <v>0.15669887699138157</v>
      </c>
      <c r="I77" s="225"/>
      <c r="J77" s="224">
        <v>2.55126953125</v>
      </c>
      <c r="K77" s="224">
        <v>2.9096112568566661</v>
      </c>
      <c r="L77" s="224">
        <v>2.1755438859714928</v>
      </c>
      <c r="M77" s="225"/>
      <c r="N77" s="224">
        <v>0.72473677013537541</v>
      </c>
      <c r="O77" s="224">
        <v>0.93579412529243566</v>
      </c>
      <c r="P77" s="224">
        <v>0.49047893825735717</v>
      </c>
      <c r="Q77" s="225"/>
      <c r="R77" s="224">
        <v>0.53439298437928207</v>
      </c>
      <c r="S77" s="224">
        <v>0.7094062007356805</v>
      </c>
      <c r="T77" s="224">
        <v>0.3436426116838488</v>
      </c>
      <c r="U77" s="225"/>
      <c r="V77" s="224">
        <v>0.3230337078651685</v>
      </c>
      <c r="W77" s="224">
        <v>0.35783099366914395</v>
      </c>
      <c r="X77" s="224">
        <v>0.28677946659019216</v>
      </c>
      <c r="Y77" s="225"/>
      <c r="Z77" s="224">
        <v>0.20855057351407716</v>
      </c>
      <c r="AA77" s="224">
        <v>0.17231476163124643</v>
      </c>
      <c r="AB77" s="224">
        <v>0.24760136180748993</v>
      </c>
    </row>
    <row r="78" spans="1:28" ht="15" customHeight="1" x14ac:dyDescent="0.2">
      <c r="A78" s="209" t="s">
        <v>127</v>
      </c>
      <c r="B78" s="224">
        <v>1.2254901960784315</v>
      </c>
      <c r="C78" s="224">
        <v>1.4450867052023122</v>
      </c>
      <c r="D78" s="224">
        <v>0.99800399201596801</v>
      </c>
      <c r="E78" s="225"/>
      <c r="F78" s="224">
        <v>0.99188458070333629</v>
      </c>
      <c r="G78" s="224">
        <v>0.88339222614840995</v>
      </c>
      <c r="H78" s="224">
        <v>1.1049723756906076</v>
      </c>
      <c r="I78" s="225"/>
      <c r="J78" s="224">
        <v>3.2228360957642725</v>
      </c>
      <c r="K78" s="224">
        <v>3.9639639639639639</v>
      </c>
      <c r="L78" s="224">
        <v>2.4482109227871938</v>
      </c>
      <c r="M78" s="225"/>
      <c r="N78" s="224">
        <v>1.3026052104208417</v>
      </c>
      <c r="O78" s="224">
        <v>1.7612524461839529</v>
      </c>
      <c r="P78" s="224">
        <v>0.82135523613963046</v>
      </c>
      <c r="Q78" s="225"/>
      <c r="R78" s="224">
        <v>1.1144883485309016</v>
      </c>
      <c r="S78" s="224">
        <v>1.1764705882352942</v>
      </c>
      <c r="T78" s="224">
        <v>1.0482180293501049</v>
      </c>
      <c r="U78" s="225"/>
      <c r="V78" s="224">
        <v>0.39880358923230308</v>
      </c>
      <c r="W78" s="224">
        <v>0.38834951456310679</v>
      </c>
      <c r="X78" s="224">
        <v>0.4098360655737705</v>
      </c>
      <c r="Y78" s="225"/>
      <c r="Z78" s="224">
        <v>0.10672358591248667</v>
      </c>
      <c r="AA78" s="224">
        <v>0.21881838074398249</v>
      </c>
      <c r="AB78" s="224">
        <v>0</v>
      </c>
    </row>
    <row r="79" spans="1:28" ht="15" customHeight="1" x14ac:dyDescent="0.2">
      <c r="A79" s="209" t="s">
        <v>128</v>
      </c>
      <c r="B79" s="224">
        <v>0.86640908558716778</v>
      </c>
      <c r="C79" s="224">
        <v>1.065518023124008</v>
      </c>
      <c r="D79" s="224">
        <v>0.65375302663438262</v>
      </c>
      <c r="E79" s="225"/>
      <c r="F79" s="224">
        <v>1.3755158184319118</v>
      </c>
      <c r="G79" s="224">
        <v>1.5686274509803921</v>
      </c>
      <c r="H79" s="224">
        <v>1.1611030478955007</v>
      </c>
      <c r="I79" s="225"/>
      <c r="J79" s="224">
        <v>2.5</v>
      </c>
      <c r="K79" s="224">
        <v>3.3962264150943398</v>
      </c>
      <c r="L79" s="224">
        <v>1.6149068322981366</v>
      </c>
      <c r="M79" s="225"/>
      <c r="N79" s="224">
        <v>0.36101083032490977</v>
      </c>
      <c r="O79" s="224">
        <v>0.39630118890356669</v>
      </c>
      <c r="P79" s="224">
        <v>0.31847133757961787</v>
      </c>
      <c r="Q79" s="225"/>
      <c r="R79" s="224">
        <v>0.6378454996456413</v>
      </c>
      <c r="S79" s="224">
        <v>0.68119891008174382</v>
      </c>
      <c r="T79" s="224">
        <v>0.59084194977843429</v>
      </c>
      <c r="U79" s="225"/>
      <c r="V79" s="224">
        <v>0</v>
      </c>
      <c r="W79" s="224">
        <v>0</v>
      </c>
      <c r="X79" s="224">
        <v>0</v>
      </c>
      <c r="Y79" s="225"/>
      <c r="Z79" s="224">
        <v>0</v>
      </c>
      <c r="AA79" s="224">
        <v>0</v>
      </c>
      <c r="AB79" s="224">
        <v>0</v>
      </c>
    </row>
    <row r="80" spans="1:28" ht="15" customHeight="1" x14ac:dyDescent="0.2">
      <c r="A80" s="209" t="s">
        <v>129</v>
      </c>
      <c r="B80" s="224">
        <v>0.52171357190094791</v>
      </c>
      <c r="C80" s="224">
        <v>0.58288313903895361</v>
      </c>
      <c r="D80" s="224">
        <v>0.45627376425855515</v>
      </c>
      <c r="E80" s="225"/>
      <c r="F80" s="224">
        <v>0.29288702928870292</v>
      </c>
      <c r="G80" s="224">
        <v>8.2576383154417829E-2</v>
      </c>
      <c r="H80" s="224">
        <v>0.5089058524173028</v>
      </c>
      <c r="I80" s="225"/>
      <c r="J80" s="224">
        <v>1.4782261286456253</v>
      </c>
      <c r="K80" s="224">
        <v>1.6613924050632909</v>
      </c>
      <c r="L80" s="224">
        <v>1.2913640032284099</v>
      </c>
      <c r="M80" s="225"/>
      <c r="N80" s="224">
        <v>0.62230732407850642</v>
      </c>
      <c r="O80" s="224">
        <v>0.72793448589626941</v>
      </c>
      <c r="P80" s="224">
        <v>0.50505050505050508</v>
      </c>
      <c r="Q80" s="225"/>
      <c r="R80" s="224">
        <v>0.36747818098300411</v>
      </c>
      <c r="S80" s="224">
        <v>0.52038161318300091</v>
      </c>
      <c r="T80" s="224">
        <v>0.1953125</v>
      </c>
      <c r="U80" s="225"/>
      <c r="V80" s="224">
        <v>0.13049151805132667</v>
      </c>
      <c r="W80" s="224">
        <v>0.25510204081632654</v>
      </c>
      <c r="X80" s="224">
        <v>0</v>
      </c>
      <c r="Y80" s="225"/>
      <c r="Z80" s="224">
        <v>0.1394700139470014</v>
      </c>
      <c r="AA80" s="224">
        <v>0.17683465959328026</v>
      </c>
      <c r="AB80" s="224">
        <v>9.8039215686274508E-2</v>
      </c>
    </row>
    <row r="81" spans="1:28" ht="15" customHeight="1" x14ac:dyDescent="0.2">
      <c r="A81" s="217" t="s">
        <v>130</v>
      </c>
      <c r="B81" s="224">
        <v>0.66046511627906979</v>
      </c>
      <c r="C81" s="224">
        <v>0.7474639615589963</v>
      </c>
      <c r="D81" s="224">
        <v>0.56519197037614499</v>
      </c>
      <c r="E81" s="225"/>
      <c r="F81" s="224">
        <v>0.15936254980079681</v>
      </c>
      <c r="G81" s="224">
        <v>0.30721966205837176</v>
      </c>
      <c r="H81" s="224">
        <v>0</v>
      </c>
      <c r="I81" s="225"/>
      <c r="J81" s="224">
        <v>1.7279684028634903</v>
      </c>
      <c r="K81" s="224">
        <v>1.8129770992366412</v>
      </c>
      <c r="L81" s="224">
        <v>1.6368286445012785</v>
      </c>
      <c r="M81" s="225"/>
      <c r="N81" s="224">
        <v>1.054790506885438</v>
      </c>
      <c r="O81" s="224">
        <v>1.2756516916250693</v>
      </c>
      <c r="P81" s="224">
        <v>0.80745341614906829</v>
      </c>
      <c r="Q81" s="225"/>
      <c r="R81" s="224">
        <v>0.63842135809634359</v>
      </c>
      <c r="S81" s="224">
        <v>0.73074761101742558</v>
      </c>
      <c r="T81" s="224">
        <v>0.53989202159568084</v>
      </c>
      <c r="U81" s="225"/>
      <c r="V81" s="224">
        <v>0.1687289088863892</v>
      </c>
      <c r="W81" s="224">
        <v>0.15991471215351813</v>
      </c>
      <c r="X81" s="224">
        <v>0.17857142857142858</v>
      </c>
      <c r="Y81" s="225"/>
      <c r="Z81" s="224">
        <v>6.11807892321811E-2</v>
      </c>
      <c r="AA81" s="224">
        <v>5.7770075101097627E-2</v>
      </c>
      <c r="AB81" s="224">
        <v>6.5019505851755532E-2</v>
      </c>
    </row>
    <row r="82" spans="1:28" ht="15" customHeight="1" thickBot="1" x14ac:dyDescent="0.25">
      <c r="A82" s="220" t="s">
        <v>131</v>
      </c>
      <c r="B82" s="226">
        <v>1.1061509896100818</v>
      </c>
      <c r="C82" s="226">
        <v>1.2782997073771754</v>
      </c>
      <c r="D82" s="226">
        <v>0.92479922122170843</v>
      </c>
      <c r="E82" s="227"/>
      <c r="F82" s="226">
        <v>0.55126791620727666</v>
      </c>
      <c r="G82" s="226">
        <v>0.56497175141242939</v>
      </c>
      <c r="H82" s="226">
        <v>0.53715308863025968</v>
      </c>
      <c r="I82" s="227"/>
      <c r="J82" s="226">
        <v>2.3975588491717525</v>
      </c>
      <c r="K82" s="226">
        <v>2.8389830508474576</v>
      </c>
      <c r="L82" s="226">
        <v>1.9299820466786355</v>
      </c>
      <c r="M82" s="227"/>
      <c r="N82" s="226">
        <v>1.6216216216216217</v>
      </c>
      <c r="O82" s="226">
        <v>1.8281535648994516</v>
      </c>
      <c r="P82" s="226">
        <v>1.4029995162070632</v>
      </c>
      <c r="Q82" s="227"/>
      <c r="R82" s="226">
        <v>0.80020005001250316</v>
      </c>
      <c r="S82" s="226">
        <v>0.97560975609756095</v>
      </c>
      <c r="T82" s="226">
        <v>0.61570035915854282</v>
      </c>
      <c r="U82" s="227"/>
      <c r="V82" s="226">
        <v>0.65837600585223111</v>
      </c>
      <c r="W82" s="226">
        <v>0.7009345794392523</v>
      </c>
      <c r="X82" s="226">
        <v>0.61193268740438556</v>
      </c>
      <c r="Y82" s="227"/>
      <c r="Z82" s="226">
        <v>0.44328552803129079</v>
      </c>
      <c r="AA82" s="226">
        <v>0.56497175141242939</v>
      </c>
      <c r="AB82" s="226">
        <v>0.31779661016949157</v>
      </c>
    </row>
  </sheetData>
  <mergeCells count="2">
    <mergeCell ref="A46:AB46"/>
    <mergeCell ref="A2:AB2"/>
  </mergeCells>
  <hyperlinks>
    <hyperlink ref="AC1" location="INDICE!A1" display="Indice"/>
    <hyperlink ref="AC44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topLeftCell="M1" zoomScaleNormal="100" zoomScaleSheetLayoutView="100" workbookViewId="0">
      <selection activeCell="AF2" sqref="AF2"/>
    </sheetView>
  </sheetViews>
  <sheetFormatPr baseColWidth="10" defaultRowHeight="12.75" x14ac:dyDescent="0.25"/>
  <cols>
    <col min="1" max="1" width="16.5703125" style="4" bestFit="1" customWidth="1"/>
    <col min="2" max="4" width="6.7109375" style="4" customWidth="1"/>
    <col min="5" max="5" width="1.7109375" style="4" customWidth="1"/>
    <col min="6" max="6" width="6.7109375" style="4" customWidth="1"/>
    <col min="7" max="7" width="5.7109375" style="4" customWidth="1"/>
    <col min="8" max="8" width="5.42578125" style="4" customWidth="1"/>
    <col min="9" max="9" width="1.7109375" style="4" customWidth="1"/>
    <col min="10" max="11" width="5.7109375" style="4" customWidth="1"/>
    <col min="12" max="12" width="6" style="4" bestFit="1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29" width="4.7109375" style="4" customWidth="1"/>
    <col min="30" max="30" width="0" style="4" hidden="1" customWidth="1"/>
    <col min="31" max="31" width="7.85546875" style="4" bestFit="1" customWidth="1"/>
    <col min="32" max="227" width="11.42578125" style="4"/>
    <col min="228" max="228" width="22.7109375" style="4" customWidth="1"/>
    <col min="229" max="229" width="7.28515625" style="4" customWidth="1"/>
    <col min="230" max="230" width="6.85546875" style="4" customWidth="1"/>
    <col min="231" max="231" width="6" style="4" bestFit="1" customWidth="1"/>
    <col min="232" max="232" width="1.7109375" style="4" customWidth="1"/>
    <col min="233" max="233" width="6" style="4" bestFit="1" customWidth="1"/>
    <col min="234" max="235" width="5.42578125" style="4" customWidth="1"/>
    <col min="236" max="236" width="1.7109375" style="4" customWidth="1"/>
    <col min="237" max="239" width="5.140625" style="4" customWidth="1"/>
    <col min="240" max="240" width="1.7109375" style="4" customWidth="1"/>
    <col min="241" max="243" width="4.7109375" style="4" customWidth="1"/>
    <col min="244" max="244" width="1.7109375" style="4" customWidth="1"/>
    <col min="245" max="247" width="4.7109375" style="4" customWidth="1"/>
    <col min="248" max="248" width="1.7109375" style="4" customWidth="1"/>
    <col min="249" max="251" width="4.7109375" style="4" customWidth="1"/>
    <col min="252" max="252" width="1.7109375" style="4" customWidth="1"/>
    <col min="253" max="253" width="4.85546875" style="4" bestFit="1" customWidth="1"/>
    <col min="254" max="254" width="4" style="4" customWidth="1"/>
    <col min="255" max="255" width="5" style="4" customWidth="1"/>
    <col min="256" max="256" width="11.42578125" style="4"/>
    <col min="257" max="257" width="12.42578125" style="4" customWidth="1"/>
    <col min="258" max="258" width="10.85546875" style="4" customWidth="1"/>
    <col min="259" max="260" width="6.140625" style="4" customWidth="1"/>
    <col min="261" max="261" width="1.7109375" style="4" customWidth="1"/>
    <col min="262" max="262" width="6" style="4" customWidth="1"/>
    <col min="263" max="264" width="5.28515625" style="4" customWidth="1"/>
    <col min="265" max="265" width="1.7109375" style="4" customWidth="1"/>
    <col min="266" max="268" width="5.28515625" style="4" customWidth="1"/>
    <col min="269" max="269" width="1.7109375" style="4" customWidth="1"/>
    <col min="270" max="272" width="5.28515625" style="4" customWidth="1"/>
    <col min="273" max="273" width="1.7109375" style="4" customWidth="1"/>
    <col min="274" max="276" width="5.28515625" style="4" customWidth="1"/>
    <col min="277" max="277" width="1.7109375" style="4" customWidth="1"/>
    <col min="278" max="280" width="5.28515625" style="4" customWidth="1"/>
    <col min="281" max="281" width="1.7109375" style="4" customWidth="1"/>
    <col min="282" max="284" width="5.28515625" style="4" customWidth="1"/>
    <col min="285" max="483" width="11.42578125" style="4"/>
    <col min="484" max="484" width="22.7109375" style="4" customWidth="1"/>
    <col min="485" max="485" width="7.28515625" style="4" customWidth="1"/>
    <col min="486" max="486" width="6.85546875" style="4" customWidth="1"/>
    <col min="487" max="487" width="6" style="4" bestFit="1" customWidth="1"/>
    <col min="488" max="488" width="1.7109375" style="4" customWidth="1"/>
    <col min="489" max="489" width="6" style="4" bestFit="1" customWidth="1"/>
    <col min="490" max="491" width="5.42578125" style="4" customWidth="1"/>
    <col min="492" max="492" width="1.7109375" style="4" customWidth="1"/>
    <col min="493" max="495" width="5.140625" style="4" customWidth="1"/>
    <col min="496" max="496" width="1.7109375" style="4" customWidth="1"/>
    <col min="497" max="499" width="4.7109375" style="4" customWidth="1"/>
    <col min="500" max="500" width="1.7109375" style="4" customWidth="1"/>
    <col min="501" max="503" width="4.7109375" style="4" customWidth="1"/>
    <col min="504" max="504" width="1.7109375" style="4" customWidth="1"/>
    <col min="505" max="507" width="4.7109375" style="4" customWidth="1"/>
    <col min="508" max="508" width="1.7109375" style="4" customWidth="1"/>
    <col min="509" max="509" width="4.85546875" style="4" bestFit="1" customWidth="1"/>
    <col min="510" max="510" width="4" style="4" customWidth="1"/>
    <col min="511" max="511" width="5" style="4" customWidth="1"/>
    <col min="512" max="512" width="11.42578125" style="4"/>
    <col min="513" max="513" width="12.42578125" style="4" customWidth="1"/>
    <col min="514" max="514" width="10.85546875" style="4" customWidth="1"/>
    <col min="515" max="516" width="6.140625" style="4" customWidth="1"/>
    <col min="517" max="517" width="1.7109375" style="4" customWidth="1"/>
    <col min="518" max="518" width="6" style="4" customWidth="1"/>
    <col min="519" max="520" width="5.28515625" style="4" customWidth="1"/>
    <col min="521" max="521" width="1.7109375" style="4" customWidth="1"/>
    <col min="522" max="524" width="5.28515625" style="4" customWidth="1"/>
    <col min="525" max="525" width="1.7109375" style="4" customWidth="1"/>
    <col min="526" max="528" width="5.28515625" style="4" customWidth="1"/>
    <col min="529" max="529" width="1.7109375" style="4" customWidth="1"/>
    <col min="530" max="532" width="5.28515625" style="4" customWidth="1"/>
    <col min="533" max="533" width="1.7109375" style="4" customWidth="1"/>
    <col min="534" max="536" width="5.28515625" style="4" customWidth="1"/>
    <col min="537" max="537" width="1.7109375" style="4" customWidth="1"/>
    <col min="538" max="540" width="5.28515625" style="4" customWidth="1"/>
    <col min="541" max="739" width="11.42578125" style="4"/>
    <col min="740" max="740" width="22.7109375" style="4" customWidth="1"/>
    <col min="741" max="741" width="7.28515625" style="4" customWidth="1"/>
    <col min="742" max="742" width="6.85546875" style="4" customWidth="1"/>
    <col min="743" max="743" width="6" style="4" bestFit="1" customWidth="1"/>
    <col min="744" max="744" width="1.7109375" style="4" customWidth="1"/>
    <col min="745" max="745" width="6" style="4" bestFit="1" customWidth="1"/>
    <col min="746" max="747" width="5.42578125" style="4" customWidth="1"/>
    <col min="748" max="748" width="1.7109375" style="4" customWidth="1"/>
    <col min="749" max="751" width="5.140625" style="4" customWidth="1"/>
    <col min="752" max="752" width="1.7109375" style="4" customWidth="1"/>
    <col min="753" max="755" width="4.7109375" style="4" customWidth="1"/>
    <col min="756" max="756" width="1.7109375" style="4" customWidth="1"/>
    <col min="757" max="759" width="4.7109375" style="4" customWidth="1"/>
    <col min="760" max="760" width="1.7109375" style="4" customWidth="1"/>
    <col min="761" max="763" width="4.7109375" style="4" customWidth="1"/>
    <col min="764" max="764" width="1.7109375" style="4" customWidth="1"/>
    <col min="765" max="765" width="4.85546875" style="4" bestFit="1" customWidth="1"/>
    <col min="766" max="766" width="4" style="4" customWidth="1"/>
    <col min="767" max="767" width="5" style="4" customWidth="1"/>
    <col min="768" max="768" width="11.42578125" style="4"/>
    <col min="769" max="769" width="12.42578125" style="4" customWidth="1"/>
    <col min="770" max="770" width="10.85546875" style="4" customWidth="1"/>
    <col min="771" max="772" width="6.140625" style="4" customWidth="1"/>
    <col min="773" max="773" width="1.7109375" style="4" customWidth="1"/>
    <col min="774" max="774" width="6" style="4" customWidth="1"/>
    <col min="775" max="776" width="5.28515625" style="4" customWidth="1"/>
    <col min="777" max="777" width="1.7109375" style="4" customWidth="1"/>
    <col min="778" max="780" width="5.28515625" style="4" customWidth="1"/>
    <col min="781" max="781" width="1.7109375" style="4" customWidth="1"/>
    <col min="782" max="784" width="5.28515625" style="4" customWidth="1"/>
    <col min="785" max="785" width="1.7109375" style="4" customWidth="1"/>
    <col min="786" max="788" width="5.28515625" style="4" customWidth="1"/>
    <col min="789" max="789" width="1.7109375" style="4" customWidth="1"/>
    <col min="790" max="792" width="5.28515625" style="4" customWidth="1"/>
    <col min="793" max="793" width="1.7109375" style="4" customWidth="1"/>
    <col min="794" max="796" width="5.28515625" style="4" customWidth="1"/>
    <col min="797" max="995" width="11.42578125" style="4"/>
    <col min="996" max="996" width="22.7109375" style="4" customWidth="1"/>
    <col min="997" max="997" width="7.28515625" style="4" customWidth="1"/>
    <col min="998" max="998" width="6.85546875" style="4" customWidth="1"/>
    <col min="999" max="999" width="6" style="4" bestFit="1" customWidth="1"/>
    <col min="1000" max="1000" width="1.7109375" style="4" customWidth="1"/>
    <col min="1001" max="1001" width="6" style="4" bestFit="1" customWidth="1"/>
    <col min="1002" max="1003" width="5.42578125" style="4" customWidth="1"/>
    <col min="1004" max="1004" width="1.7109375" style="4" customWidth="1"/>
    <col min="1005" max="1007" width="5.140625" style="4" customWidth="1"/>
    <col min="1008" max="1008" width="1.7109375" style="4" customWidth="1"/>
    <col min="1009" max="1011" width="4.7109375" style="4" customWidth="1"/>
    <col min="1012" max="1012" width="1.7109375" style="4" customWidth="1"/>
    <col min="1013" max="1015" width="4.7109375" style="4" customWidth="1"/>
    <col min="1016" max="1016" width="1.7109375" style="4" customWidth="1"/>
    <col min="1017" max="1019" width="4.7109375" style="4" customWidth="1"/>
    <col min="1020" max="1020" width="1.7109375" style="4" customWidth="1"/>
    <col min="1021" max="1021" width="4.85546875" style="4" bestFit="1" customWidth="1"/>
    <col min="1022" max="1022" width="4" style="4" customWidth="1"/>
    <col min="1023" max="1023" width="5" style="4" customWidth="1"/>
    <col min="1024" max="1024" width="11.42578125" style="4"/>
    <col min="1025" max="1025" width="12.42578125" style="4" customWidth="1"/>
    <col min="1026" max="1026" width="10.85546875" style="4" customWidth="1"/>
    <col min="1027" max="1028" width="6.140625" style="4" customWidth="1"/>
    <col min="1029" max="1029" width="1.7109375" style="4" customWidth="1"/>
    <col min="1030" max="1030" width="6" style="4" customWidth="1"/>
    <col min="1031" max="1032" width="5.28515625" style="4" customWidth="1"/>
    <col min="1033" max="1033" width="1.7109375" style="4" customWidth="1"/>
    <col min="1034" max="1036" width="5.28515625" style="4" customWidth="1"/>
    <col min="1037" max="1037" width="1.7109375" style="4" customWidth="1"/>
    <col min="1038" max="1040" width="5.28515625" style="4" customWidth="1"/>
    <col min="1041" max="1041" width="1.7109375" style="4" customWidth="1"/>
    <col min="1042" max="1044" width="5.28515625" style="4" customWidth="1"/>
    <col min="1045" max="1045" width="1.7109375" style="4" customWidth="1"/>
    <col min="1046" max="1048" width="5.28515625" style="4" customWidth="1"/>
    <col min="1049" max="1049" width="1.7109375" style="4" customWidth="1"/>
    <col min="1050" max="1052" width="5.28515625" style="4" customWidth="1"/>
    <col min="1053" max="1251" width="11.42578125" style="4"/>
    <col min="1252" max="1252" width="22.7109375" style="4" customWidth="1"/>
    <col min="1253" max="1253" width="7.28515625" style="4" customWidth="1"/>
    <col min="1254" max="1254" width="6.85546875" style="4" customWidth="1"/>
    <col min="1255" max="1255" width="6" style="4" bestFit="1" customWidth="1"/>
    <col min="1256" max="1256" width="1.7109375" style="4" customWidth="1"/>
    <col min="1257" max="1257" width="6" style="4" bestFit="1" customWidth="1"/>
    <col min="1258" max="1259" width="5.42578125" style="4" customWidth="1"/>
    <col min="1260" max="1260" width="1.7109375" style="4" customWidth="1"/>
    <col min="1261" max="1263" width="5.140625" style="4" customWidth="1"/>
    <col min="1264" max="1264" width="1.7109375" style="4" customWidth="1"/>
    <col min="1265" max="1267" width="4.7109375" style="4" customWidth="1"/>
    <col min="1268" max="1268" width="1.7109375" style="4" customWidth="1"/>
    <col min="1269" max="1271" width="4.7109375" style="4" customWidth="1"/>
    <col min="1272" max="1272" width="1.7109375" style="4" customWidth="1"/>
    <col min="1273" max="1275" width="4.7109375" style="4" customWidth="1"/>
    <col min="1276" max="1276" width="1.7109375" style="4" customWidth="1"/>
    <col min="1277" max="1277" width="4.85546875" style="4" bestFit="1" customWidth="1"/>
    <col min="1278" max="1278" width="4" style="4" customWidth="1"/>
    <col min="1279" max="1279" width="5" style="4" customWidth="1"/>
    <col min="1280" max="1280" width="11.42578125" style="4"/>
    <col min="1281" max="1281" width="12.42578125" style="4" customWidth="1"/>
    <col min="1282" max="1282" width="10.85546875" style="4" customWidth="1"/>
    <col min="1283" max="1284" width="6.140625" style="4" customWidth="1"/>
    <col min="1285" max="1285" width="1.7109375" style="4" customWidth="1"/>
    <col min="1286" max="1286" width="6" style="4" customWidth="1"/>
    <col min="1287" max="1288" width="5.28515625" style="4" customWidth="1"/>
    <col min="1289" max="1289" width="1.7109375" style="4" customWidth="1"/>
    <col min="1290" max="1292" width="5.28515625" style="4" customWidth="1"/>
    <col min="1293" max="1293" width="1.7109375" style="4" customWidth="1"/>
    <col min="1294" max="1296" width="5.28515625" style="4" customWidth="1"/>
    <col min="1297" max="1297" width="1.7109375" style="4" customWidth="1"/>
    <col min="1298" max="1300" width="5.28515625" style="4" customWidth="1"/>
    <col min="1301" max="1301" width="1.7109375" style="4" customWidth="1"/>
    <col min="1302" max="1304" width="5.28515625" style="4" customWidth="1"/>
    <col min="1305" max="1305" width="1.7109375" style="4" customWidth="1"/>
    <col min="1306" max="1308" width="5.28515625" style="4" customWidth="1"/>
    <col min="1309" max="1507" width="11.42578125" style="4"/>
    <col min="1508" max="1508" width="22.7109375" style="4" customWidth="1"/>
    <col min="1509" max="1509" width="7.28515625" style="4" customWidth="1"/>
    <col min="1510" max="1510" width="6.85546875" style="4" customWidth="1"/>
    <col min="1511" max="1511" width="6" style="4" bestFit="1" customWidth="1"/>
    <col min="1512" max="1512" width="1.7109375" style="4" customWidth="1"/>
    <col min="1513" max="1513" width="6" style="4" bestFit="1" customWidth="1"/>
    <col min="1514" max="1515" width="5.42578125" style="4" customWidth="1"/>
    <col min="1516" max="1516" width="1.7109375" style="4" customWidth="1"/>
    <col min="1517" max="1519" width="5.140625" style="4" customWidth="1"/>
    <col min="1520" max="1520" width="1.7109375" style="4" customWidth="1"/>
    <col min="1521" max="1523" width="4.7109375" style="4" customWidth="1"/>
    <col min="1524" max="1524" width="1.7109375" style="4" customWidth="1"/>
    <col min="1525" max="1527" width="4.7109375" style="4" customWidth="1"/>
    <col min="1528" max="1528" width="1.7109375" style="4" customWidth="1"/>
    <col min="1529" max="1531" width="4.7109375" style="4" customWidth="1"/>
    <col min="1532" max="1532" width="1.7109375" style="4" customWidth="1"/>
    <col min="1533" max="1533" width="4.85546875" style="4" bestFit="1" customWidth="1"/>
    <col min="1534" max="1534" width="4" style="4" customWidth="1"/>
    <col min="1535" max="1535" width="5" style="4" customWidth="1"/>
    <col min="1536" max="1536" width="11.42578125" style="4"/>
    <col min="1537" max="1537" width="12.42578125" style="4" customWidth="1"/>
    <col min="1538" max="1538" width="10.85546875" style="4" customWidth="1"/>
    <col min="1539" max="1540" width="6.140625" style="4" customWidth="1"/>
    <col min="1541" max="1541" width="1.7109375" style="4" customWidth="1"/>
    <col min="1542" max="1542" width="6" style="4" customWidth="1"/>
    <col min="1543" max="1544" width="5.28515625" style="4" customWidth="1"/>
    <col min="1545" max="1545" width="1.7109375" style="4" customWidth="1"/>
    <col min="1546" max="1548" width="5.28515625" style="4" customWidth="1"/>
    <col min="1549" max="1549" width="1.7109375" style="4" customWidth="1"/>
    <col min="1550" max="1552" width="5.28515625" style="4" customWidth="1"/>
    <col min="1553" max="1553" width="1.7109375" style="4" customWidth="1"/>
    <col min="1554" max="1556" width="5.28515625" style="4" customWidth="1"/>
    <col min="1557" max="1557" width="1.7109375" style="4" customWidth="1"/>
    <col min="1558" max="1560" width="5.28515625" style="4" customWidth="1"/>
    <col min="1561" max="1561" width="1.7109375" style="4" customWidth="1"/>
    <col min="1562" max="1564" width="5.28515625" style="4" customWidth="1"/>
    <col min="1565" max="1763" width="11.42578125" style="4"/>
    <col min="1764" max="1764" width="22.7109375" style="4" customWidth="1"/>
    <col min="1765" max="1765" width="7.28515625" style="4" customWidth="1"/>
    <col min="1766" max="1766" width="6.85546875" style="4" customWidth="1"/>
    <col min="1767" max="1767" width="6" style="4" bestFit="1" customWidth="1"/>
    <col min="1768" max="1768" width="1.7109375" style="4" customWidth="1"/>
    <col min="1769" max="1769" width="6" style="4" bestFit="1" customWidth="1"/>
    <col min="1770" max="1771" width="5.42578125" style="4" customWidth="1"/>
    <col min="1772" max="1772" width="1.7109375" style="4" customWidth="1"/>
    <col min="1773" max="1775" width="5.140625" style="4" customWidth="1"/>
    <col min="1776" max="1776" width="1.7109375" style="4" customWidth="1"/>
    <col min="1777" max="1779" width="4.7109375" style="4" customWidth="1"/>
    <col min="1780" max="1780" width="1.7109375" style="4" customWidth="1"/>
    <col min="1781" max="1783" width="4.7109375" style="4" customWidth="1"/>
    <col min="1784" max="1784" width="1.7109375" style="4" customWidth="1"/>
    <col min="1785" max="1787" width="4.7109375" style="4" customWidth="1"/>
    <col min="1788" max="1788" width="1.7109375" style="4" customWidth="1"/>
    <col min="1789" max="1789" width="4.85546875" style="4" bestFit="1" customWidth="1"/>
    <col min="1790" max="1790" width="4" style="4" customWidth="1"/>
    <col min="1791" max="1791" width="5" style="4" customWidth="1"/>
    <col min="1792" max="1792" width="11.42578125" style="4"/>
    <col min="1793" max="1793" width="12.42578125" style="4" customWidth="1"/>
    <col min="1794" max="1794" width="10.85546875" style="4" customWidth="1"/>
    <col min="1795" max="1796" width="6.140625" style="4" customWidth="1"/>
    <col min="1797" max="1797" width="1.7109375" style="4" customWidth="1"/>
    <col min="1798" max="1798" width="6" style="4" customWidth="1"/>
    <col min="1799" max="1800" width="5.28515625" style="4" customWidth="1"/>
    <col min="1801" max="1801" width="1.7109375" style="4" customWidth="1"/>
    <col min="1802" max="1804" width="5.28515625" style="4" customWidth="1"/>
    <col min="1805" max="1805" width="1.7109375" style="4" customWidth="1"/>
    <col min="1806" max="1808" width="5.28515625" style="4" customWidth="1"/>
    <col min="1809" max="1809" width="1.7109375" style="4" customWidth="1"/>
    <col min="1810" max="1812" width="5.28515625" style="4" customWidth="1"/>
    <col min="1813" max="1813" width="1.7109375" style="4" customWidth="1"/>
    <col min="1814" max="1816" width="5.28515625" style="4" customWidth="1"/>
    <col min="1817" max="1817" width="1.7109375" style="4" customWidth="1"/>
    <col min="1818" max="1820" width="5.28515625" style="4" customWidth="1"/>
    <col min="1821" max="2019" width="11.42578125" style="4"/>
    <col min="2020" max="2020" width="22.7109375" style="4" customWidth="1"/>
    <col min="2021" max="2021" width="7.28515625" style="4" customWidth="1"/>
    <col min="2022" max="2022" width="6.85546875" style="4" customWidth="1"/>
    <col min="2023" max="2023" width="6" style="4" bestFit="1" customWidth="1"/>
    <col min="2024" max="2024" width="1.7109375" style="4" customWidth="1"/>
    <col min="2025" max="2025" width="6" style="4" bestFit="1" customWidth="1"/>
    <col min="2026" max="2027" width="5.42578125" style="4" customWidth="1"/>
    <col min="2028" max="2028" width="1.7109375" style="4" customWidth="1"/>
    <col min="2029" max="2031" width="5.140625" style="4" customWidth="1"/>
    <col min="2032" max="2032" width="1.7109375" style="4" customWidth="1"/>
    <col min="2033" max="2035" width="4.7109375" style="4" customWidth="1"/>
    <col min="2036" max="2036" width="1.7109375" style="4" customWidth="1"/>
    <col min="2037" max="2039" width="4.7109375" style="4" customWidth="1"/>
    <col min="2040" max="2040" width="1.7109375" style="4" customWidth="1"/>
    <col min="2041" max="2043" width="4.7109375" style="4" customWidth="1"/>
    <col min="2044" max="2044" width="1.7109375" style="4" customWidth="1"/>
    <col min="2045" max="2045" width="4.85546875" style="4" bestFit="1" customWidth="1"/>
    <col min="2046" max="2046" width="4" style="4" customWidth="1"/>
    <col min="2047" max="2047" width="5" style="4" customWidth="1"/>
    <col min="2048" max="2048" width="11.42578125" style="4"/>
    <col min="2049" max="2049" width="12.42578125" style="4" customWidth="1"/>
    <col min="2050" max="2050" width="10.85546875" style="4" customWidth="1"/>
    <col min="2051" max="2052" width="6.140625" style="4" customWidth="1"/>
    <col min="2053" max="2053" width="1.7109375" style="4" customWidth="1"/>
    <col min="2054" max="2054" width="6" style="4" customWidth="1"/>
    <col min="2055" max="2056" width="5.28515625" style="4" customWidth="1"/>
    <col min="2057" max="2057" width="1.7109375" style="4" customWidth="1"/>
    <col min="2058" max="2060" width="5.28515625" style="4" customWidth="1"/>
    <col min="2061" max="2061" width="1.7109375" style="4" customWidth="1"/>
    <col min="2062" max="2064" width="5.28515625" style="4" customWidth="1"/>
    <col min="2065" max="2065" width="1.7109375" style="4" customWidth="1"/>
    <col min="2066" max="2068" width="5.28515625" style="4" customWidth="1"/>
    <col min="2069" max="2069" width="1.7109375" style="4" customWidth="1"/>
    <col min="2070" max="2072" width="5.28515625" style="4" customWidth="1"/>
    <col min="2073" max="2073" width="1.7109375" style="4" customWidth="1"/>
    <col min="2074" max="2076" width="5.28515625" style="4" customWidth="1"/>
    <col min="2077" max="2275" width="11.42578125" style="4"/>
    <col min="2276" max="2276" width="22.7109375" style="4" customWidth="1"/>
    <col min="2277" max="2277" width="7.28515625" style="4" customWidth="1"/>
    <col min="2278" max="2278" width="6.85546875" style="4" customWidth="1"/>
    <col min="2279" max="2279" width="6" style="4" bestFit="1" customWidth="1"/>
    <col min="2280" max="2280" width="1.7109375" style="4" customWidth="1"/>
    <col min="2281" max="2281" width="6" style="4" bestFit="1" customWidth="1"/>
    <col min="2282" max="2283" width="5.42578125" style="4" customWidth="1"/>
    <col min="2284" max="2284" width="1.7109375" style="4" customWidth="1"/>
    <col min="2285" max="2287" width="5.140625" style="4" customWidth="1"/>
    <col min="2288" max="2288" width="1.7109375" style="4" customWidth="1"/>
    <col min="2289" max="2291" width="4.7109375" style="4" customWidth="1"/>
    <col min="2292" max="2292" width="1.7109375" style="4" customWidth="1"/>
    <col min="2293" max="2295" width="4.7109375" style="4" customWidth="1"/>
    <col min="2296" max="2296" width="1.7109375" style="4" customWidth="1"/>
    <col min="2297" max="2299" width="4.7109375" style="4" customWidth="1"/>
    <col min="2300" max="2300" width="1.7109375" style="4" customWidth="1"/>
    <col min="2301" max="2301" width="4.85546875" style="4" bestFit="1" customWidth="1"/>
    <col min="2302" max="2302" width="4" style="4" customWidth="1"/>
    <col min="2303" max="2303" width="5" style="4" customWidth="1"/>
    <col min="2304" max="2304" width="11.42578125" style="4"/>
    <col min="2305" max="2305" width="12.42578125" style="4" customWidth="1"/>
    <col min="2306" max="2306" width="10.85546875" style="4" customWidth="1"/>
    <col min="2307" max="2308" width="6.140625" style="4" customWidth="1"/>
    <col min="2309" max="2309" width="1.7109375" style="4" customWidth="1"/>
    <col min="2310" max="2310" width="6" style="4" customWidth="1"/>
    <col min="2311" max="2312" width="5.28515625" style="4" customWidth="1"/>
    <col min="2313" max="2313" width="1.7109375" style="4" customWidth="1"/>
    <col min="2314" max="2316" width="5.28515625" style="4" customWidth="1"/>
    <col min="2317" max="2317" width="1.7109375" style="4" customWidth="1"/>
    <col min="2318" max="2320" width="5.28515625" style="4" customWidth="1"/>
    <col min="2321" max="2321" width="1.7109375" style="4" customWidth="1"/>
    <col min="2322" max="2324" width="5.28515625" style="4" customWidth="1"/>
    <col min="2325" max="2325" width="1.7109375" style="4" customWidth="1"/>
    <col min="2326" max="2328" width="5.28515625" style="4" customWidth="1"/>
    <col min="2329" max="2329" width="1.7109375" style="4" customWidth="1"/>
    <col min="2330" max="2332" width="5.28515625" style="4" customWidth="1"/>
    <col min="2333" max="2531" width="11.42578125" style="4"/>
    <col min="2532" max="2532" width="22.7109375" style="4" customWidth="1"/>
    <col min="2533" max="2533" width="7.28515625" style="4" customWidth="1"/>
    <col min="2534" max="2534" width="6.85546875" style="4" customWidth="1"/>
    <col min="2535" max="2535" width="6" style="4" bestFit="1" customWidth="1"/>
    <col min="2536" max="2536" width="1.7109375" style="4" customWidth="1"/>
    <col min="2537" max="2537" width="6" style="4" bestFit="1" customWidth="1"/>
    <col min="2538" max="2539" width="5.42578125" style="4" customWidth="1"/>
    <col min="2540" max="2540" width="1.7109375" style="4" customWidth="1"/>
    <col min="2541" max="2543" width="5.140625" style="4" customWidth="1"/>
    <col min="2544" max="2544" width="1.7109375" style="4" customWidth="1"/>
    <col min="2545" max="2547" width="4.7109375" style="4" customWidth="1"/>
    <col min="2548" max="2548" width="1.7109375" style="4" customWidth="1"/>
    <col min="2549" max="2551" width="4.7109375" style="4" customWidth="1"/>
    <col min="2552" max="2552" width="1.7109375" style="4" customWidth="1"/>
    <col min="2553" max="2555" width="4.7109375" style="4" customWidth="1"/>
    <col min="2556" max="2556" width="1.7109375" style="4" customWidth="1"/>
    <col min="2557" max="2557" width="4.85546875" style="4" bestFit="1" customWidth="1"/>
    <col min="2558" max="2558" width="4" style="4" customWidth="1"/>
    <col min="2559" max="2559" width="5" style="4" customWidth="1"/>
    <col min="2560" max="2560" width="11.42578125" style="4"/>
    <col min="2561" max="2561" width="12.42578125" style="4" customWidth="1"/>
    <col min="2562" max="2562" width="10.85546875" style="4" customWidth="1"/>
    <col min="2563" max="2564" width="6.140625" style="4" customWidth="1"/>
    <col min="2565" max="2565" width="1.7109375" style="4" customWidth="1"/>
    <col min="2566" max="2566" width="6" style="4" customWidth="1"/>
    <col min="2567" max="2568" width="5.28515625" style="4" customWidth="1"/>
    <col min="2569" max="2569" width="1.7109375" style="4" customWidth="1"/>
    <col min="2570" max="2572" width="5.28515625" style="4" customWidth="1"/>
    <col min="2573" max="2573" width="1.7109375" style="4" customWidth="1"/>
    <col min="2574" max="2576" width="5.28515625" style="4" customWidth="1"/>
    <col min="2577" max="2577" width="1.7109375" style="4" customWidth="1"/>
    <col min="2578" max="2580" width="5.28515625" style="4" customWidth="1"/>
    <col min="2581" max="2581" width="1.7109375" style="4" customWidth="1"/>
    <col min="2582" max="2584" width="5.28515625" style="4" customWidth="1"/>
    <col min="2585" max="2585" width="1.7109375" style="4" customWidth="1"/>
    <col min="2586" max="2588" width="5.28515625" style="4" customWidth="1"/>
    <col min="2589" max="2787" width="11.42578125" style="4"/>
    <col min="2788" max="2788" width="22.7109375" style="4" customWidth="1"/>
    <col min="2789" max="2789" width="7.28515625" style="4" customWidth="1"/>
    <col min="2790" max="2790" width="6.85546875" style="4" customWidth="1"/>
    <col min="2791" max="2791" width="6" style="4" bestFit="1" customWidth="1"/>
    <col min="2792" max="2792" width="1.7109375" style="4" customWidth="1"/>
    <col min="2793" max="2793" width="6" style="4" bestFit="1" customWidth="1"/>
    <col min="2794" max="2795" width="5.42578125" style="4" customWidth="1"/>
    <col min="2796" max="2796" width="1.7109375" style="4" customWidth="1"/>
    <col min="2797" max="2799" width="5.140625" style="4" customWidth="1"/>
    <col min="2800" max="2800" width="1.7109375" style="4" customWidth="1"/>
    <col min="2801" max="2803" width="4.7109375" style="4" customWidth="1"/>
    <col min="2804" max="2804" width="1.7109375" style="4" customWidth="1"/>
    <col min="2805" max="2807" width="4.7109375" style="4" customWidth="1"/>
    <col min="2808" max="2808" width="1.7109375" style="4" customWidth="1"/>
    <col min="2809" max="2811" width="4.7109375" style="4" customWidth="1"/>
    <col min="2812" max="2812" width="1.7109375" style="4" customWidth="1"/>
    <col min="2813" max="2813" width="4.85546875" style="4" bestFit="1" customWidth="1"/>
    <col min="2814" max="2814" width="4" style="4" customWidth="1"/>
    <col min="2815" max="2815" width="5" style="4" customWidth="1"/>
    <col min="2816" max="2816" width="11.42578125" style="4"/>
    <col min="2817" max="2817" width="12.42578125" style="4" customWidth="1"/>
    <col min="2818" max="2818" width="10.85546875" style="4" customWidth="1"/>
    <col min="2819" max="2820" width="6.140625" style="4" customWidth="1"/>
    <col min="2821" max="2821" width="1.7109375" style="4" customWidth="1"/>
    <col min="2822" max="2822" width="6" style="4" customWidth="1"/>
    <col min="2823" max="2824" width="5.28515625" style="4" customWidth="1"/>
    <col min="2825" max="2825" width="1.7109375" style="4" customWidth="1"/>
    <col min="2826" max="2828" width="5.28515625" style="4" customWidth="1"/>
    <col min="2829" max="2829" width="1.7109375" style="4" customWidth="1"/>
    <col min="2830" max="2832" width="5.28515625" style="4" customWidth="1"/>
    <col min="2833" max="2833" width="1.7109375" style="4" customWidth="1"/>
    <col min="2834" max="2836" width="5.28515625" style="4" customWidth="1"/>
    <col min="2837" max="2837" width="1.7109375" style="4" customWidth="1"/>
    <col min="2838" max="2840" width="5.28515625" style="4" customWidth="1"/>
    <col min="2841" max="2841" width="1.7109375" style="4" customWidth="1"/>
    <col min="2842" max="2844" width="5.28515625" style="4" customWidth="1"/>
    <col min="2845" max="3043" width="11.42578125" style="4"/>
    <col min="3044" max="3044" width="22.7109375" style="4" customWidth="1"/>
    <col min="3045" max="3045" width="7.28515625" style="4" customWidth="1"/>
    <col min="3046" max="3046" width="6.85546875" style="4" customWidth="1"/>
    <col min="3047" max="3047" width="6" style="4" bestFit="1" customWidth="1"/>
    <col min="3048" max="3048" width="1.7109375" style="4" customWidth="1"/>
    <col min="3049" max="3049" width="6" style="4" bestFit="1" customWidth="1"/>
    <col min="3050" max="3051" width="5.42578125" style="4" customWidth="1"/>
    <col min="3052" max="3052" width="1.7109375" style="4" customWidth="1"/>
    <col min="3053" max="3055" width="5.140625" style="4" customWidth="1"/>
    <col min="3056" max="3056" width="1.7109375" style="4" customWidth="1"/>
    <col min="3057" max="3059" width="4.7109375" style="4" customWidth="1"/>
    <col min="3060" max="3060" width="1.7109375" style="4" customWidth="1"/>
    <col min="3061" max="3063" width="4.7109375" style="4" customWidth="1"/>
    <col min="3064" max="3064" width="1.7109375" style="4" customWidth="1"/>
    <col min="3065" max="3067" width="4.7109375" style="4" customWidth="1"/>
    <col min="3068" max="3068" width="1.7109375" style="4" customWidth="1"/>
    <col min="3069" max="3069" width="4.85546875" style="4" bestFit="1" customWidth="1"/>
    <col min="3070" max="3070" width="4" style="4" customWidth="1"/>
    <col min="3071" max="3071" width="5" style="4" customWidth="1"/>
    <col min="3072" max="3072" width="11.42578125" style="4"/>
    <col min="3073" max="3073" width="12.42578125" style="4" customWidth="1"/>
    <col min="3074" max="3074" width="10.85546875" style="4" customWidth="1"/>
    <col min="3075" max="3076" width="6.140625" style="4" customWidth="1"/>
    <col min="3077" max="3077" width="1.7109375" style="4" customWidth="1"/>
    <col min="3078" max="3078" width="6" style="4" customWidth="1"/>
    <col min="3079" max="3080" width="5.28515625" style="4" customWidth="1"/>
    <col min="3081" max="3081" width="1.7109375" style="4" customWidth="1"/>
    <col min="3082" max="3084" width="5.28515625" style="4" customWidth="1"/>
    <col min="3085" max="3085" width="1.7109375" style="4" customWidth="1"/>
    <col min="3086" max="3088" width="5.28515625" style="4" customWidth="1"/>
    <col min="3089" max="3089" width="1.7109375" style="4" customWidth="1"/>
    <col min="3090" max="3092" width="5.28515625" style="4" customWidth="1"/>
    <col min="3093" max="3093" width="1.7109375" style="4" customWidth="1"/>
    <col min="3094" max="3096" width="5.28515625" style="4" customWidth="1"/>
    <col min="3097" max="3097" width="1.7109375" style="4" customWidth="1"/>
    <col min="3098" max="3100" width="5.28515625" style="4" customWidth="1"/>
    <col min="3101" max="3299" width="11.42578125" style="4"/>
    <col min="3300" max="3300" width="22.7109375" style="4" customWidth="1"/>
    <col min="3301" max="3301" width="7.28515625" style="4" customWidth="1"/>
    <col min="3302" max="3302" width="6.85546875" style="4" customWidth="1"/>
    <col min="3303" max="3303" width="6" style="4" bestFit="1" customWidth="1"/>
    <col min="3304" max="3304" width="1.7109375" style="4" customWidth="1"/>
    <col min="3305" max="3305" width="6" style="4" bestFit="1" customWidth="1"/>
    <col min="3306" max="3307" width="5.42578125" style="4" customWidth="1"/>
    <col min="3308" max="3308" width="1.7109375" style="4" customWidth="1"/>
    <col min="3309" max="3311" width="5.140625" style="4" customWidth="1"/>
    <col min="3312" max="3312" width="1.7109375" style="4" customWidth="1"/>
    <col min="3313" max="3315" width="4.7109375" style="4" customWidth="1"/>
    <col min="3316" max="3316" width="1.7109375" style="4" customWidth="1"/>
    <col min="3317" max="3319" width="4.7109375" style="4" customWidth="1"/>
    <col min="3320" max="3320" width="1.7109375" style="4" customWidth="1"/>
    <col min="3321" max="3323" width="4.7109375" style="4" customWidth="1"/>
    <col min="3324" max="3324" width="1.7109375" style="4" customWidth="1"/>
    <col min="3325" max="3325" width="4.85546875" style="4" bestFit="1" customWidth="1"/>
    <col min="3326" max="3326" width="4" style="4" customWidth="1"/>
    <col min="3327" max="3327" width="5" style="4" customWidth="1"/>
    <col min="3328" max="3328" width="11.42578125" style="4"/>
    <col min="3329" max="3329" width="12.42578125" style="4" customWidth="1"/>
    <col min="3330" max="3330" width="10.85546875" style="4" customWidth="1"/>
    <col min="3331" max="3332" width="6.140625" style="4" customWidth="1"/>
    <col min="3333" max="3333" width="1.7109375" style="4" customWidth="1"/>
    <col min="3334" max="3334" width="6" style="4" customWidth="1"/>
    <col min="3335" max="3336" width="5.28515625" style="4" customWidth="1"/>
    <col min="3337" max="3337" width="1.7109375" style="4" customWidth="1"/>
    <col min="3338" max="3340" width="5.28515625" style="4" customWidth="1"/>
    <col min="3341" max="3341" width="1.7109375" style="4" customWidth="1"/>
    <col min="3342" max="3344" width="5.28515625" style="4" customWidth="1"/>
    <col min="3345" max="3345" width="1.7109375" style="4" customWidth="1"/>
    <col min="3346" max="3348" width="5.28515625" style="4" customWidth="1"/>
    <col min="3349" max="3349" width="1.7109375" style="4" customWidth="1"/>
    <col min="3350" max="3352" width="5.28515625" style="4" customWidth="1"/>
    <col min="3353" max="3353" width="1.7109375" style="4" customWidth="1"/>
    <col min="3354" max="3356" width="5.28515625" style="4" customWidth="1"/>
    <col min="3357" max="3555" width="11.42578125" style="4"/>
    <col min="3556" max="3556" width="22.7109375" style="4" customWidth="1"/>
    <col min="3557" max="3557" width="7.28515625" style="4" customWidth="1"/>
    <col min="3558" max="3558" width="6.85546875" style="4" customWidth="1"/>
    <col min="3559" max="3559" width="6" style="4" bestFit="1" customWidth="1"/>
    <col min="3560" max="3560" width="1.7109375" style="4" customWidth="1"/>
    <col min="3561" max="3561" width="6" style="4" bestFit="1" customWidth="1"/>
    <col min="3562" max="3563" width="5.42578125" style="4" customWidth="1"/>
    <col min="3564" max="3564" width="1.7109375" style="4" customWidth="1"/>
    <col min="3565" max="3567" width="5.140625" style="4" customWidth="1"/>
    <col min="3568" max="3568" width="1.7109375" style="4" customWidth="1"/>
    <col min="3569" max="3571" width="4.7109375" style="4" customWidth="1"/>
    <col min="3572" max="3572" width="1.7109375" style="4" customWidth="1"/>
    <col min="3573" max="3575" width="4.7109375" style="4" customWidth="1"/>
    <col min="3576" max="3576" width="1.7109375" style="4" customWidth="1"/>
    <col min="3577" max="3579" width="4.7109375" style="4" customWidth="1"/>
    <col min="3580" max="3580" width="1.7109375" style="4" customWidth="1"/>
    <col min="3581" max="3581" width="4.85546875" style="4" bestFit="1" customWidth="1"/>
    <col min="3582" max="3582" width="4" style="4" customWidth="1"/>
    <col min="3583" max="3583" width="5" style="4" customWidth="1"/>
    <col min="3584" max="3584" width="11.42578125" style="4"/>
    <col min="3585" max="3585" width="12.42578125" style="4" customWidth="1"/>
    <col min="3586" max="3586" width="10.85546875" style="4" customWidth="1"/>
    <col min="3587" max="3588" width="6.140625" style="4" customWidth="1"/>
    <col min="3589" max="3589" width="1.7109375" style="4" customWidth="1"/>
    <col min="3590" max="3590" width="6" style="4" customWidth="1"/>
    <col min="3591" max="3592" width="5.28515625" style="4" customWidth="1"/>
    <col min="3593" max="3593" width="1.7109375" style="4" customWidth="1"/>
    <col min="3594" max="3596" width="5.28515625" style="4" customWidth="1"/>
    <col min="3597" max="3597" width="1.7109375" style="4" customWidth="1"/>
    <col min="3598" max="3600" width="5.28515625" style="4" customWidth="1"/>
    <col min="3601" max="3601" width="1.7109375" style="4" customWidth="1"/>
    <col min="3602" max="3604" width="5.28515625" style="4" customWidth="1"/>
    <col min="3605" max="3605" width="1.7109375" style="4" customWidth="1"/>
    <col min="3606" max="3608" width="5.28515625" style="4" customWidth="1"/>
    <col min="3609" max="3609" width="1.7109375" style="4" customWidth="1"/>
    <col min="3610" max="3612" width="5.28515625" style="4" customWidth="1"/>
    <col min="3613" max="3811" width="11.42578125" style="4"/>
    <col min="3812" max="3812" width="22.7109375" style="4" customWidth="1"/>
    <col min="3813" max="3813" width="7.28515625" style="4" customWidth="1"/>
    <col min="3814" max="3814" width="6.85546875" style="4" customWidth="1"/>
    <col min="3815" max="3815" width="6" style="4" bestFit="1" customWidth="1"/>
    <col min="3816" max="3816" width="1.7109375" style="4" customWidth="1"/>
    <col min="3817" max="3817" width="6" style="4" bestFit="1" customWidth="1"/>
    <col min="3818" max="3819" width="5.42578125" style="4" customWidth="1"/>
    <col min="3820" max="3820" width="1.7109375" style="4" customWidth="1"/>
    <col min="3821" max="3823" width="5.140625" style="4" customWidth="1"/>
    <col min="3824" max="3824" width="1.7109375" style="4" customWidth="1"/>
    <col min="3825" max="3827" width="4.7109375" style="4" customWidth="1"/>
    <col min="3828" max="3828" width="1.7109375" style="4" customWidth="1"/>
    <col min="3829" max="3831" width="4.7109375" style="4" customWidth="1"/>
    <col min="3832" max="3832" width="1.7109375" style="4" customWidth="1"/>
    <col min="3833" max="3835" width="4.7109375" style="4" customWidth="1"/>
    <col min="3836" max="3836" width="1.7109375" style="4" customWidth="1"/>
    <col min="3837" max="3837" width="4.85546875" style="4" bestFit="1" customWidth="1"/>
    <col min="3838" max="3838" width="4" style="4" customWidth="1"/>
    <col min="3839" max="3839" width="5" style="4" customWidth="1"/>
    <col min="3840" max="3840" width="11.42578125" style="4"/>
    <col min="3841" max="3841" width="12.42578125" style="4" customWidth="1"/>
    <col min="3842" max="3842" width="10.85546875" style="4" customWidth="1"/>
    <col min="3843" max="3844" width="6.140625" style="4" customWidth="1"/>
    <col min="3845" max="3845" width="1.7109375" style="4" customWidth="1"/>
    <col min="3846" max="3846" width="6" style="4" customWidth="1"/>
    <col min="3847" max="3848" width="5.28515625" style="4" customWidth="1"/>
    <col min="3849" max="3849" width="1.7109375" style="4" customWidth="1"/>
    <col min="3850" max="3852" width="5.28515625" style="4" customWidth="1"/>
    <col min="3853" max="3853" width="1.7109375" style="4" customWidth="1"/>
    <col min="3854" max="3856" width="5.28515625" style="4" customWidth="1"/>
    <col min="3857" max="3857" width="1.7109375" style="4" customWidth="1"/>
    <col min="3858" max="3860" width="5.28515625" style="4" customWidth="1"/>
    <col min="3861" max="3861" width="1.7109375" style="4" customWidth="1"/>
    <col min="3862" max="3864" width="5.28515625" style="4" customWidth="1"/>
    <col min="3865" max="3865" width="1.7109375" style="4" customWidth="1"/>
    <col min="3866" max="3868" width="5.28515625" style="4" customWidth="1"/>
    <col min="3869" max="4067" width="11.42578125" style="4"/>
    <col min="4068" max="4068" width="22.7109375" style="4" customWidth="1"/>
    <col min="4069" max="4069" width="7.28515625" style="4" customWidth="1"/>
    <col min="4070" max="4070" width="6.85546875" style="4" customWidth="1"/>
    <col min="4071" max="4071" width="6" style="4" bestFit="1" customWidth="1"/>
    <col min="4072" max="4072" width="1.7109375" style="4" customWidth="1"/>
    <col min="4073" max="4073" width="6" style="4" bestFit="1" customWidth="1"/>
    <col min="4074" max="4075" width="5.42578125" style="4" customWidth="1"/>
    <col min="4076" max="4076" width="1.7109375" style="4" customWidth="1"/>
    <col min="4077" max="4079" width="5.140625" style="4" customWidth="1"/>
    <col min="4080" max="4080" width="1.7109375" style="4" customWidth="1"/>
    <col min="4081" max="4083" width="4.7109375" style="4" customWidth="1"/>
    <col min="4084" max="4084" width="1.7109375" style="4" customWidth="1"/>
    <col min="4085" max="4087" width="4.7109375" style="4" customWidth="1"/>
    <col min="4088" max="4088" width="1.7109375" style="4" customWidth="1"/>
    <col min="4089" max="4091" width="4.7109375" style="4" customWidth="1"/>
    <col min="4092" max="4092" width="1.7109375" style="4" customWidth="1"/>
    <col min="4093" max="4093" width="4.85546875" style="4" bestFit="1" customWidth="1"/>
    <col min="4094" max="4094" width="4" style="4" customWidth="1"/>
    <col min="4095" max="4095" width="5" style="4" customWidth="1"/>
    <col min="4096" max="4096" width="11.42578125" style="4"/>
    <col min="4097" max="4097" width="12.42578125" style="4" customWidth="1"/>
    <col min="4098" max="4098" width="10.85546875" style="4" customWidth="1"/>
    <col min="4099" max="4100" width="6.140625" style="4" customWidth="1"/>
    <col min="4101" max="4101" width="1.7109375" style="4" customWidth="1"/>
    <col min="4102" max="4102" width="6" style="4" customWidth="1"/>
    <col min="4103" max="4104" width="5.28515625" style="4" customWidth="1"/>
    <col min="4105" max="4105" width="1.7109375" style="4" customWidth="1"/>
    <col min="4106" max="4108" width="5.28515625" style="4" customWidth="1"/>
    <col min="4109" max="4109" width="1.7109375" style="4" customWidth="1"/>
    <col min="4110" max="4112" width="5.28515625" style="4" customWidth="1"/>
    <col min="4113" max="4113" width="1.7109375" style="4" customWidth="1"/>
    <col min="4114" max="4116" width="5.28515625" style="4" customWidth="1"/>
    <col min="4117" max="4117" width="1.7109375" style="4" customWidth="1"/>
    <col min="4118" max="4120" width="5.28515625" style="4" customWidth="1"/>
    <col min="4121" max="4121" width="1.7109375" style="4" customWidth="1"/>
    <col min="4122" max="4124" width="5.28515625" style="4" customWidth="1"/>
    <col min="4125" max="4323" width="11.42578125" style="4"/>
    <col min="4324" max="4324" width="22.7109375" style="4" customWidth="1"/>
    <col min="4325" max="4325" width="7.28515625" style="4" customWidth="1"/>
    <col min="4326" max="4326" width="6.85546875" style="4" customWidth="1"/>
    <col min="4327" max="4327" width="6" style="4" bestFit="1" customWidth="1"/>
    <col min="4328" max="4328" width="1.7109375" style="4" customWidth="1"/>
    <col min="4329" max="4329" width="6" style="4" bestFit="1" customWidth="1"/>
    <col min="4330" max="4331" width="5.42578125" style="4" customWidth="1"/>
    <col min="4332" max="4332" width="1.7109375" style="4" customWidth="1"/>
    <col min="4333" max="4335" width="5.140625" style="4" customWidth="1"/>
    <col min="4336" max="4336" width="1.7109375" style="4" customWidth="1"/>
    <col min="4337" max="4339" width="4.7109375" style="4" customWidth="1"/>
    <col min="4340" max="4340" width="1.7109375" style="4" customWidth="1"/>
    <col min="4341" max="4343" width="4.7109375" style="4" customWidth="1"/>
    <col min="4344" max="4344" width="1.7109375" style="4" customWidth="1"/>
    <col min="4345" max="4347" width="4.7109375" style="4" customWidth="1"/>
    <col min="4348" max="4348" width="1.7109375" style="4" customWidth="1"/>
    <col min="4349" max="4349" width="4.85546875" style="4" bestFit="1" customWidth="1"/>
    <col min="4350" max="4350" width="4" style="4" customWidth="1"/>
    <col min="4351" max="4351" width="5" style="4" customWidth="1"/>
    <col min="4352" max="4352" width="11.42578125" style="4"/>
    <col min="4353" max="4353" width="12.42578125" style="4" customWidth="1"/>
    <col min="4354" max="4354" width="10.85546875" style="4" customWidth="1"/>
    <col min="4355" max="4356" width="6.140625" style="4" customWidth="1"/>
    <col min="4357" max="4357" width="1.7109375" style="4" customWidth="1"/>
    <col min="4358" max="4358" width="6" style="4" customWidth="1"/>
    <col min="4359" max="4360" width="5.28515625" style="4" customWidth="1"/>
    <col min="4361" max="4361" width="1.7109375" style="4" customWidth="1"/>
    <col min="4362" max="4364" width="5.28515625" style="4" customWidth="1"/>
    <col min="4365" max="4365" width="1.7109375" style="4" customWidth="1"/>
    <col min="4366" max="4368" width="5.28515625" style="4" customWidth="1"/>
    <col min="4369" max="4369" width="1.7109375" style="4" customWidth="1"/>
    <col min="4370" max="4372" width="5.28515625" style="4" customWidth="1"/>
    <col min="4373" max="4373" width="1.7109375" style="4" customWidth="1"/>
    <col min="4374" max="4376" width="5.28515625" style="4" customWidth="1"/>
    <col min="4377" max="4377" width="1.7109375" style="4" customWidth="1"/>
    <col min="4378" max="4380" width="5.28515625" style="4" customWidth="1"/>
    <col min="4381" max="4579" width="11.42578125" style="4"/>
    <col min="4580" max="4580" width="22.7109375" style="4" customWidth="1"/>
    <col min="4581" max="4581" width="7.28515625" style="4" customWidth="1"/>
    <col min="4582" max="4582" width="6.85546875" style="4" customWidth="1"/>
    <col min="4583" max="4583" width="6" style="4" bestFit="1" customWidth="1"/>
    <col min="4584" max="4584" width="1.7109375" style="4" customWidth="1"/>
    <col min="4585" max="4585" width="6" style="4" bestFit="1" customWidth="1"/>
    <col min="4586" max="4587" width="5.42578125" style="4" customWidth="1"/>
    <col min="4588" max="4588" width="1.7109375" style="4" customWidth="1"/>
    <col min="4589" max="4591" width="5.140625" style="4" customWidth="1"/>
    <col min="4592" max="4592" width="1.7109375" style="4" customWidth="1"/>
    <col min="4593" max="4595" width="4.7109375" style="4" customWidth="1"/>
    <col min="4596" max="4596" width="1.7109375" style="4" customWidth="1"/>
    <col min="4597" max="4599" width="4.7109375" style="4" customWidth="1"/>
    <col min="4600" max="4600" width="1.7109375" style="4" customWidth="1"/>
    <col min="4601" max="4603" width="4.7109375" style="4" customWidth="1"/>
    <col min="4604" max="4604" width="1.7109375" style="4" customWidth="1"/>
    <col min="4605" max="4605" width="4.85546875" style="4" bestFit="1" customWidth="1"/>
    <col min="4606" max="4606" width="4" style="4" customWidth="1"/>
    <col min="4607" max="4607" width="5" style="4" customWidth="1"/>
    <col min="4608" max="4608" width="11.42578125" style="4"/>
    <col min="4609" max="4609" width="12.42578125" style="4" customWidth="1"/>
    <col min="4610" max="4610" width="10.85546875" style="4" customWidth="1"/>
    <col min="4611" max="4612" width="6.140625" style="4" customWidth="1"/>
    <col min="4613" max="4613" width="1.7109375" style="4" customWidth="1"/>
    <col min="4614" max="4614" width="6" style="4" customWidth="1"/>
    <col min="4615" max="4616" width="5.28515625" style="4" customWidth="1"/>
    <col min="4617" max="4617" width="1.7109375" style="4" customWidth="1"/>
    <col min="4618" max="4620" width="5.28515625" style="4" customWidth="1"/>
    <col min="4621" max="4621" width="1.7109375" style="4" customWidth="1"/>
    <col min="4622" max="4624" width="5.28515625" style="4" customWidth="1"/>
    <col min="4625" max="4625" width="1.7109375" style="4" customWidth="1"/>
    <col min="4626" max="4628" width="5.28515625" style="4" customWidth="1"/>
    <col min="4629" max="4629" width="1.7109375" style="4" customWidth="1"/>
    <col min="4630" max="4632" width="5.28515625" style="4" customWidth="1"/>
    <col min="4633" max="4633" width="1.7109375" style="4" customWidth="1"/>
    <col min="4634" max="4636" width="5.28515625" style="4" customWidth="1"/>
    <col min="4637" max="4835" width="11.42578125" style="4"/>
    <col min="4836" max="4836" width="22.7109375" style="4" customWidth="1"/>
    <col min="4837" max="4837" width="7.28515625" style="4" customWidth="1"/>
    <col min="4838" max="4838" width="6.85546875" style="4" customWidth="1"/>
    <col min="4839" max="4839" width="6" style="4" bestFit="1" customWidth="1"/>
    <col min="4840" max="4840" width="1.7109375" style="4" customWidth="1"/>
    <col min="4841" max="4841" width="6" style="4" bestFit="1" customWidth="1"/>
    <col min="4842" max="4843" width="5.42578125" style="4" customWidth="1"/>
    <col min="4844" max="4844" width="1.7109375" style="4" customWidth="1"/>
    <col min="4845" max="4847" width="5.140625" style="4" customWidth="1"/>
    <col min="4848" max="4848" width="1.7109375" style="4" customWidth="1"/>
    <col min="4849" max="4851" width="4.7109375" style="4" customWidth="1"/>
    <col min="4852" max="4852" width="1.7109375" style="4" customWidth="1"/>
    <col min="4853" max="4855" width="4.7109375" style="4" customWidth="1"/>
    <col min="4856" max="4856" width="1.7109375" style="4" customWidth="1"/>
    <col min="4857" max="4859" width="4.7109375" style="4" customWidth="1"/>
    <col min="4860" max="4860" width="1.7109375" style="4" customWidth="1"/>
    <col min="4861" max="4861" width="4.85546875" style="4" bestFit="1" customWidth="1"/>
    <col min="4862" max="4862" width="4" style="4" customWidth="1"/>
    <col min="4863" max="4863" width="5" style="4" customWidth="1"/>
    <col min="4864" max="4864" width="11.42578125" style="4"/>
    <col min="4865" max="4865" width="12.42578125" style="4" customWidth="1"/>
    <col min="4866" max="4866" width="10.85546875" style="4" customWidth="1"/>
    <col min="4867" max="4868" width="6.140625" style="4" customWidth="1"/>
    <col min="4869" max="4869" width="1.7109375" style="4" customWidth="1"/>
    <col min="4870" max="4870" width="6" style="4" customWidth="1"/>
    <col min="4871" max="4872" width="5.28515625" style="4" customWidth="1"/>
    <col min="4873" max="4873" width="1.7109375" style="4" customWidth="1"/>
    <col min="4874" max="4876" width="5.28515625" style="4" customWidth="1"/>
    <col min="4877" max="4877" width="1.7109375" style="4" customWidth="1"/>
    <col min="4878" max="4880" width="5.28515625" style="4" customWidth="1"/>
    <col min="4881" max="4881" width="1.7109375" style="4" customWidth="1"/>
    <col min="4882" max="4884" width="5.28515625" style="4" customWidth="1"/>
    <col min="4885" max="4885" width="1.7109375" style="4" customWidth="1"/>
    <col min="4886" max="4888" width="5.28515625" style="4" customWidth="1"/>
    <col min="4889" max="4889" width="1.7109375" style="4" customWidth="1"/>
    <col min="4890" max="4892" width="5.28515625" style="4" customWidth="1"/>
    <col min="4893" max="5091" width="11.42578125" style="4"/>
    <col min="5092" max="5092" width="22.7109375" style="4" customWidth="1"/>
    <col min="5093" max="5093" width="7.28515625" style="4" customWidth="1"/>
    <col min="5094" max="5094" width="6.85546875" style="4" customWidth="1"/>
    <col min="5095" max="5095" width="6" style="4" bestFit="1" customWidth="1"/>
    <col min="5096" max="5096" width="1.7109375" style="4" customWidth="1"/>
    <col min="5097" max="5097" width="6" style="4" bestFit="1" customWidth="1"/>
    <col min="5098" max="5099" width="5.42578125" style="4" customWidth="1"/>
    <col min="5100" max="5100" width="1.7109375" style="4" customWidth="1"/>
    <col min="5101" max="5103" width="5.140625" style="4" customWidth="1"/>
    <col min="5104" max="5104" width="1.7109375" style="4" customWidth="1"/>
    <col min="5105" max="5107" width="4.7109375" style="4" customWidth="1"/>
    <col min="5108" max="5108" width="1.7109375" style="4" customWidth="1"/>
    <col min="5109" max="5111" width="4.7109375" style="4" customWidth="1"/>
    <col min="5112" max="5112" width="1.7109375" style="4" customWidth="1"/>
    <col min="5113" max="5115" width="4.7109375" style="4" customWidth="1"/>
    <col min="5116" max="5116" width="1.7109375" style="4" customWidth="1"/>
    <col min="5117" max="5117" width="4.85546875" style="4" bestFit="1" customWidth="1"/>
    <col min="5118" max="5118" width="4" style="4" customWidth="1"/>
    <col min="5119" max="5119" width="5" style="4" customWidth="1"/>
    <col min="5120" max="5120" width="11.42578125" style="4"/>
    <col min="5121" max="5121" width="12.42578125" style="4" customWidth="1"/>
    <col min="5122" max="5122" width="10.85546875" style="4" customWidth="1"/>
    <col min="5123" max="5124" width="6.140625" style="4" customWidth="1"/>
    <col min="5125" max="5125" width="1.7109375" style="4" customWidth="1"/>
    <col min="5126" max="5126" width="6" style="4" customWidth="1"/>
    <col min="5127" max="5128" width="5.28515625" style="4" customWidth="1"/>
    <col min="5129" max="5129" width="1.7109375" style="4" customWidth="1"/>
    <col min="5130" max="5132" width="5.28515625" style="4" customWidth="1"/>
    <col min="5133" max="5133" width="1.7109375" style="4" customWidth="1"/>
    <col min="5134" max="5136" width="5.28515625" style="4" customWidth="1"/>
    <col min="5137" max="5137" width="1.7109375" style="4" customWidth="1"/>
    <col min="5138" max="5140" width="5.28515625" style="4" customWidth="1"/>
    <col min="5141" max="5141" width="1.7109375" style="4" customWidth="1"/>
    <col min="5142" max="5144" width="5.28515625" style="4" customWidth="1"/>
    <col min="5145" max="5145" width="1.7109375" style="4" customWidth="1"/>
    <col min="5146" max="5148" width="5.28515625" style="4" customWidth="1"/>
    <col min="5149" max="5347" width="11.42578125" style="4"/>
    <col min="5348" max="5348" width="22.7109375" style="4" customWidth="1"/>
    <col min="5349" max="5349" width="7.28515625" style="4" customWidth="1"/>
    <col min="5350" max="5350" width="6.85546875" style="4" customWidth="1"/>
    <col min="5351" max="5351" width="6" style="4" bestFit="1" customWidth="1"/>
    <col min="5352" max="5352" width="1.7109375" style="4" customWidth="1"/>
    <col min="5353" max="5353" width="6" style="4" bestFit="1" customWidth="1"/>
    <col min="5354" max="5355" width="5.42578125" style="4" customWidth="1"/>
    <col min="5356" max="5356" width="1.7109375" style="4" customWidth="1"/>
    <col min="5357" max="5359" width="5.140625" style="4" customWidth="1"/>
    <col min="5360" max="5360" width="1.7109375" style="4" customWidth="1"/>
    <col min="5361" max="5363" width="4.7109375" style="4" customWidth="1"/>
    <col min="5364" max="5364" width="1.7109375" style="4" customWidth="1"/>
    <col min="5365" max="5367" width="4.7109375" style="4" customWidth="1"/>
    <col min="5368" max="5368" width="1.7109375" style="4" customWidth="1"/>
    <col min="5369" max="5371" width="4.7109375" style="4" customWidth="1"/>
    <col min="5372" max="5372" width="1.7109375" style="4" customWidth="1"/>
    <col min="5373" max="5373" width="4.85546875" style="4" bestFit="1" customWidth="1"/>
    <col min="5374" max="5374" width="4" style="4" customWidth="1"/>
    <col min="5375" max="5375" width="5" style="4" customWidth="1"/>
    <col min="5376" max="5376" width="11.42578125" style="4"/>
    <col min="5377" max="5377" width="12.42578125" style="4" customWidth="1"/>
    <col min="5378" max="5378" width="10.85546875" style="4" customWidth="1"/>
    <col min="5379" max="5380" width="6.140625" style="4" customWidth="1"/>
    <col min="5381" max="5381" width="1.7109375" style="4" customWidth="1"/>
    <col min="5382" max="5382" width="6" style="4" customWidth="1"/>
    <col min="5383" max="5384" width="5.28515625" style="4" customWidth="1"/>
    <col min="5385" max="5385" width="1.7109375" style="4" customWidth="1"/>
    <col min="5386" max="5388" width="5.28515625" style="4" customWidth="1"/>
    <col min="5389" max="5389" width="1.7109375" style="4" customWidth="1"/>
    <col min="5390" max="5392" width="5.28515625" style="4" customWidth="1"/>
    <col min="5393" max="5393" width="1.7109375" style="4" customWidth="1"/>
    <col min="5394" max="5396" width="5.28515625" style="4" customWidth="1"/>
    <col min="5397" max="5397" width="1.7109375" style="4" customWidth="1"/>
    <col min="5398" max="5400" width="5.28515625" style="4" customWidth="1"/>
    <col min="5401" max="5401" width="1.7109375" style="4" customWidth="1"/>
    <col min="5402" max="5404" width="5.28515625" style="4" customWidth="1"/>
    <col min="5405" max="5603" width="11.42578125" style="4"/>
    <col min="5604" max="5604" width="22.7109375" style="4" customWidth="1"/>
    <col min="5605" max="5605" width="7.28515625" style="4" customWidth="1"/>
    <col min="5606" max="5606" width="6.85546875" style="4" customWidth="1"/>
    <col min="5607" max="5607" width="6" style="4" bestFit="1" customWidth="1"/>
    <col min="5608" max="5608" width="1.7109375" style="4" customWidth="1"/>
    <col min="5609" max="5609" width="6" style="4" bestFit="1" customWidth="1"/>
    <col min="5610" max="5611" width="5.42578125" style="4" customWidth="1"/>
    <col min="5612" max="5612" width="1.7109375" style="4" customWidth="1"/>
    <col min="5613" max="5615" width="5.140625" style="4" customWidth="1"/>
    <col min="5616" max="5616" width="1.7109375" style="4" customWidth="1"/>
    <col min="5617" max="5619" width="4.7109375" style="4" customWidth="1"/>
    <col min="5620" max="5620" width="1.7109375" style="4" customWidth="1"/>
    <col min="5621" max="5623" width="4.7109375" style="4" customWidth="1"/>
    <col min="5624" max="5624" width="1.7109375" style="4" customWidth="1"/>
    <col min="5625" max="5627" width="4.7109375" style="4" customWidth="1"/>
    <col min="5628" max="5628" width="1.7109375" style="4" customWidth="1"/>
    <col min="5629" max="5629" width="4.85546875" style="4" bestFit="1" customWidth="1"/>
    <col min="5630" max="5630" width="4" style="4" customWidth="1"/>
    <col min="5631" max="5631" width="5" style="4" customWidth="1"/>
    <col min="5632" max="5632" width="11.42578125" style="4"/>
    <col min="5633" max="5633" width="12.42578125" style="4" customWidth="1"/>
    <col min="5634" max="5634" width="10.85546875" style="4" customWidth="1"/>
    <col min="5635" max="5636" width="6.140625" style="4" customWidth="1"/>
    <col min="5637" max="5637" width="1.7109375" style="4" customWidth="1"/>
    <col min="5638" max="5638" width="6" style="4" customWidth="1"/>
    <col min="5639" max="5640" width="5.28515625" style="4" customWidth="1"/>
    <col min="5641" max="5641" width="1.7109375" style="4" customWidth="1"/>
    <col min="5642" max="5644" width="5.28515625" style="4" customWidth="1"/>
    <col min="5645" max="5645" width="1.7109375" style="4" customWidth="1"/>
    <col min="5646" max="5648" width="5.28515625" style="4" customWidth="1"/>
    <col min="5649" max="5649" width="1.7109375" style="4" customWidth="1"/>
    <col min="5650" max="5652" width="5.28515625" style="4" customWidth="1"/>
    <col min="5653" max="5653" width="1.7109375" style="4" customWidth="1"/>
    <col min="5654" max="5656" width="5.28515625" style="4" customWidth="1"/>
    <col min="5657" max="5657" width="1.7109375" style="4" customWidth="1"/>
    <col min="5658" max="5660" width="5.28515625" style="4" customWidth="1"/>
    <col min="5661" max="5859" width="11.42578125" style="4"/>
    <col min="5860" max="5860" width="22.7109375" style="4" customWidth="1"/>
    <col min="5861" max="5861" width="7.28515625" style="4" customWidth="1"/>
    <col min="5862" max="5862" width="6.85546875" style="4" customWidth="1"/>
    <col min="5863" max="5863" width="6" style="4" bestFit="1" customWidth="1"/>
    <col min="5864" max="5864" width="1.7109375" style="4" customWidth="1"/>
    <col min="5865" max="5865" width="6" style="4" bestFit="1" customWidth="1"/>
    <col min="5866" max="5867" width="5.42578125" style="4" customWidth="1"/>
    <col min="5868" max="5868" width="1.7109375" style="4" customWidth="1"/>
    <col min="5869" max="5871" width="5.140625" style="4" customWidth="1"/>
    <col min="5872" max="5872" width="1.7109375" style="4" customWidth="1"/>
    <col min="5873" max="5875" width="4.7109375" style="4" customWidth="1"/>
    <col min="5876" max="5876" width="1.7109375" style="4" customWidth="1"/>
    <col min="5877" max="5879" width="4.7109375" style="4" customWidth="1"/>
    <col min="5880" max="5880" width="1.7109375" style="4" customWidth="1"/>
    <col min="5881" max="5883" width="4.7109375" style="4" customWidth="1"/>
    <col min="5884" max="5884" width="1.7109375" style="4" customWidth="1"/>
    <col min="5885" max="5885" width="4.85546875" style="4" bestFit="1" customWidth="1"/>
    <col min="5886" max="5886" width="4" style="4" customWidth="1"/>
    <col min="5887" max="5887" width="5" style="4" customWidth="1"/>
    <col min="5888" max="5888" width="11.42578125" style="4"/>
    <col min="5889" max="5889" width="12.42578125" style="4" customWidth="1"/>
    <col min="5890" max="5890" width="10.85546875" style="4" customWidth="1"/>
    <col min="5891" max="5892" width="6.140625" style="4" customWidth="1"/>
    <col min="5893" max="5893" width="1.7109375" style="4" customWidth="1"/>
    <col min="5894" max="5894" width="6" style="4" customWidth="1"/>
    <col min="5895" max="5896" width="5.28515625" style="4" customWidth="1"/>
    <col min="5897" max="5897" width="1.7109375" style="4" customWidth="1"/>
    <col min="5898" max="5900" width="5.28515625" style="4" customWidth="1"/>
    <col min="5901" max="5901" width="1.7109375" style="4" customWidth="1"/>
    <col min="5902" max="5904" width="5.28515625" style="4" customWidth="1"/>
    <col min="5905" max="5905" width="1.7109375" style="4" customWidth="1"/>
    <col min="5906" max="5908" width="5.28515625" style="4" customWidth="1"/>
    <col min="5909" max="5909" width="1.7109375" style="4" customWidth="1"/>
    <col min="5910" max="5912" width="5.28515625" style="4" customWidth="1"/>
    <col min="5913" max="5913" width="1.7109375" style="4" customWidth="1"/>
    <col min="5914" max="5916" width="5.28515625" style="4" customWidth="1"/>
    <col min="5917" max="6115" width="11.42578125" style="4"/>
    <col min="6116" max="6116" width="22.7109375" style="4" customWidth="1"/>
    <col min="6117" max="6117" width="7.28515625" style="4" customWidth="1"/>
    <col min="6118" max="6118" width="6.85546875" style="4" customWidth="1"/>
    <col min="6119" max="6119" width="6" style="4" bestFit="1" customWidth="1"/>
    <col min="6120" max="6120" width="1.7109375" style="4" customWidth="1"/>
    <col min="6121" max="6121" width="6" style="4" bestFit="1" customWidth="1"/>
    <col min="6122" max="6123" width="5.42578125" style="4" customWidth="1"/>
    <col min="6124" max="6124" width="1.7109375" style="4" customWidth="1"/>
    <col min="6125" max="6127" width="5.140625" style="4" customWidth="1"/>
    <col min="6128" max="6128" width="1.7109375" style="4" customWidth="1"/>
    <col min="6129" max="6131" width="4.7109375" style="4" customWidth="1"/>
    <col min="6132" max="6132" width="1.7109375" style="4" customWidth="1"/>
    <col min="6133" max="6135" width="4.7109375" style="4" customWidth="1"/>
    <col min="6136" max="6136" width="1.7109375" style="4" customWidth="1"/>
    <col min="6137" max="6139" width="4.7109375" style="4" customWidth="1"/>
    <col min="6140" max="6140" width="1.7109375" style="4" customWidth="1"/>
    <col min="6141" max="6141" width="4.85546875" style="4" bestFit="1" customWidth="1"/>
    <col min="6142" max="6142" width="4" style="4" customWidth="1"/>
    <col min="6143" max="6143" width="5" style="4" customWidth="1"/>
    <col min="6144" max="6144" width="11.42578125" style="4"/>
    <col min="6145" max="6145" width="12.42578125" style="4" customWidth="1"/>
    <col min="6146" max="6146" width="10.85546875" style="4" customWidth="1"/>
    <col min="6147" max="6148" width="6.140625" style="4" customWidth="1"/>
    <col min="6149" max="6149" width="1.7109375" style="4" customWidth="1"/>
    <col min="6150" max="6150" width="6" style="4" customWidth="1"/>
    <col min="6151" max="6152" width="5.28515625" style="4" customWidth="1"/>
    <col min="6153" max="6153" width="1.7109375" style="4" customWidth="1"/>
    <col min="6154" max="6156" width="5.28515625" style="4" customWidth="1"/>
    <col min="6157" max="6157" width="1.7109375" style="4" customWidth="1"/>
    <col min="6158" max="6160" width="5.28515625" style="4" customWidth="1"/>
    <col min="6161" max="6161" width="1.7109375" style="4" customWidth="1"/>
    <col min="6162" max="6164" width="5.28515625" style="4" customWidth="1"/>
    <col min="6165" max="6165" width="1.7109375" style="4" customWidth="1"/>
    <col min="6166" max="6168" width="5.28515625" style="4" customWidth="1"/>
    <col min="6169" max="6169" width="1.7109375" style="4" customWidth="1"/>
    <col min="6170" max="6172" width="5.28515625" style="4" customWidth="1"/>
    <col min="6173" max="6371" width="11.42578125" style="4"/>
    <col min="6372" max="6372" width="22.7109375" style="4" customWidth="1"/>
    <col min="6373" max="6373" width="7.28515625" style="4" customWidth="1"/>
    <col min="6374" max="6374" width="6.85546875" style="4" customWidth="1"/>
    <col min="6375" max="6375" width="6" style="4" bestFit="1" customWidth="1"/>
    <col min="6376" max="6376" width="1.7109375" style="4" customWidth="1"/>
    <col min="6377" max="6377" width="6" style="4" bestFit="1" customWidth="1"/>
    <col min="6378" max="6379" width="5.42578125" style="4" customWidth="1"/>
    <col min="6380" max="6380" width="1.7109375" style="4" customWidth="1"/>
    <col min="6381" max="6383" width="5.140625" style="4" customWidth="1"/>
    <col min="6384" max="6384" width="1.7109375" style="4" customWidth="1"/>
    <col min="6385" max="6387" width="4.7109375" style="4" customWidth="1"/>
    <col min="6388" max="6388" width="1.7109375" style="4" customWidth="1"/>
    <col min="6389" max="6391" width="4.7109375" style="4" customWidth="1"/>
    <col min="6392" max="6392" width="1.7109375" style="4" customWidth="1"/>
    <col min="6393" max="6395" width="4.7109375" style="4" customWidth="1"/>
    <col min="6396" max="6396" width="1.7109375" style="4" customWidth="1"/>
    <col min="6397" max="6397" width="4.85546875" style="4" bestFit="1" customWidth="1"/>
    <col min="6398" max="6398" width="4" style="4" customWidth="1"/>
    <col min="6399" max="6399" width="5" style="4" customWidth="1"/>
    <col min="6400" max="6400" width="11.42578125" style="4"/>
    <col min="6401" max="6401" width="12.42578125" style="4" customWidth="1"/>
    <col min="6402" max="6402" width="10.85546875" style="4" customWidth="1"/>
    <col min="6403" max="6404" width="6.140625" style="4" customWidth="1"/>
    <col min="6405" max="6405" width="1.7109375" style="4" customWidth="1"/>
    <col min="6406" max="6406" width="6" style="4" customWidth="1"/>
    <col min="6407" max="6408" width="5.28515625" style="4" customWidth="1"/>
    <col min="6409" max="6409" width="1.7109375" style="4" customWidth="1"/>
    <col min="6410" max="6412" width="5.28515625" style="4" customWidth="1"/>
    <col min="6413" max="6413" width="1.7109375" style="4" customWidth="1"/>
    <col min="6414" max="6416" width="5.28515625" style="4" customWidth="1"/>
    <col min="6417" max="6417" width="1.7109375" style="4" customWidth="1"/>
    <col min="6418" max="6420" width="5.28515625" style="4" customWidth="1"/>
    <col min="6421" max="6421" width="1.7109375" style="4" customWidth="1"/>
    <col min="6422" max="6424" width="5.28515625" style="4" customWidth="1"/>
    <col min="6425" max="6425" width="1.7109375" style="4" customWidth="1"/>
    <col min="6426" max="6428" width="5.28515625" style="4" customWidth="1"/>
    <col min="6429" max="6627" width="11.42578125" style="4"/>
    <col min="6628" max="6628" width="22.7109375" style="4" customWidth="1"/>
    <col min="6629" max="6629" width="7.28515625" style="4" customWidth="1"/>
    <col min="6630" max="6630" width="6.85546875" style="4" customWidth="1"/>
    <col min="6631" max="6631" width="6" style="4" bestFit="1" customWidth="1"/>
    <col min="6632" max="6632" width="1.7109375" style="4" customWidth="1"/>
    <col min="6633" max="6633" width="6" style="4" bestFit="1" customWidth="1"/>
    <col min="6634" max="6635" width="5.42578125" style="4" customWidth="1"/>
    <col min="6636" max="6636" width="1.7109375" style="4" customWidth="1"/>
    <col min="6637" max="6639" width="5.140625" style="4" customWidth="1"/>
    <col min="6640" max="6640" width="1.7109375" style="4" customWidth="1"/>
    <col min="6641" max="6643" width="4.7109375" style="4" customWidth="1"/>
    <col min="6644" max="6644" width="1.7109375" style="4" customWidth="1"/>
    <col min="6645" max="6647" width="4.7109375" style="4" customWidth="1"/>
    <col min="6648" max="6648" width="1.7109375" style="4" customWidth="1"/>
    <col min="6649" max="6651" width="4.7109375" style="4" customWidth="1"/>
    <col min="6652" max="6652" width="1.7109375" style="4" customWidth="1"/>
    <col min="6653" max="6653" width="4.85546875" style="4" bestFit="1" customWidth="1"/>
    <col min="6654" max="6654" width="4" style="4" customWidth="1"/>
    <col min="6655" max="6655" width="5" style="4" customWidth="1"/>
    <col min="6656" max="6656" width="11.42578125" style="4"/>
    <col min="6657" max="6657" width="12.42578125" style="4" customWidth="1"/>
    <col min="6658" max="6658" width="10.85546875" style="4" customWidth="1"/>
    <col min="6659" max="6660" width="6.140625" style="4" customWidth="1"/>
    <col min="6661" max="6661" width="1.7109375" style="4" customWidth="1"/>
    <col min="6662" max="6662" width="6" style="4" customWidth="1"/>
    <col min="6663" max="6664" width="5.28515625" style="4" customWidth="1"/>
    <col min="6665" max="6665" width="1.7109375" style="4" customWidth="1"/>
    <col min="6666" max="6668" width="5.28515625" style="4" customWidth="1"/>
    <col min="6669" max="6669" width="1.7109375" style="4" customWidth="1"/>
    <col min="6670" max="6672" width="5.28515625" style="4" customWidth="1"/>
    <col min="6673" max="6673" width="1.7109375" style="4" customWidth="1"/>
    <col min="6674" max="6676" width="5.28515625" style="4" customWidth="1"/>
    <col min="6677" max="6677" width="1.7109375" style="4" customWidth="1"/>
    <col min="6678" max="6680" width="5.28515625" style="4" customWidth="1"/>
    <col min="6681" max="6681" width="1.7109375" style="4" customWidth="1"/>
    <col min="6682" max="6684" width="5.28515625" style="4" customWidth="1"/>
    <col min="6685" max="6883" width="11.42578125" style="4"/>
    <col min="6884" max="6884" width="22.7109375" style="4" customWidth="1"/>
    <col min="6885" max="6885" width="7.28515625" style="4" customWidth="1"/>
    <col min="6886" max="6886" width="6.85546875" style="4" customWidth="1"/>
    <col min="6887" max="6887" width="6" style="4" bestFit="1" customWidth="1"/>
    <col min="6888" max="6888" width="1.7109375" style="4" customWidth="1"/>
    <col min="6889" max="6889" width="6" style="4" bestFit="1" customWidth="1"/>
    <col min="6890" max="6891" width="5.42578125" style="4" customWidth="1"/>
    <col min="6892" max="6892" width="1.7109375" style="4" customWidth="1"/>
    <col min="6893" max="6895" width="5.140625" style="4" customWidth="1"/>
    <col min="6896" max="6896" width="1.7109375" style="4" customWidth="1"/>
    <col min="6897" max="6899" width="4.7109375" style="4" customWidth="1"/>
    <col min="6900" max="6900" width="1.7109375" style="4" customWidth="1"/>
    <col min="6901" max="6903" width="4.7109375" style="4" customWidth="1"/>
    <col min="6904" max="6904" width="1.7109375" style="4" customWidth="1"/>
    <col min="6905" max="6907" width="4.7109375" style="4" customWidth="1"/>
    <col min="6908" max="6908" width="1.7109375" style="4" customWidth="1"/>
    <col min="6909" max="6909" width="4.85546875" style="4" bestFit="1" customWidth="1"/>
    <col min="6910" max="6910" width="4" style="4" customWidth="1"/>
    <col min="6911" max="6911" width="5" style="4" customWidth="1"/>
    <col min="6912" max="6912" width="11.42578125" style="4"/>
    <col min="6913" max="6913" width="12.42578125" style="4" customWidth="1"/>
    <col min="6914" max="6914" width="10.85546875" style="4" customWidth="1"/>
    <col min="6915" max="6916" width="6.140625" style="4" customWidth="1"/>
    <col min="6917" max="6917" width="1.7109375" style="4" customWidth="1"/>
    <col min="6918" max="6918" width="6" style="4" customWidth="1"/>
    <col min="6919" max="6920" width="5.28515625" style="4" customWidth="1"/>
    <col min="6921" max="6921" width="1.7109375" style="4" customWidth="1"/>
    <col min="6922" max="6924" width="5.28515625" style="4" customWidth="1"/>
    <col min="6925" max="6925" width="1.7109375" style="4" customWidth="1"/>
    <col min="6926" max="6928" width="5.28515625" style="4" customWidth="1"/>
    <col min="6929" max="6929" width="1.7109375" style="4" customWidth="1"/>
    <col min="6930" max="6932" width="5.28515625" style="4" customWidth="1"/>
    <col min="6933" max="6933" width="1.7109375" style="4" customWidth="1"/>
    <col min="6934" max="6936" width="5.28515625" style="4" customWidth="1"/>
    <col min="6937" max="6937" width="1.7109375" style="4" customWidth="1"/>
    <col min="6938" max="6940" width="5.28515625" style="4" customWidth="1"/>
    <col min="6941" max="7139" width="11.42578125" style="4"/>
    <col min="7140" max="7140" width="22.7109375" style="4" customWidth="1"/>
    <col min="7141" max="7141" width="7.28515625" style="4" customWidth="1"/>
    <col min="7142" max="7142" width="6.85546875" style="4" customWidth="1"/>
    <col min="7143" max="7143" width="6" style="4" bestFit="1" customWidth="1"/>
    <col min="7144" max="7144" width="1.7109375" style="4" customWidth="1"/>
    <col min="7145" max="7145" width="6" style="4" bestFit="1" customWidth="1"/>
    <col min="7146" max="7147" width="5.42578125" style="4" customWidth="1"/>
    <col min="7148" max="7148" width="1.7109375" style="4" customWidth="1"/>
    <col min="7149" max="7151" width="5.140625" style="4" customWidth="1"/>
    <col min="7152" max="7152" width="1.7109375" style="4" customWidth="1"/>
    <col min="7153" max="7155" width="4.7109375" style="4" customWidth="1"/>
    <col min="7156" max="7156" width="1.7109375" style="4" customWidth="1"/>
    <col min="7157" max="7159" width="4.7109375" style="4" customWidth="1"/>
    <col min="7160" max="7160" width="1.7109375" style="4" customWidth="1"/>
    <col min="7161" max="7163" width="4.7109375" style="4" customWidth="1"/>
    <col min="7164" max="7164" width="1.7109375" style="4" customWidth="1"/>
    <col min="7165" max="7165" width="4.85546875" style="4" bestFit="1" customWidth="1"/>
    <col min="7166" max="7166" width="4" style="4" customWidth="1"/>
    <col min="7167" max="7167" width="5" style="4" customWidth="1"/>
    <col min="7168" max="7168" width="11.42578125" style="4"/>
    <col min="7169" max="7169" width="12.42578125" style="4" customWidth="1"/>
    <col min="7170" max="7170" width="10.85546875" style="4" customWidth="1"/>
    <col min="7171" max="7172" width="6.140625" style="4" customWidth="1"/>
    <col min="7173" max="7173" width="1.7109375" style="4" customWidth="1"/>
    <col min="7174" max="7174" width="6" style="4" customWidth="1"/>
    <col min="7175" max="7176" width="5.28515625" style="4" customWidth="1"/>
    <col min="7177" max="7177" width="1.7109375" style="4" customWidth="1"/>
    <col min="7178" max="7180" width="5.28515625" style="4" customWidth="1"/>
    <col min="7181" max="7181" width="1.7109375" style="4" customWidth="1"/>
    <col min="7182" max="7184" width="5.28515625" style="4" customWidth="1"/>
    <col min="7185" max="7185" width="1.7109375" style="4" customWidth="1"/>
    <col min="7186" max="7188" width="5.28515625" style="4" customWidth="1"/>
    <col min="7189" max="7189" width="1.7109375" style="4" customWidth="1"/>
    <col min="7190" max="7192" width="5.28515625" style="4" customWidth="1"/>
    <col min="7193" max="7193" width="1.7109375" style="4" customWidth="1"/>
    <col min="7194" max="7196" width="5.28515625" style="4" customWidth="1"/>
    <col min="7197" max="7395" width="11.42578125" style="4"/>
    <col min="7396" max="7396" width="22.7109375" style="4" customWidth="1"/>
    <col min="7397" max="7397" width="7.28515625" style="4" customWidth="1"/>
    <col min="7398" max="7398" width="6.85546875" style="4" customWidth="1"/>
    <col min="7399" max="7399" width="6" style="4" bestFit="1" customWidth="1"/>
    <col min="7400" max="7400" width="1.7109375" style="4" customWidth="1"/>
    <col min="7401" max="7401" width="6" style="4" bestFit="1" customWidth="1"/>
    <col min="7402" max="7403" width="5.42578125" style="4" customWidth="1"/>
    <col min="7404" max="7404" width="1.7109375" style="4" customWidth="1"/>
    <col min="7405" max="7407" width="5.140625" style="4" customWidth="1"/>
    <col min="7408" max="7408" width="1.7109375" style="4" customWidth="1"/>
    <col min="7409" max="7411" width="4.7109375" style="4" customWidth="1"/>
    <col min="7412" max="7412" width="1.7109375" style="4" customWidth="1"/>
    <col min="7413" max="7415" width="4.7109375" style="4" customWidth="1"/>
    <col min="7416" max="7416" width="1.7109375" style="4" customWidth="1"/>
    <col min="7417" max="7419" width="4.7109375" style="4" customWidth="1"/>
    <col min="7420" max="7420" width="1.7109375" style="4" customWidth="1"/>
    <col min="7421" max="7421" width="4.85546875" style="4" bestFit="1" customWidth="1"/>
    <col min="7422" max="7422" width="4" style="4" customWidth="1"/>
    <col min="7423" max="7423" width="5" style="4" customWidth="1"/>
    <col min="7424" max="7424" width="11.42578125" style="4"/>
    <col min="7425" max="7425" width="12.42578125" style="4" customWidth="1"/>
    <col min="7426" max="7426" width="10.85546875" style="4" customWidth="1"/>
    <col min="7427" max="7428" width="6.140625" style="4" customWidth="1"/>
    <col min="7429" max="7429" width="1.7109375" style="4" customWidth="1"/>
    <col min="7430" max="7430" width="6" style="4" customWidth="1"/>
    <col min="7431" max="7432" width="5.28515625" style="4" customWidth="1"/>
    <col min="7433" max="7433" width="1.7109375" style="4" customWidth="1"/>
    <col min="7434" max="7436" width="5.28515625" style="4" customWidth="1"/>
    <col min="7437" max="7437" width="1.7109375" style="4" customWidth="1"/>
    <col min="7438" max="7440" width="5.28515625" style="4" customWidth="1"/>
    <col min="7441" max="7441" width="1.7109375" style="4" customWidth="1"/>
    <col min="7442" max="7444" width="5.28515625" style="4" customWidth="1"/>
    <col min="7445" max="7445" width="1.7109375" style="4" customWidth="1"/>
    <col min="7446" max="7448" width="5.28515625" style="4" customWidth="1"/>
    <col min="7449" max="7449" width="1.7109375" style="4" customWidth="1"/>
    <col min="7450" max="7452" width="5.28515625" style="4" customWidth="1"/>
    <col min="7453" max="7651" width="11.42578125" style="4"/>
    <col min="7652" max="7652" width="22.7109375" style="4" customWidth="1"/>
    <col min="7653" max="7653" width="7.28515625" style="4" customWidth="1"/>
    <col min="7654" max="7654" width="6.85546875" style="4" customWidth="1"/>
    <col min="7655" max="7655" width="6" style="4" bestFit="1" customWidth="1"/>
    <col min="7656" max="7656" width="1.7109375" style="4" customWidth="1"/>
    <col min="7657" max="7657" width="6" style="4" bestFit="1" customWidth="1"/>
    <col min="7658" max="7659" width="5.42578125" style="4" customWidth="1"/>
    <col min="7660" max="7660" width="1.7109375" style="4" customWidth="1"/>
    <col min="7661" max="7663" width="5.140625" style="4" customWidth="1"/>
    <col min="7664" max="7664" width="1.7109375" style="4" customWidth="1"/>
    <col min="7665" max="7667" width="4.7109375" style="4" customWidth="1"/>
    <col min="7668" max="7668" width="1.7109375" style="4" customWidth="1"/>
    <col min="7669" max="7671" width="4.7109375" style="4" customWidth="1"/>
    <col min="7672" max="7672" width="1.7109375" style="4" customWidth="1"/>
    <col min="7673" max="7675" width="4.7109375" style="4" customWidth="1"/>
    <col min="7676" max="7676" width="1.7109375" style="4" customWidth="1"/>
    <col min="7677" max="7677" width="4.85546875" style="4" bestFit="1" customWidth="1"/>
    <col min="7678" max="7678" width="4" style="4" customWidth="1"/>
    <col min="7679" max="7679" width="5" style="4" customWidth="1"/>
    <col min="7680" max="7680" width="11.42578125" style="4"/>
    <col min="7681" max="7681" width="12.42578125" style="4" customWidth="1"/>
    <col min="7682" max="7682" width="10.85546875" style="4" customWidth="1"/>
    <col min="7683" max="7684" width="6.140625" style="4" customWidth="1"/>
    <col min="7685" max="7685" width="1.7109375" style="4" customWidth="1"/>
    <col min="7686" max="7686" width="6" style="4" customWidth="1"/>
    <col min="7687" max="7688" width="5.28515625" style="4" customWidth="1"/>
    <col min="7689" max="7689" width="1.7109375" style="4" customWidth="1"/>
    <col min="7690" max="7692" width="5.28515625" style="4" customWidth="1"/>
    <col min="7693" max="7693" width="1.7109375" style="4" customWidth="1"/>
    <col min="7694" max="7696" width="5.28515625" style="4" customWidth="1"/>
    <col min="7697" max="7697" width="1.7109375" style="4" customWidth="1"/>
    <col min="7698" max="7700" width="5.28515625" style="4" customWidth="1"/>
    <col min="7701" max="7701" width="1.7109375" style="4" customWidth="1"/>
    <col min="7702" max="7704" width="5.28515625" style="4" customWidth="1"/>
    <col min="7705" max="7705" width="1.7109375" style="4" customWidth="1"/>
    <col min="7706" max="7708" width="5.28515625" style="4" customWidth="1"/>
    <col min="7709" max="7907" width="11.42578125" style="4"/>
    <col min="7908" max="7908" width="22.7109375" style="4" customWidth="1"/>
    <col min="7909" max="7909" width="7.28515625" style="4" customWidth="1"/>
    <col min="7910" max="7910" width="6.85546875" style="4" customWidth="1"/>
    <col min="7911" max="7911" width="6" style="4" bestFit="1" customWidth="1"/>
    <col min="7912" max="7912" width="1.7109375" style="4" customWidth="1"/>
    <col min="7913" max="7913" width="6" style="4" bestFit="1" customWidth="1"/>
    <col min="7914" max="7915" width="5.42578125" style="4" customWidth="1"/>
    <col min="7916" max="7916" width="1.7109375" style="4" customWidth="1"/>
    <col min="7917" max="7919" width="5.140625" style="4" customWidth="1"/>
    <col min="7920" max="7920" width="1.7109375" style="4" customWidth="1"/>
    <col min="7921" max="7923" width="4.7109375" style="4" customWidth="1"/>
    <col min="7924" max="7924" width="1.7109375" style="4" customWidth="1"/>
    <col min="7925" max="7927" width="4.7109375" style="4" customWidth="1"/>
    <col min="7928" max="7928" width="1.7109375" style="4" customWidth="1"/>
    <col min="7929" max="7931" width="4.7109375" style="4" customWidth="1"/>
    <col min="7932" max="7932" width="1.7109375" style="4" customWidth="1"/>
    <col min="7933" max="7933" width="4.85546875" style="4" bestFit="1" customWidth="1"/>
    <col min="7934" max="7934" width="4" style="4" customWidth="1"/>
    <col min="7935" max="7935" width="5" style="4" customWidth="1"/>
    <col min="7936" max="7936" width="11.42578125" style="4"/>
    <col min="7937" max="7937" width="12.42578125" style="4" customWidth="1"/>
    <col min="7938" max="7938" width="10.85546875" style="4" customWidth="1"/>
    <col min="7939" max="7940" width="6.140625" style="4" customWidth="1"/>
    <col min="7941" max="7941" width="1.7109375" style="4" customWidth="1"/>
    <col min="7942" max="7942" width="6" style="4" customWidth="1"/>
    <col min="7943" max="7944" width="5.28515625" style="4" customWidth="1"/>
    <col min="7945" max="7945" width="1.7109375" style="4" customWidth="1"/>
    <col min="7946" max="7948" width="5.28515625" style="4" customWidth="1"/>
    <col min="7949" max="7949" width="1.7109375" style="4" customWidth="1"/>
    <col min="7950" max="7952" width="5.28515625" style="4" customWidth="1"/>
    <col min="7953" max="7953" width="1.7109375" style="4" customWidth="1"/>
    <col min="7954" max="7956" width="5.28515625" style="4" customWidth="1"/>
    <col min="7957" max="7957" width="1.7109375" style="4" customWidth="1"/>
    <col min="7958" max="7960" width="5.28515625" style="4" customWidth="1"/>
    <col min="7961" max="7961" width="1.7109375" style="4" customWidth="1"/>
    <col min="7962" max="7964" width="5.28515625" style="4" customWidth="1"/>
    <col min="7965" max="8163" width="11.42578125" style="4"/>
    <col min="8164" max="8164" width="22.7109375" style="4" customWidth="1"/>
    <col min="8165" max="8165" width="7.28515625" style="4" customWidth="1"/>
    <col min="8166" max="8166" width="6.85546875" style="4" customWidth="1"/>
    <col min="8167" max="8167" width="6" style="4" bestFit="1" customWidth="1"/>
    <col min="8168" max="8168" width="1.7109375" style="4" customWidth="1"/>
    <col min="8169" max="8169" width="6" style="4" bestFit="1" customWidth="1"/>
    <col min="8170" max="8171" width="5.42578125" style="4" customWidth="1"/>
    <col min="8172" max="8172" width="1.7109375" style="4" customWidth="1"/>
    <col min="8173" max="8175" width="5.140625" style="4" customWidth="1"/>
    <col min="8176" max="8176" width="1.7109375" style="4" customWidth="1"/>
    <col min="8177" max="8179" width="4.7109375" style="4" customWidth="1"/>
    <col min="8180" max="8180" width="1.7109375" style="4" customWidth="1"/>
    <col min="8181" max="8183" width="4.7109375" style="4" customWidth="1"/>
    <col min="8184" max="8184" width="1.7109375" style="4" customWidth="1"/>
    <col min="8185" max="8187" width="4.7109375" style="4" customWidth="1"/>
    <col min="8188" max="8188" width="1.7109375" style="4" customWidth="1"/>
    <col min="8189" max="8189" width="4.85546875" style="4" bestFit="1" customWidth="1"/>
    <col min="8190" max="8190" width="4" style="4" customWidth="1"/>
    <col min="8191" max="8191" width="5" style="4" customWidth="1"/>
    <col min="8192" max="8192" width="11.42578125" style="4"/>
    <col min="8193" max="8193" width="12.42578125" style="4" customWidth="1"/>
    <col min="8194" max="8194" width="10.85546875" style="4" customWidth="1"/>
    <col min="8195" max="8196" width="6.140625" style="4" customWidth="1"/>
    <col min="8197" max="8197" width="1.7109375" style="4" customWidth="1"/>
    <col min="8198" max="8198" width="6" style="4" customWidth="1"/>
    <col min="8199" max="8200" width="5.28515625" style="4" customWidth="1"/>
    <col min="8201" max="8201" width="1.7109375" style="4" customWidth="1"/>
    <col min="8202" max="8204" width="5.28515625" style="4" customWidth="1"/>
    <col min="8205" max="8205" width="1.7109375" style="4" customWidth="1"/>
    <col min="8206" max="8208" width="5.28515625" style="4" customWidth="1"/>
    <col min="8209" max="8209" width="1.7109375" style="4" customWidth="1"/>
    <col min="8210" max="8212" width="5.28515625" style="4" customWidth="1"/>
    <col min="8213" max="8213" width="1.7109375" style="4" customWidth="1"/>
    <col min="8214" max="8216" width="5.28515625" style="4" customWidth="1"/>
    <col min="8217" max="8217" width="1.7109375" style="4" customWidth="1"/>
    <col min="8218" max="8220" width="5.28515625" style="4" customWidth="1"/>
    <col min="8221" max="8419" width="11.42578125" style="4"/>
    <col min="8420" max="8420" width="22.7109375" style="4" customWidth="1"/>
    <col min="8421" max="8421" width="7.28515625" style="4" customWidth="1"/>
    <col min="8422" max="8422" width="6.85546875" style="4" customWidth="1"/>
    <col min="8423" max="8423" width="6" style="4" bestFit="1" customWidth="1"/>
    <col min="8424" max="8424" width="1.7109375" style="4" customWidth="1"/>
    <col min="8425" max="8425" width="6" style="4" bestFit="1" customWidth="1"/>
    <col min="8426" max="8427" width="5.42578125" style="4" customWidth="1"/>
    <col min="8428" max="8428" width="1.7109375" style="4" customWidth="1"/>
    <col min="8429" max="8431" width="5.140625" style="4" customWidth="1"/>
    <col min="8432" max="8432" width="1.7109375" style="4" customWidth="1"/>
    <col min="8433" max="8435" width="4.7109375" style="4" customWidth="1"/>
    <col min="8436" max="8436" width="1.7109375" style="4" customWidth="1"/>
    <col min="8437" max="8439" width="4.7109375" style="4" customWidth="1"/>
    <col min="8440" max="8440" width="1.7109375" style="4" customWidth="1"/>
    <col min="8441" max="8443" width="4.7109375" style="4" customWidth="1"/>
    <col min="8444" max="8444" width="1.7109375" style="4" customWidth="1"/>
    <col min="8445" max="8445" width="4.85546875" style="4" bestFit="1" customWidth="1"/>
    <col min="8446" max="8446" width="4" style="4" customWidth="1"/>
    <col min="8447" max="8447" width="5" style="4" customWidth="1"/>
    <col min="8448" max="8448" width="11.42578125" style="4"/>
    <col min="8449" max="8449" width="12.42578125" style="4" customWidth="1"/>
    <col min="8450" max="8450" width="10.85546875" style="4" customWidth="1"/>
    <col min="8451" max="8452" width="6.140625" style="4" customWidth="1"/>
    <col min="8453" max="8453" width="1.7109375" style="4" customWidth="1"/>
    <col min="8454" max="8454" width="6" style="4" customWidth="1"/>
    <col min="8455" max="8456" width="5.28515625" style="4" customWidth="1"/>
    <col min="8457" max="8457" width="1.7109375" style="4" customWidth="1"/>
    <col min="8458" max="8460" width="5.28515625" style="4" customWidth="1"/>
    <col min="8461" max="8461" width="1.7109375" style="4" customWidth="1"/>
    <col min="8462" max="8464" width="5.28515625" style="4" customWidth="1"/>
    <col min="8465" max="8465" width="1.7109375" style="4" customWidth="1"/>
    <col min="8466" max="8468" width="5.28515625" style="4" customWidth="1"/>
    <col min="8469" max="8469" width="1.7109375" style="4" customWidth="1"/>
    <col min="8470" max="8472" width="5.28515625" style="4" customWidth="1"/>
    <col min="8473" max="8473" width="1.7109375" style="4" customWidth="1"/>
    <col min="8474" max="8476" width="5.28515625" style="4" customWidth="1"/>
    <col min="8477" max="8675" width="11.42578125" style="4"/>
    <col min="8676" max="8676" width="22.7109375" style="4" customWidth="1"/>
    <col min="8677" max="8677" width="7.28515625" style="4" customWidth="1"/>
    <col min="8678" max="8678" width="6.85546875" style="4" customWidth="1"/>
    <col min="8679" max="8679" width="6" style="4" bestFit="1" customWidth="1"/>
    <col min="8680" max="8680" width="1.7109375" style="4" customWidth="1"/>
    <col min="8681" max="8681" width="6" style="4" bestFit="1" customWidth="1"/>
    <col min="8682" max="8683" width="5.42578125" style="4" customWidth="1"/>
    <col min="8684" max="8684" width="1.7109375" style="4" customWidth="1"/>
    <col min="8685" max="8687" width="5.140625" style="4" customWidth="1"/>
    <col min="8688" max="8688" width="1.7109375" style="4" customWidth="1"/>
    <col min="8689" max="8691" width="4.7109375" style="4" customWidth="1"/>
    <col min="8692" max="8692" width="1.7109375" style="4" customWidth="1"/>
    <col min="8693" max="8695" width="4.7109375" style="4" customWidth="1"/>
    <col min="8696" max="8696" width="1.7109375" style="4" customWidth="1"/>
    <col min="8697" max="8699" width="4.7109375" style="4" customWidth="1"/>
    <col min="8700" max="8700" width="1.7109375" style="4" customWidth="1"/>
    <col min="8701" max="8701" width="4.85546875" style="4" bestFit="1" customWidth="1"/>
    <col min="8702" max="8702" width="4" style="4" customWidth="1"/>
    <col min="8703" max="8703" width="5" style="4" customWidth="1"/>
    <col min="8704" max="8704" width="11.42578125" style="4"/>
    <col min="8705" max="8705" width="12.42578125" style="4" customWidth="1"/>
    <col min="8706" max="8706" width="10.85546875" style="4" customWidth="1"/>
    <col min="8707" max="8708" width="6.140625" style="4" customWidth="1"/>
    <col min="8709" max="8709" width="1.7109375" style="4" customWidth="1"/>
    <col min="8710" max="8710" width="6" style="4" customWidth="1"/>
    <col min="8711" max="8712" width="5.28515625" style="4" customWidth="1"/>
    <col min="8713" max="8713" width="1.7109375" style="4" customWidth="1"/>
    <col min="8714" max="8716" width="5.28515625" style="4" customWidth="1"/>
    <col min="8717" max="8717" width="1.7109375" style="4" customWidth="1"/>
    <col min="8718" max="8720" width="5.28515625" style="4" customWidth="1"/>
    <col min="8721" max="8721" width="1.7109375" style="4" customWidth="1"/>
    <col min="8722" max="8724" width="5.28515625" style="4" customWidth="1"/>
    <col min="8725" max="8725" width="1.7109375" style="4" customWidth="1"/>
    <col min="8726" max="8728" width="5.28515625" style="4" customWidth="1"/>
    <col min="8729" max="8729" width="1.7109375" style="4" customWidth="1"/>
    <col min="8730" max="8732" width="5.28515625" style="4" customWidth="1"/>
    <col min="8733" max="8931" width="11.42578125" style="4"/>
    <col min="8932" max="8932" width="22.7109375" style="4" customWidth="1"/>
    <col min="8933" max="8933" width="7.28515625" style="4" customWidth="1"/>
    <col min="8934" max="8934" width="6.85546875" style="4" customWidth="1"/>
    <col min="8935" max="8935" width="6" style="4" bestFit="1" customWidth="1"/>
    <col min="8936" max="8936" width="1.7109375" style="4" customWidth="1"/>
    <col min="8937" max="8937" width="6" style="4" bestFit="1" customWidth="1"/>
    <col min="8938" max="8939" width="5.42578125" style="4" customWidth="1"/>
    <col min="8940" max="8940" width="1.7109375" style="4" customWidth="1"/>
    <col min="8941" max="8943" width="5.140625" style="4" customWidth="1"/>
    <col min="8944" max="8944" width="1.7109375" style="4" customWidth="1"/>
    <col min="8945" max="8947" width="4.7109375" style="4" customWidth="1"/>
    <col min="8948" max="8948" width="1.7109375" style="4" customWidth="1"/>
    <col min="8949" max="8951" width="4.7109375" style="4" customWidth="1"/>
    <col min="8952" max="8952" width="1.7109375" style="4" customWidth="1"/>
    <col min="8953" max="8955" width="4.7109375" style="4" customWidth="1"/>
    <col min="8956" max="8956" width="1.7109375" style="4" customWidth="1"/>
    <col min="8957" max="8957" width="4.85546875" style="4" bestFit="1" customWidth="1"/>
    <col min="8958" max="8958" width="4" style="4" customWidth="1"/>
    <col min="8959" max="8959" width="5" style="4" customWidth="1"/>
    <col min="8960" max="8960" width="11.42578125" style="4"/>
    <col min="8961" max="8961" width="12.42578125" style="4" customWidth="1"/>
    <col min="8962" max="8962" width="10.85546875" style="4" customWidth="1"/>
    <col min="8963" max="8964" width="6.140625" style="4" customWidth="1"/>
    <col min="8965" max="8965" width="1.7109375" style="4" customWidth="1"/>
    <col min="8966" max="8966" width="6" style="4" customWidth="1"/>
    <col min="8967" max="8968" width="5.28515625" style="4" customWidth="1"/>
    <col min="8969" max="8969" width="1.7109375" style="4" customWidth="1"/>
    <col min="8970" max="8972" width="5.28515625" style="4" customWidth="1"/>
    <col min="8973" max="8973" width="1.7109375" style="4" customWidth="1"/>
    <col min="8974" max="8976" width="5.28515625" style="4" customWidth="1"/>
    <col min="8977" max="8977" width="1.7109375" style="4" customWidth="1"/>
    <col min="8978" max="8980" width="5.28515625" style="4" customWidth="1"/>
    <col min="8981" max="8981" width="1.7109375" style="4" customWidth="1"/>
    <col min="8982" max="8984" width="5.28515625" style="4" customWidth="1"/>
    <col min="8985" max="8985" width="1.7109375" style="4" customWidth="1"/>
    <col min="8986" max="8988" width="5.28515625" style="4" customWidth="1"/>
    <col min="8989" max="9187" width="11.42578125" style="4"/>
    <col min="9188" max="9188" width="22.7109375" style="4" customWidth="1"/>
    <col min="9189" max="9189" width="7.28515625" style="4" customWidth="1"/>
    <col min="9190" max="9190" width="6.85546875" style="4" customWidth="1"/>
    <col min="9191" max="9191" width="6" style="4" bestFit="1" customWidth="1"/>
    <col min="9192" max="9192" width="1.7109375" style="4" customWidth="1"/>
    <col min="9193" max="9193" width="6" style="4" bestFit="1" customWidth="1"/>
    <col min="9194" max="9195" width="5.42578125" style="4" customWidth="1"/>
    <col min="9196" max="9196" width="1.7109375" style="4" customWidth="1"/>
    <col min="9197" max="9199" width="5.140625" style="4" customWidth="1"/>
    <col min="9200" max="9200" width="1.7109375" style="4" customWidth="1"/>
    <col min="9201" max="9203" width="4.7109375" style="4" customWidth="1"/>
    <col min="9204" max="9204" width="1.7109375" style="4" customWidth="1"/>
    <col min="9205" max="9207" width="4.7109375" style="4" customWidth="1"/>
    <col min="9208" max="9208" width="1.7109375" style="4" customWidth="1"/>
    <col min="9209" max="9211" width="4.7109375" style="4" customWidth="1"/>
    <col min="9212" max="9212" width="1.7109375" style="4" customWidth="1"/>
    <col min="9213" max="9213" width="4.85546875" style="4" bestFit="1" customWidth="1"/>
    <col min="9214" max="9214" width="4" style="4" customWidth="1"/>
    <col min="9215" max="9215" width="5" style="4" customWidth="1"/>
    <col min="9216" max="9216" width="11.42578125" style="4"/>
    <col min="9217" max="9217" width="12.42578125" style="4" customWidth="1"/>
    <col min="9218" max="9218" width="10.85546875" style="4" customWidth="1"/>
    <col min="9219" max="9220" width="6.140625" style="4" customWidth="1"/>
    <col min="9221" max="9221" width="1.7109375" style="4" customWidth="1"/>
    <col min="9222" max="9222" width="6" style="4" customWidth="1"/>
    <col min="9223" max="9224" width="5.28515625" style="4" customWidth="1"/>
    <col min="9225" max="9225" width="1.7109375" style="4" customWidth="1"/>
    <col min="9226" max="9228" width="5.28515625" style="4" customWidth="1"/>
    <col min="9229" max="9229" width="1.7109375" style="4" customWidth="1"/>
    <col min="9230" max="9232" width="5.28515625" style="4" customWidth="1"/>
    <col min="9233" max="9233" width="1.7109375" style="4" customWidth="1"/>
    <col min="9234" max="9236" width="5.28515625" style="4" customWidth="1"/>
    <col min="9237" max="9237" width="1.7109375" style="4" customWidth="1"/>
    <col min="9238" max="9240" width="5.28515625" style="4" customWidth="1"/>
    <col min="9241" max="9241" width="1.7109375" style="4" customWidth="1"/>
    <col min="9242" max="9244" width="5.28515625" style="4" customWidth="1"/>
    <col min="9245" max="9443" width="11.42578125" style="4"/>
    <col min="9444" max="9444" width="22.7109375" style="4" customWidth="1"/>
    <col min="9445" max="9445" width="7.28515625" style="4" customWidth="1"/>
    <col min="9446" max="9446" width="6.85546875" style="4" customWidth="1"/>
    <col min="9447" max="9447" width="6" style="4" bestFit="1" customWidth="1"/>
    <col min="9448" max="9448" width="1.7109375" style="4" customWidth="1"/>
    <col min="9449" max="9449" width="6" style="4" bestFit="1" customWidth="1"/>
    <col min="9450" max="9451" width="5.42578125" style="4" customWidth="1"/>
    <col min="9452" max="9452" width="1.7109375" style="4" customWidth="1"/>
    <col min="9453" max="9455" width="5.140625" style="4" customWidth="1"/>
    <col min="9456" max="9456" width="1.7109375" style="4" customWidth="1"/>
    <col min="9457" max="9459" width="4.7109375" style="4" customWidth="1"/>
    <col min="9460" max="9460" width="1.7109375" style="4" customWidth="1"/>
    <col min="9461" max="9463" width="4.7109375" style="4" customWidth="1"/>
    <col min="9464" max="9464" width="1.7109375" style="4" customWidth="1"/>
    <col min="9465" max="9467" width="4.7109375" style="4" customWidth="1"/>
    <col min="9468" max="9468" width="1.7109375" style="4" customWidth="1"/>
    <col min="9469" max="9469" width="4.85546875" style="4" bestFit="1" customWidth="1"/>
    <col min="9470" max="9470" width="4" style="4" customWidth="1"/>
    <col min="9471" max="9471" width="5" style="4" customWidth="1"/>
    <col min="9472" max="9472" width="11.42578125" style="4"/>
    <col min="9473" max="9473" width="12.42578125" style="4" customWidth="1"/>
    <col min="9474" max="9474" width="10.85546875" style="4" customWidth="1"/>
    <col min="9475" max="9476" width="6.140625" style="4" customWidth="1"/>
    <col min="9477" max="9477" width="1.7109375" style="4" customWidth="1"/>
    <col min="9478" max="9478" width="6" style="4" customWidth="1"/>
    <col min="9479" max="9480" width="5.28515625" style="4" customWidth="1"/>
    <col min="9481" max="9481" width="1.7109375" style="4" customWidth="1"/>
    <col min="9482" max="9484" width="5.28515625" style="4" customWidth="1"/>
    <col min="9485" max="9485" width="1.7109375" style="4" customWidth="1"/>
    <col min="9486" max="9488" width="5.28515625" style="4" customWidth="1"/>
    <col min="9489" max="9489" width="1.7109375" style="4" customWidth="1"/>
    <col min="9490" max="9492" width="5.28515625" style="4" customWidth="1"/>
    <col min="9493" max="9493" width="1.7109375" style="4" customWidth="1"/>
    <col min="9494" max="9496" width="5.28515625" style="4" customWidth="1"/>
    <col min="9497" max="9497" width="1.7109375" style="4" customWidth="1"/>
    <col min="9498" max="9500" width="5.28515625" style="4" customWidth="1"/>
    <col min="9501" max="9699" width="11.42578125" style="4"/>
    <col min="9700" max="9700" width="22.7109375" style="4" customWidth="1"/>
    <col min="9701" max="9701" width="7.28515625" style="4" customWidth="1"/>
    <col min="9702" max="9702" width="6.85546875" style="4" customWidth="1"/>
    <col min="9703" max="9703" width="6" style="4" bestFit="1" customWidth="1"/>
    <col min="9704" max="9704" width="1.7109375" style="4" customWidth="1"/>
    <col min="9705" max="9705" width="6" style="4" bestFit="1" customWidth="1"/>
    <col min="9706" max="9707" width="5.42578125" style="4" customWidth="1"/>
    <col min="9708" max="9708" width="1.7109375" style="4" customWidth="1"/>
    <col min="9709" max="9711" width="5.140625" style="4" customWidth="1"/>
    <col min="9712" max="9712" width="1.7109375" style="4" customWidth="1"/>
    <col min="9713" max="9715" width="4.7109375" style="4" customWidth="1"/>
    <col min="9716" max="9716" width="1.7109375" style="4" customWidth="1"/>
    <col min="9717" max="9719" width="4.7109375" style="4" customWidth="1"/>
    <col min="9720" max="9720" width="1.7109375" style="4" customWidth="1"/>
    <col min="9721" max="9723" width="4.7109375" style="4" customWidth="1"/>
    <col min="9724" max="9724" width="1.7109375" style="4" customWidth="1"/>
    <col min="9725" max="9725" width="4.85546875" style="4" bestFit="1" customWidth="1"/>
    <col min="9726" max="9726" width="4" style="4" customWidth="1"/>
    <col min="9727" max="9727" width="5" style="4" customWidth="1"/>
    <col min="9728" max="9728" width="11.42578125" style="4"/>
    <col min="9729" max="9729" width="12.42578125" style="4" customWidth="1"/>
    <col min="9730" max="9730" width="10.85546875" style="4" customWidth="1"/>
    <col min="9731" max="9732" width="6.140625" style="4" customWidth="1"/>
    <col min="9733" max="9733" width="1.7109375" style="4" customWidth="1"/>
    <col min="9734" max="9734" width="6" style="4" customWidth="1"/>
    <col min="9735" max="9736" width="5.28515625" style="4" customWidth="1"/>
    <col min="9737" max="9737" width="1.7109375" style="4" customWidth="1"/>
    <col min="9738" max="9740" width="5.28515625" style="4" customWidth="1"/>
    <col min="9741" max="9741" width="1.7109375" style="4" customWidth="1"/>
    <col min="9742" max="9744" width="5.28515625" style="4" customWidth="1"/>
    <col min="9745" max="9745" width="1.7109375" style="4" customWidth="1"/>
    <col min="9746" max="9748" width="5.28515625" style="4" customWidth="1"/>
    <col min="9749" max="9749" width="1.7109375" style="4" customWidth="1"/>
    <col min="9750" max="9752" width="5.28515625" style="4" customWidth="1"/>
    <col min="9753" max="9753" width="1.7109375" style="4" customWidth="1"/>
    <col min="9754" max="9756" width="5.28515625" style="4" customWidth="1"/>
    <col min="9757" max="9955" width="11.42578125" style="4"/>
    <col min="9956" max="9956" width="22.7109375" style="4" customWidth="1"/>
    <col min="9957" max="9957" width="7.28515625" style="4" customWidth="1"/>
    <col min="9958" max="9958" width="6.85546875" style="4" customWidth="1"/>
    <col min="9959" max="9959" width="6" style="4" bestFit="1" customWidth="1"/>
    <col min="9960" max="9960" width="1.7109375" style="4" customWidth="1"/>
    <col min="9961" max="9961" width="6" style="4" bestFit="1" customWidth="1"/>
    <col min="9962" max="9963" width="5.42578125" style="4" customWidth="1"/>
    <col min="9964" max="9964" width="1.7109375" style="4" customWidth="1"/>
    <col min="9965" max="9967" width="5.140625" style="4" customWidth="1"/>
    <col min="9968" max="9968" width="1.7109375" style="4" customWidth="1"/>
    <col min="9969" max="9971" width="4.7109375" style="4" customWidth="1"/>
    <col min="9972" max="9972" width="1.7109375" style="4" customWidth="1"/>
    <col min="9973" max="9975" width="4.7109375" style="4" customWidth="1"/>
    <col min="9976" max="9976" width="1.7109375" style="4" customWidth="1"/>
    <col min="9977" max="9979" width="4.7109375" style="4" customWidth="1"/>
    <col min="9980" max="9980" width="1.7109375" style="4" customWidth="1"/>
    <col min="9981" max="9981" width="4.85546875" style="4" bestFit="1" customWidth="1"/>
    <col min="9982" max="9982" width="4" style="4" customWidth="1"/>
    <col min="9983" max="9983" width="5" style="4" customWidth="1"/>
    <col min="9984" max="9984" width="11.42578125" style="4"/>
    <col min="9985" max="9985" width="12.42578125" style="4" customWidth="1"/>
    <col min="9986" max="9986" width="10.85546875" style="4" customWidth="1"/>
    <col min="9987" max="9988" width="6.140625" style="4" customWidth="1"/>
    <col min="9989" max="9989" width="1.7109375" style="4" customWidth="1"/>
    <col min="9990" max="9990" width="6" style="4" customWidth="1"/>
    <col min="9991" max="9992" width="5.28515625" style="4" customWidth="1"/>
    <col min="9993" max="9993" width="1.7109375" style="4" customWidth="1"/>
    <col min="9994" max="9996" width="5.28515625" style="4" customWidth="1"/>
    <col min="9997" max="9997" width="1.7109375" style="4" customWidth="1"/>
    <col min="9998" max="10000" width="5.28515625" style="4" customWidth="1"/>
    <col min="10001" max="10001" width="1.7109375" style="4" customWidth="1"/>
    <col min="10002" max="10004" width="5.28515625" style="4" customWidth="1"/>
    <col min="10005" max="10005" width="1.7109375" style="4" customWidth="1"/>
    <col min="10006" max="10008" width="5.28515625" style="4" customWidth="1"/>
    <col min="10009" max="10009" width="1.7109375" style="4" customWidth="1"/>
    <col min="10010" max="10012" width="5.28515625" style="4" customWidth="1"/>
    <col min="10013" max="10211" width="11.42578125" style="4"/>
    <col min="10212" max="10212" width="22.7109375" style="4" customWidth="1"/>
    <col min="10213" max="10213" width="7.28515625" style="4" customWidth="1"/>
    <col min="10214" max="10214" width="6.85546875" style="4" customWidth="1"/>
    <col min="10215" max="10215" width="6" style="4" bestFit="1" customWidth="1"/>
    <col min="10216" max="10216" width="1.7109375" style="4" customWidth="1"/>
    <col min="10217" max="10217" width="6" style="4" bestFit="1" customWidth="1"/>
    <col min="10218" max="10219" width="5.42578125" style="4" customWidth="1"/>
    <col min="10220" max="10220" width="1.7109375" style="4" customWidth="1"/>
    <col min="10221" max="10223" width="5.140625" style="4" customWidth="1"/>
    <col min="10224" max="10224" width="1.7109375" style="4" customWidth="1"/>
    <col min="10225" max="10227" width="4.7109375" style="4" customWidth="1"/>
    <col min="10228" max="10228" width="1.7109375" style="4" customWidth="1"/>
    <col min="10229" max="10231" width="4.7109375" style="4" customWidth="1"/>
    <col min="10232" max="10232" width="1.7109375" style="4" customWidth="1"/>
    <col min="10233" max="10235" width="4.7109375" style="4" customWidth="1"/>
    <col min="10236" max="10236" width="1.7109375" style="4" customWidth="1"/>
    <col min="10237" max="10237" width="4.85546875" style="4" bestFit="1" customWidth="1"/>
    <col min="10238" max="10238" width="4" style="4" customWidth="1"/>
    <col min="10239" max="10239" width="5" style="4" customWidth="1"/>
    <col min="10240" max="10240" width="11.42578125" style="4"/>
    <col min="10241" max="10241" width="12.42578125" style="4" customWidth="1"/>
    <col min="10242" max="10242" width="10.85546875" style="4" customWidth="1"/>
    <col min="10243" max="10244" width="6.140625" style="4" customWidth="1"/>
    <col min="10245" max="10245" width="1.7109375" style="4" customWidth="1"/>
    <col min="10246" max="10246" width="6" style="4" customWidth="1"/>
    <col min="10247" max="10248" width="5.28515625" style="4" customWidth="1"/>
    <col min="10249" max="10249" width="1.7109375" style="4" customWidth="1"/>
    <col min="10250" max="10252" width="5.28515625" style="4" customWidth="1"/>
    <col min="10253" max="10253" width="1.7109375" style="4" customWidth="1"/>
    <col min="10254" max="10256" width="5.28515625" style="4" customWidth="1"/>
    <col min="10257" max="10257" width="1.7109375" style="4" customWidth="1"/>
    <col min="10258" max="10260" width="5.28515625" style="4" customWidth="1"/>
    <col min="10261" max="10261" width="1.7109375" style="4" customWidth="1"/>
    <col min="10262" max="10264" width="5.28515625" style="4" customWidth="1"/>
    <col min="10265" max="10265" width="1.7109375" style="4" customWidth="1"/>
    <col min="10266" max="10268" width="5.28515625" style="4" customWidth="1"/>
    <col min="10269" max="10467" width="11.42578125" style="4"/>
    <col min="10468" max="10468" width="22.7109375" style="4" customWidth="1"/>
    <col min="10469" max="10469" width="7.28515625" style="4" customWidth="1"/>
    <col min="10470" max="10470" width="6.85546875" style="4" customWidth="1"/>
    <col min="10471" max="10471" width="6" style="4" bestFit="1" customWidth="1"/>
    <col min="10472" max="10472" width="1.7109375" style="4" customWidth="1"/>
    <col min="10473" max="10473" width="6" style="4" bestFit="1" customWidth="1"/>
    <col min="10474" max="10475" width="5.42578125" style="4" customWidth="1"/>
    <col min="10476" max="10476" width="1.7109375" style="4" customWidth="1"/>
    <col min="10477" max="10479" width="5.140625" style="4" customWidth="1"/>
    <col min="10480" max="10480" width="1.7109375" style="4" customWidth="1"/>
    <col min="10481" max="10483" width="4.7109375" style="4" customWidth="1"/>
    <col min="10484" max="10484" width="1.7109375" style="4" customWidth="1"/>
    <col min="10485" max="10487" width="4.7109375" style="4" customWidth="1"/>
    <col min="10488" max="10488" width="1.7109375" style="4" customWidth="1"/>
    <col min="10489" max="10491" width="4.7109375" style="4" customWidth="1"/>
    <col min="10492" max="10492" width="1.7109375" style="4" customWidth="1"/>
    <col min="10493" max="10493" width="4.85546875" style="4" bestFit="1" customWidth="1"/>
    <col min="10494" max="10494" width="4" style="4" customWidth="1"/>
    <col min="10495" max="10495" width="5" style="4" customWidth="1"/>
    <col min="10496" max="10496" width="11.42578125" style="4"/>
    <col min="10497" max="10497" width="12.42578125" style="4" customWidth="1"/>
    <col min="10498" max="10498" width="10.85546875" style="4" customWidth="1"/>
    <col min="10499" max="10500" width="6.140625" style="4" customWidth="1"/>
    <col min="10501" max="10501" width="1.7109375" style="4" customWidth="1"/>
    <col min="10502" max="10502" width="6" style="4" customWidth="1"/>
    <col min="10503" max="10504" width="5.28515625" style="4" customWidth="1"/>
    <col min="10505" max="10505" width="1.7109375" style="4" customWidth="1"/>
    <col min="10506" max="10508" width="5.28515625" style="4" customWidth="1"/>
    <col min="10509" max="10509" width="1.7109375" style="4" customWidth="1"/>
    <col min="10510" max="10512" width="5.28515625" style="4" customWidth="1"/>
    <col min="10513" max="10513" width="1.7109375" style="4" customWidth="1"/>
    <col min="10514" max="10516" width="5.28515625" style="4" customWidth="1"/>
    <col min="10517" max="10517" width="1.7109375" style="4" customWidth="1"/>
    <col min="10518" max="10520" width="5.28515625" style="4" customWidth="1"/>
    <col min="10521" max="10521" width="1.7109375" style="4" customWidth="1"/>
    <col min="10522" max="10524" width="5.28515625" style="4" customWidth="1"/>
    <col min="10525" max="10723" width="11.42578125" style="4"/>
    <col min="10724" max="10724" width="22.7109375" style="4" customWidth="1"/>
    <col min="10725" max="10725" width="7.28515625" style="4" customWidth="1"/>
    <col min="10726" max="10726" width="6.85546875" style="4" customWidth="1"/>
    <col min="10727" max="10727" width="6" style="4" bestFit="1" customWidth="1"/>
    <col min="10728" max="10728" width="1.7109375" style="4" customWidth="1"/>
    <col min="10729" max="10729" width="6" style="4" bestFit="1" customWidth="1"/>
    <col min="10730" max="10731" width="5.42578125" style="4" customWidth="1"/>
    <col min="10732" max="10732" width="1.7109375" style="4" customWidth="1"/>
    <col min="10733" max="10735" width="5.140625" style="4" customWidth="1"/>
    <col min="10736" max="10736" width="1.7109375" style="4" customWidth="1"/>
    <col min="10737" max="10739" width="4.7109375" style="4" customWidth="1"/>
    <col min="10740" max="10740" width="1.7109375" style="4" customWidth="1"/>
    <col min="10741" max="10743" width="4.7109375" style="4" customWidth="1"/>
    <col min="10744" max="10744" width="1.7109375" style="4" customWidth="1"/>
    <col min="10745" max="10747" width="4.7109375" style="4" customWidth="1"/>
    <col min="10748" max="10748" width="1.7109375" style="4" customWidth="1"/>
    <col min="10749" max="10749" width="4.85546875" style="4" bestFit="1" customWidth="1"/>
    <col min="10750" max="10750" width="4" style="4" customWidth="1"/>
    <col min="10751" max="10751" width="5" style="4" customWidth="1"/>
    <col min="10752" max="10752" width="11.42578125" style="4"/>
    <col min="10753" max="10753" width="12.42578125" style="4" customWidth="1"/>
    <col min="10754" max="10754" width="10.85546875" style="4" customWidth="1"/>
    <col min="10755" max="10756" width="6.140625" style="4" customWidth="1"/>
    <col min="10757" max="10757" width="1.7109375" style="4" customWidth="1"/>
    <col min="10758" max="10758" width="6" style="4" customWidth="1"/>
    <col min="10759" max="10760" width="5.28515625" style="4" customWidth="1"/>
    <col min="10761" max="10761" width="1.7109375" style="4" customWidth="1"/>
    <col min="10762" max="10764" width="5.28515625" style="4" customWidth="1"/>
    <col min="10765" max="10765" width="1.7109375" style="4" customWidth="1"/>
    <col min="10766" max="10768" width="5.28515625" style="4" customWidth="1"/>
    <col min="10769" max="10769" width="1.7109375" style="4" customWidth="1"/>
    <col min="10770" max="10772" width="5.28515625" style="4" customWidth="1"/>
    <col min="10773" max="10773" width="1.7109375" style="4" customWidth="1"/>
    <col min="10774" max="10776" width="5.28515625" style="4" customWidth="1"/>
    <col min="10777" max="10777" width="1.7109375" style="4" customWidth="1"/>
    <col min="10778" max="10780" width="5.28515625" style="4" customWidth="1"/>
    <col min="10781" max="10979" width="11.42578125" style="4"/>
    <col min="10980" max="10980" width="22.7109375" style="4" customWidth="1"/>
    <col min="10981" max="10981" width="7.28515625" style="4" customWidth="1"/>
    <col min="10982" max="10982" width="6.85546875" style="4" customWidth="1"/>
    <col min="10983" max="10983" width="6" style="4" bestFit="1" customWidth="1"/>
    <col min="10984" max="10984" width="1.7109375" style="4" customWidth="1"/>
    <col min="10985" max="10985" width="6" style="4" bestFit="1" customWidth="1"/>
    <col min="10986" max="10987" width="5.42578125" style="4" customWidth="1"/>
    <col min="10988" max="10988" width="1.7109375" style="4" customWidth="1"/>
    <col min="10989" max="10991" width="5.140625" style="4" customWidth="1"/>
    <col min="10992" max="10992" width="1.7109375" style="4" customWidth="1"/>
    <col min="10993" max="10995" width="4.7109375" style="4" customWidth="1"/>
    <col min="10996" max="10996" width="1.7109375" style="4" customWidth="1"/>
    <col min="10997" max="10999" width="4.7109375" style="4" customWidth="1"/>
    <col min="11000" max="11000" width="1.7109375" style="4" customWidth="1"/>
    <col min="11001" max="11003" width="4.7109375" style="4" customWidth="1"/>
    <col min="11004" max="11004" width="1.7109375" style="4" customWidth="1"/>
    <col min="11005" max="11005" width="4.85546875" style="4" bestFit="1" customWidth="1"/>
    <col min="11006" max="11006" width="4" style="4" customWidth="1"/>
    <col min="11007" max="11007" width="5" style="4" customWidth="1"/>
    <col min="11008" max="11008" width="11.42578125" style="4"/>
    <col min="11009" max="11009" width="12.42578125" style="4" customWidth="1"/>
    <col min="11010" max="11010" width="10.85546875" style="4" customWidth="1"/>
    <col min="11011" max="11012" width="6.140625" style="4" customWidth="1"/>
    <col min="11013" max="11013" width="1.7109375" style="4" customWidth="1"/>
    <col min="11014" max="11014" width="6" style="4" customWidth="1"/>
    <col min="11015" max="11016" width="5.28515625" style="4" customWidth="1"/>
    <col min="11017" max="11017" width="1.7109375" style="4" customWidth="1"/>
    <col min="11018" max="11020" width="5.28515625" style="4" customWidth="1"/>
    <col min="11021" max="11021" width="1.7109375" style="4" customWidth="1"/>
    <col min="11022" max="11024" width="5.28515625" style="4" customWidth="1"/>
    <col min="11025" max="11025" width="1.7109375" style="4" customWidth="1"/>
    <col min="11026" max="11028" width="5.28515625" style="4" customWidth="1"/>
    <col min="11029" max="11029" width="1.7109375" style="4" customWidth="1"/>
    <col min="11030" max="11032" width="5.28515625" style="4" customWidth="1"/>
    <col min="11033" max="11033" width="1.7109375" style="4" customWidth="1"/>
    <col min="11034" max="11036" width="5.28515625" style="4" customWidth="1"/>
    <col min="11037" max="11235" width="11.42578125" style="4"/>
    <col min="11236" max="11236" width="22.7109375" style="4" customWidth="1"/>
    <col min="11237" max="11237" width="7.28515625" style="4" customWidth="1"/>
    <col min="11238" max="11238" width="6.85546875" style="4" customWidth="1"/>
    <col min="11239" max="11239" width="6" style="4" bestFit="1" customWidth="1"/>
    <col min="11240" max="11240" width="1.7109375" style="4" customWidth="1"/>
    <col min="11241" max="11241" width="6" style="4" bestFit="1" customWidth="1"/>
    <col min="11242" max="11243" width="5.42578125" style="4" customWidth="1"/>
    <col min="11244" max="11244" width="1.7109375" style="4" customWidth="1"/>
    <col min="11245" max="11247" width="5.140625" style="4" customWidth="1"/>
    <col min="11248" max="11248" width="1.7109375" style="4" customWidth="1"/>
    <col min="11249" max="11251" width="4.7109375" style="4" customWidth="1"/>
    <col min="11252" max="11252" width="1.7109375" style="4" customWidth="1"/>
    <col min="11253" max="11255" width="4.7109375" style="4" customWidth="1"/>
    <col min="11256" max="11256" width="1.7109375" style="4" customWidth="1"/>
    <col min="11257" max="11259" width="4.7109375" style="4" customWidth="1"/>
    <col min="11260" max="11260" width="1.7109375" style="4" customWidth="1"/>
    <col min="11261" max="11261" width="4.85546875" style="4" bestFit="1" customWidth="1"/>
    <col min="11262" max="11262" width="4" style="4" customWidth="1"/>
    <col min="11263" max="11263" width="5" style="4" customWidth="1"/>
    <col min="11264" max="11264" width="11.42578125" style="4"/>
    <col min="11265" max="11265" width="12.42578125" style="4" customWidth="1"/>
    <col min="11266" max="11266" width="10.85546875" style="4" customWidth="1"/>
    <col min="11267" max="11268" width="6.140625" style="4" customWidth="1"/>
    <col min="11269" max="11269" width="1.7109375" style="4" customWidth="1"/>
    <col min="11270" max="11270" width="6" style="4" customWidth="1"/>
    <col min="11271" max="11272" width="5.28515625" style="4" customWidth="1"/>
    <col min="11273" max="11273" width="1.7109375" style="4" customWidth="1"/>
    <col min="11274" max="11276" width="5.28515625" style="4" customWidth="1"/>
    <col min="11277" max="11277" width="1.7109375" style="4" customWidth="1"/>
    <col min="11278" max="11280" width="5.28515625" style="4" customWidth="1"/>
    <col min="11281" max="11281" width="1.7109375" style="4" customWidth="1"/>
    <col min="11282" max="11284" width="5.28515625" style="4" customWidth="1"/>
    <col min="11285" max="11285" width="1.7109375" style="4" customWidth="1"/>
    <col min="11286" max="11288" width="5.28515625" style="4" customWidth="1"/>
    <col min="11289" max="11289" width="1.7109375" style="4" customWidth="1"/>
    <col min="11290" max="11292" width="5.28515625" style="4" customWidth="1"/>
    <col min="11293" max="11491" width="11.42578125" style="4"/>
    <col min="11492" max="11492" width="22.7109375" style="4" customWidth="1"/>
    <col min="11493" max="11493" width="7.28515625" style="4" customWidth="1"/>
    <col min="11494" max="11494" width="6.85546875" style="4" customWidth="1"/>
    <col min="11495" max="11495" width="6" style="4" bestFit="1" customWidth="1"/>
    <col min="11496" max="11496" width="1.7109375" style="4" customWidth="1"/>
    <col min="11497" max="11497" width="6" style="4" bestFit="1" customWidth="1"/>
    <col min="11498" max="11499" width="5.42578125" style="4" customWidth="1"/>
    <col min="11500" max="11500" width="1.7109375" style="4" customWidth="1"/>
    <col min="11501" max="11503" width="5.140625" style="4" customWidth="1"/>
    <col min="11504" max="11504" width="1.7109375" style="4" customWidth="1"/>
    <col min="11505" max="11507" width="4.7109375" style="4" customWidth="1"/>
    <col min="11508" max="11508" width="1.7109375" style="4" customWidth="1"/>
    <col min="11509" max="11511" width="4.7109375" style="4" customWidth="1"/>
    <col min="11512" max="11512" width="1.7109375" style="4" customWidth="1"/>
    <col min="11513" max="11515" width="4.7109375" style="4" customWidth="1"/>
    <col min="11516" max="11516" width="1.7109375" style="4" customWidth="1"/>
    <col min="11517" max="11517" width="4.85546875" style="4" bestFit="1" customWidth="1"/>
    <col min="11518" max="11518" width="4" style="4" customWidth="1"/>
    <col min="11519" max="11519" width="5" style="4" customWidth="1"/>
    <col min="11520" max="11520" width="11.42578125" style="4"/>
    <col min="11521" max="11521" width="12.42578125" style="4" customWidth="1"/>
    <col min="11522" max="11522" width="10.85546875" style="4" customWidth="1"/>
    <col min="11523" max="11524" width="6.140625" style="4" customWidth="1"/>
    <col min="11525" max="11525" width="1.7109375" style="4" customWidth="1"/>
    <col min="11526" max="11526" width="6" style="4" customWidth="1"/>
    <col min="11527" max="11528" width="5.28515625" style="4" customWidth="1"/>
    <col min="11529" max="11529" width="1.7109375" style="4" customWidth="1"/>
    <col min="11530" max="11532" width="5.28515625" style="4" customWidth="1"/>
    <col min="11533" max="11533" width="1.7109375" style="4" customWidth="1"/>
    <col min="11534" max="11536" width="5.28515625" style="4" customWidth="1"/>
    <col min="11537" max="11537" width="1.7109375" style="4" customWidth="1"/>
    <col min="11538" max="11540" width="5.28515625" style="4" customWidth="1"/>
    <col min="11541" max="11541" width="1.7109375" style="4" customWidth="1"/>
    <col min="11542" max="11544" width="5.28515625" style="4" customWidth="1"/>
    <col min="11545" max="11545" width="1.7109375" style="4" customWidth="1"/>
    <col min="11546" max="11548" width="5.28515625" style="4" customWidth="1"/>
    <col min="11549" max="11747" width="11.42578125" style="4"/>
    <col min="11748" max="11748" width="22.7109375" style="4" customWidth="1"/>
    <col min="11749" max="11749" width="7.28515625" style="4" customWidth="1"/>
    <col min="11750" max="11750" width="6.85546875" style="4" customWidth="1"/>
    <col min="11751" max="11751" width="6" style="4" bestFit="1" customWidth="1"/>
    <col min="11752" max="11752" width="1.7109375" style="4" customWidth="1"/>
    <col min="11753" max="11753" width="6" style="4" bestFit="1" customWidth="1"/>
    <col min="11754" max="11755" width="5.42578125" style="4" customWidth="1"/>
    <col min="11756" max="11756" width="1.7109375" style="4" customWidth="1"/>
    <col min="11757" max="11759" width="5.140625" style="4" customWidth="1"/>
    <col min="11760" max="11760" width="1.7109375" style="4" customWidth="1"/>
    <col min="11761" max="11763" width="4.7109375" style="4" customWidth="1"/>
    <col min="11764" max="11764" width="1.7109375" style="4" customWidth="1"/>
    <col min="11765" max="11767" width="4.7109375" style="4" customWidth="1"/>
    <col min="11768" max="11768" width="1.7109375" style="4" customWidth="1"/>
    <col min="11769" max="11771" width="4.7109375" style="4" customWidth="1"/>
    <col min="11772" max="11772" width="1.7109375" style="4" customWidth="1"/>
    <col min="11773" max="11773" width="4.85546875" style="4" bestFit="1" customWidth="1"/>
    <col min="11774" max="11774" width="4" style="4" customWidth="1"/>
    <col min="11775" max="11775" width="5" style="4" customWidth="1"/>
    <col min="11776" max="11776" width="11.42578125" style="4"/>
    <col min="11777" max="11777" width="12.42578125" style="4" customWidth="1"/>
    <col min="11778" max="11778" width="10.85546875" style="4" customWidth="1"/>
    <col min="11779" max="11780" width="6.140625" style="4" customWidth="1"/>
    <col min="11781" max="11781" width="1.7109375" style="4" customWidth="1"/>
    <col min="11782" max="11782" width="6" style="4" customWidth="1"/>
    <col min="11783" max="11784" width="5.28515625" style="4" customWidth="1"/>
    <col min="11785" max="11785" width="1.7109375" style="4" customWidth="1"/>
    <col min="11786" max="11788" width="5.28515625" style="4" customWidth="1"/>
    <col min="11789" max="11789" width="1.7109375" style="4" customWidth="1"/>
    <col min="11790" max="11792" width="5.28515625" style="4" customWidth="1"/>
    <col min="11793" max="11793" width="1.7109375" style="4" customWidth="1"/>
    <col min="11794" max="11796" width="5.28515625" style="4" customWidth="1"/>
    <col min="11797" max="11797" width="1.7109375" style="4" customWidth="1"/>
    <col min="11798" max="11800" width="5.28515625" style="4" customWidth="1"/>
    <col min="11801" max="11801" width="1.7109375" style="4" customWidth="1"/>
    <col min="11802" max="11804" width="5.28515625" style="4" customWidth="1"/>
    <col min="11805" max="12003" width="11.42578125" style="4"/>
    <col min="12004" max="12004" width="22.7109375" style="4" customWidth="1"/>
    <col min="12005" max="12005" width="7.28515625" style="4" customWidth="1"/>
    <col min="12006" max="12006" width="6.85546875" style="4" customWidth="1"/>
    <col min="12007" max="12007" width="6" style="4" bestFit="1" customWidth="1"/>
    <col min="12008" max="12008" width="1.7109375" style="4" customWidth="1"/>
    <col min="12009" max="12009" width="6" style="4" bestFit="1" customWidth="1"/>
    <col min="12010" max="12011" width="5.42578125" style="4" customWidth="1"/>
    <col min="12012" max="12012" width="1.7109375" style="4" customWidth="1"/>
    <col min="12013" max="12015" width="5.140625" style="4" customWidth="1"/>
    <col min="12016" max="12016" width="1.7109375" style="4" customWidth="1"/>
    <col min="12017" max="12019" width="4.7109375" style="4" customWidth="1"/>
    <col min="12020" max="12020" width="1.7109375" style="4" customWidth="1"/>
    <col min="12021" max="12023" width="4.7109375" style="4" customWidth="1"/>
    <col min="12024" max="12024" width="1.7109375" style="4" customWidth="1"/>
    <col min="12025" max="12027" width="4.7109375" style="4" customWidth="1"/>
    <col min="12028" max="12028" width="1.7109375" style="4" customWidth="1"/>
    <col min="12029" max="12029" width="4.85546875" style="4" bestFit="1" customWidth="1"/>
    <col min="12030" max="12030" width="4" style="4" customWidth="1"/>
    <col min="12031" max="12031" width="5" style="4" customWidth="1"/>
    <col min="12032" max="12032" width="11.42578125" style="4"/>
    <col min="12033" max="12033" width="12.42578125" style="4" customWidth="1"/>
    <col min="12034" max="12034" width="10.85546875" style="4" customWidth="1"/>
    <col min="12035" max="12036" width="6.140625" style="4" customWidth="1"/>
    <col min="12037" max="12037" width="1.7109375" style="4" customWidth="1"/>
    <col min="12038" max="12038" width="6" style="4" customWidth="1"/>
    <col min="12039" max="12040" width="5.28515625" style="4" customWidth="1"/>
    <col min="12041" max="12041" width="1.7109375" style="4" customWidth="1"/>
    <col min="12042" max="12044" width="5.28515625" style="4" customWidth="1"/>
    <col min="12045" max="12045" width="1.7109375" style="4" customWidth="1"/>
    <col min="12046" max="12048" width="5.28515625" style="4" customWidth="1"/>
    <col min="12049" max="12049" width="1.7109375" style="4" customWidth="1"/>
    <col min="12050" max="12052" width="5.28515625" style="4" customWidth="1"/>
    <col min="12053" max="12053" width="1.7109375" style="4" customWidth="1"/>
    <col min="12054" max="12056" width="5.28515625" style="4" customWidth="1"/>
    <col min="12057" max="12057" width="1.7109375" style="4" customWidth="1"/>
    <col min="12058" max="12060" width="5.28515625" style="4" customWidth="1"/>
    <col min="12061" max="12259" width="11.42578125" style="4"/>
    <col min="12260" max="12260" width="22.7109375" style="4" customWidth="1"/>
    <col min="12261" max="12261" width="7.28515625" style="4" customWidth="1"/>
    <col min="12262" max="12262" width="6.85546875" style="4" customWidth="1"/>
    <col min="12263" max="12263" width="6" style="4" bestFit="1" customWidth="1"/>
    <col min="12264" max="12264" width="1.7109375" style="4" customWidth="1"/>
    <col min="12265" max="12265" width="6" style="4" bestFit="1" customWidth="1"/>
    <col min="12266" max="12267" width="5.42578125" style="4" customWidth="1"/>
    <col min="12268" max="12268" width="1.7109375" style="4" customWidth="1"/>
    <col min="12269" max="12271" width="5.140625" style="4" customWidth="1"/>
    <col min="12272" max="12272" width="1.7109375" style="4" customWidth="1"/>
    <col min="12273" max="12275" width="4.7109375" style="4" customWidth="1"/>
    <col min="12276" max="12276" width="1.7109375" style="4" customWidth="1"/>
    <col min="12277" max="12279" width="4.7109375" style="4" customWidth="1"/>
    <col min="12280" max="12280" width="1.7109375" style="4" customWidth="1"/>
    <col min="12281" max="12283" width="4.7109375" style="4" customWidth="1"/>
    <col min="12284" max="12284" width="1.7109375" style="4" customWidth="1"/>
    <col min="12285" max="12285" width="4.85546875" style="4" bestFit="1" customWidth="1"/>
    <col min="12286" max="12286" width="4" style="4" customWidth="1"/>
    <col min="12287" max="12287" width="5" style="4" customWidth="1"/>
    <col min="12288" max="12288" width="11.42578125" style="4"/>
    <col min="12289" max="12289" width="12.42578125" style="4" customWidth="1"/>
    <col min="12290" max="12290" width="10.85546875" style="4" customWidth="1"/>
    <col min="12291" max="12292" width="6.140625" style="4" customWidth="1"/>
    <col min="12293" max="12293" width="1.7109375" style="4" customWidth="1"/>
    <col min="12294" max="12294" width="6" style="4" customWidth="1"/>
    <col min="12295" max="12296" width="5.28515625" style="4" customWidth="1"/>
    <col min="12297" max="12297" width="1.7109375" style="4" customWidth="1"/>
    <col min="12298" max="12300" width="5.28515625" style="4" customWidth="1"/>
    <col min="12301" max="12301" width="1.7109375" style="4" customWidth="1"/>
    <col min="12302" max="12304" width="5.28515625" style="4" customWidth="1"/>
    <col min="12305" max="12305" width="1.7109375" style="4" customWidth="1"/>
    <col min="12306" max="12308" width="5.28515625" style="4" customWidth="1"/>
    <col min="12309" max="12309" width="1.7109375" style="4" customWidth="1"/>
    <col min="12310" max="12312" width="5.28515625" style="4" customWidth="1"/>
    <col min="12313" max="12313" width="1.7109375" style="4" customWidth="1"/>
    <col min="12314" max="12316" width="5.28515625" style="4" customWidth="1"/>
    <col min="12317" max="12515" width="11.42578125" style="4"/>
    <col min="12516" max="12516" width="22.7109375" style="4" customWidth="1"/>
    <col min="12517" max="12517" width="7.28515625" style="4" customWidth="1"/>
    <col min="12518" max="12518" width="6.85546875" style="4" customWidth="1"/>
    <col min="12519" max="12519" width="6" style="4" bestFit="1" customWidth="1"/>
    <col min="12520" max="12520" width="1.7109375" style="4" customWidth="1"/>
    <col min="12521" max="12521" width="6" style="4" bestFit="1" customWidth="1"/>
    <col min="12522" max="12523" width="5.42578125" style="4" customWidth="1"/>
    <col min="12524" max="12524" width="1.7109375" style="4" customWidth="1"/>
    <col min="12525" max="12527" width="5.140625" style="4" customWidth="1"/>
    <col min="12528" max="12528" width="1.7109375" style="4" customWidth="1"/>
    <col min="12529" max="12531" width="4.7109375" style="4" customWidth="1"/>
    <col min="12532" max="12532" width="1.7109375" style="4" customWidth="1"/>
    <col min="12533" max="12535" width="4.7109375" style="4" customWidth="1"/>
    <col min="12536" max="12536" width="1.7109375" style="4" customWidth="1"/>
    <col min="12537" max="12539" width="4.7109375" style="4" customWidth="1"/>
    <col min="12540" max="12540" width="1.7109375" style="4" customWidth="1"/>
    <col min="12541" max="12541" width="4.85546875" style="4" bestFit="1" customWidth="1"/>
    <col min="12542" max="12542" width="4" style="4" customWidth="1"/>
    <col min="12543" max="12543" width="5" style="4" customWidth="1"/>
    <col min="12544" max="12544" width="11.42578125" style="4"/>
    <col min="12545" max="12545" width="12.42578125" style="4" customWidth="1"/>
    <col min="12546" max="12546" width="10.85546875" style="4" customWidth="1"/>
    <col min="12547" max="12548" width="6.140625" style="4" customWidth="1"/>
    <col min="12549" max="12549" width="1.7109375" style="4" customWidth="1"/>
    <col min="12550" max="12550" width="6" style="4" customWidth="1"/>
    <col min="12551" max="12552" width="5.28515625" style="4" customWidth="1"/>
    <col min="12553" max="12553" width="1.7109375" style="4" customWidth="1"/>
    <col min="12554" max="12556" width="5.28515625" style="4" customWidth="1"/>
    <col min="12557" max="12557" width="1.7109375" style="4" customWidth="1"/>
    <col min="12558" max="12560" width="5.28515625" style="4" customWidth="1"/>
    <col min="12561" max="12561" width="1.7109375" style="4" customWidth="1"/>
    <col min="12562" max="12564" width="5.28515625" style="4" customWidth="1"/>
    <col min="12565" max="12565" width="1.7109375" style="4" customWidth="1"/>
    <col min="12566" max="12568" width="5.28515625" style="4" customWidth="1"/>
    <col min="12569" max="12569" width="1.7109375" style="4" customWidth="1"/>
    <col min="12570" max="12572" width="5.28515625" style="4" customWidth="1"/>
    <col min="12573" max="12771" width="11.42578125" style="4"/>
    <col min="12772" max="12772" width="22.7109375" style="4" customWidth="1"/>
    <col min="12773" max="12773" width="7.28515625" style="4" customWidth="1"/>
    <col min="12774" max="12774" width="6.85546875" style="4" customWidth="1"/>
    <col min="12775" max="12775" width="6" style="4" bestFit="1" customWidth="1"/>
    <col min="12776" max="12776" width="1.7109375" style="4" customWidth="1"/>
    <col min="12777" max="12777" width="6" style="4" bestFit="1" customWidth="1"/>
    <col min="12778" max="12779" width="5.42578125" style="4" customWidth="1"/>
    <col min="12780" max="12780" width="1.7109375" style="4" customWidth="1"/>
    <col min="12781" max="12783" width="5.140625" style="4" customWidth="1"/>
    <col min="12784" max="12784" width="1.7109375" style="4" customWidth="1"/>
    <col min="12785" max="12787" width="4.7109375" style="4" customWidth="1"/>
    <col min="12788" max="12788" width="1.7109375" style="4" customWidth="1"/>
    <col min="12789" max="12791" width="4.7109375" style="4" customWidth="1"/>
    <col min="12792" max="12792" width="1.7109375" style="4" customWidth="1"/>
    <col min="12793" max="12795" width="4.7109375" style="4" customWidth="1"/>
    <col min="12796" max="12796" width="1.7109375" style="4" customWidth="1"/>
    <col min="12797" max="12797" width="4.85546875" style="4" bestFit="1" customWidth="1"/>
    <col min="12798" max="12798" width="4" style="4" customWidth="1"/>
    <col min="12799" max="12799" width="5" style="4" customWidth="1"/>
    <col min="12800" max="12800" width="11.42578125" style="4"/>
    <col min="12801" max="12801" width="12.42578125" style="4" customWidth="1"/>
    <col min="12802" max="12802" width="10.85546875" style="4" customWidth="1"/>
    <col min="12803" max="12804" width="6.140625" style="4" customWidth="1"/>
    <col min="12805" max="12805" width="1.7109375" style="4" customWidth="1"/>
    <col min="12806" max="12806" width="6" style="4" customWidth="1"/>
    <col min="12807" max="12808" width="5.28515625" style="4" customWidth="1"/>
    <col min="12809" max="12809" width="1.7109375" style="4" customWidth="1"/>
    <col min="12810" max="12812" width="5.28515625" style="4" customWidth="1"/>
    <col min="12813" max="12813" width="1.7109375" style="4" customWidth="1"/>
    <col min="12814" max="12816" width="5.28515625" style="4" customWidth="1"/>
    <col min="12817" max="12817" width="1.7109375" style="4" customWidth="1"/>
    <col min="12818" max="12820" width="5.28515625" style="4" customWidth="1"/>
    <col min="12821" max="12821" width="1.7109375" style="4" customWidth="1"/>
    <col min="12822" max="12824" width="5.28515625" style="4" customWidth="1"/>
    <col min="12825" max="12825" width="1.7109375" style="4" customWidth="1"/>
    <col min="12826" max="12828" width="5.28515625" style="4" customWidth="1"/>
    <col min="12829" max="13027" width="11.42578125" style="4"/>
    <col min="13028" max="13028" width="22.7109375" style="4" customWidth="1"/>
    <col min="13029" max="13029" width="7.28515625" style="4" customWidth="1"/>
    <col min="13030" max="13030" width="6.85546875" style="4" customWidth="1"/>
    <col min="13031" max="13031" width="6" style="4" bestFit="1" customWidth="1"/>
    <col min="13032" max="13032" width="1.7109375" style="4" customWidth="1"/>
    <col min="13033" max="13033" width="6" style="4" bestFit="1" customWidth="1"/>
    <col min="13034" max="13035" width="5.42578125" style="4" customWidth="1"/>
    <col min="13036" max="13036" width="1.7109375" style="4" customWidth="1"/>
    <col min="13037" max="13039" width="5.140625" style="4" customWidth="1"/>
    <col min="13040" max="13040" width="1.7109375" style="4" customWidth="1"/>
    <col min="13041" max="13043" width="4.7109375" style="4" customWidth="1"/>
    <col min="13044" max="13044" width="1.7109375" style="4" customWidth="1"/>
    <col min="13045" max="13047" width="4.7109375" style="4" customWidth="1"/>
    <col min="13048" max="13048" width="1.7109375" style="4" customWidth="1"/>
    <col min="13049" max="13051" width="4.7109375" style="4" customWidth="1"/>
    <col min="13052" max="13052" width="1.7109375" style="4" customWidth="1"/>
    <col min="13053" max="13053" width="4.85546875" style="4" bestFit="1" customWidth="1"/>
    <col min="13054" max="13054" width="4" style="4" customWidth="1"/>
    <col min="13055" max="13055" width="5" style="4" customWidth="1"/>
    <col min="13056" max="13056" width="11.42578125" style="4"/>
    <col min="13057" max="13057" width="12.42578125" style="4" customWidth="1"/>
    <col min="13058" max="13058" width="10.85546875" style="4" customWidth="1"/>
    <col min="13059" max="13060" width="6.140625" style="4" customWidth="1"/>
    <col min="13061" max="13061" width="1.7109375" style="4" customWidth="1"/>
    <col min="13062" max="13062" width="6" style="4" customWidth="1"/>
    <col min="13063" max="13064" width="5.28515625" style="4" customWidth="1"/>
    <col min="13065" max="13065" width="1.7109375" style="4" customWidth="1"/>
    <col min="13066" max="13068" width="5.28515625" style="4" customWidth="1"/>
    <col min="13069" max="13069" width="1.7109375" style="4" customWidth="1"/>
    <col min="13070" max="13072" width="5.28515625" style="4" customWidth="1"/>
    <col min="13073" max="13073" width="1.7109375" style="4" customWidth="1"/>
    <col min="13074" max="13076" width="5.28515625" style="4" customWidth="1"/>
    <col min="13077" max="13077" width="1.7109375" style="4" customWidth="1"/>
    <col min="13078" max="13080" width="5.28515625" style="4" customWidth="1"/>
    <col min="13081" max="13081" width="1.7109375" style="4" customWidth="1"/>
    <col min="13082" max="13084" width="5.28515625" style="4" customWidth="1"/>
    <col min="13085" max="13283" width="11.42578125" style="4"/>
    <col min="13284" max="13284" width="22.7109375" style="4" customWidth="1"/>
    <col min="13285" max="13285" width="7.28515625" style="4" customWidth="1"/>
    <col min="13286" max="13286" width="6.85546875" style="4" customWidth="1"/>
    <col min="13287" max="13287" width="6" style="4" bestFit="1" customWidth="1"/>
    <col min="13288" max="13288" width="1.7109375" style="4" customWidth="1"/>
    <col min="13289" max="13289" width="6" style="4" bestFit="1" customWidth="1"/>
    <col min="13290" max="13291" width="5.42578125" style="4" customWidth="1"/>
    <col min="13292" max="13292" width="1.7109375" style="4" customWidth="1"/>
    <col min="13293" max="13295" width="5.140625" style="4" customWidth="1"/>
    <col min="13296" max="13296" width="1.7109375" style="4" customWidth="1"/>
    <col min="13297" max="13299" width="4.7109375" style="4" customWidth="1"/>
    <col min="13300" max="13300" width="1.7109375" style="4" customWidth="1"/>
    <col min="13301" max="13303" width="4.7109375" style="4" customWidth="1"/>
    <col min="13304" max="13304" width="1.7109375" style="4" customWidth="1"/>
    <col min="13305" max="13307" width="4.7109375" style="4" customWidth="1"/>
    <col min="13308" max="13308" width="1.7109375" style="4" customWidth="1"/>
    <col min="13309" max="13309" width="4.85546875" style="4" bestFit="1" customWidth="1"/>
    <col min="13310" max="13310" width="4" style="4" customWidth="1"/>
    <col min="13311" max="13311" width="5" style="4" customWidth="1"/>
    <col min="13312" max="13312" width="11.42578125" style="4"/>
    <col min="13313" max="13313" width="12.42578125" style="4" customWidth="1"/>
    <col min="13314" max="13314" width="10.85546875" style="4" customWidth="1"/>
    <col min="13315" max="13316" width="6.140625" style="4" customWidth="1"/>
    <col min="13317" max="13317" width="1.7109375" style="4" customWidth="1"/>
    <col min="13318" max="13318" width="6" style="4" customWidth="1"/>
    <col min="13319" max="13320" width="5.28515625" style="4" customWidth="1"/>
    <col min="13321" max="13321" width="1.7109375" style="4" customWidth="1"/>
    <col min="13322" max="13324" width="5.28515625" style="4" customWidth="1"/>
    <col min="13325" max="13325" width="1.7109375" style="4" customWidth="1"/>
    <col min="13326" max="13328" width="5.28515625" style="4" customWidth="1"/>
    <col min="13329" max="13329" width="1.7109375" style="4" customWidth="1"/>
    <col min="13330" max="13332" width="5.28515625" style="4" customWidth="1"/>
    <col min="13333" max="13333" width="1.7109375" style="4" customWidth="1"/>
    <col min="13334" max="13336" width="5.28515625" style="4" customWidth="1"/>
    <col min="13337" max="13337" width="1.7109375" style="4" customWidth="1"/>
    <col min="13338" max="13340" width="5.28515625" style="4" customWidth="1"/>
    <col min="13341" max="13539" width="11.42578125" style="4"/>
    <col min="13540" max="13540" width="22.7109375" style="4" customWidth="1"/>
    <col min="13541" max="13541" width="7.28515625" style="4" customWidth="1"/>
    <col min="13542" max="13542" width="6.85546875" style="4" customWidth="1"/>
    <col min="13543" max="13543" width="6" style="4" bestFit="1" customWidth="1"/>
    <col min="13544" max="13544" width="1.7109375" style="4" customWidth="1"/>
    <col min="13545" max="13545" width="6" style="4" bestFit="1" customWidth="1"/>
    <col min="13546" max="13547" width="5.42578125" style="4" customWidth="1"/>
    <col min="13548" max="13548" width="1.7109375" style="4" customWidth="1"/>
    <col min="13549" max="13551" width="5.140625" style="4" customWidth="1"/>
    <col min="13552" max="13552" width="1.7109375" style="4" customWidth="1"/>
    <col min="13553" max="13555" width="4.7109375" style="4" customWidth="1"/>
    <col min="13556" max="13556" width="1.7109375" style="4" customWidth="1"/>
    <col min="13557" max="13559" width="4.7109375" style="4" customWidth="1"/>
    <col min="13560" max="13560" width="1.7109375" style="4" customWidth="1"/>
    <col min="13561" max="13563" width="4.7109375" style="4" customWidth="1"/>
    <col min="13564" max="13564" width="1.7109375" style="4" customWidth="1"/>
    <col min="13565" max="13565" width="4.85546875" style="4" bestFit="1" customWidth="1"/>
    <col min="13566" max="13566" width="4" style="4" customWidth="1"/>
    <col min="13567" max="13567" width="5" style="4" customWidth="1"/>
    <col min="13568" max="13568" width="11.42578125" style="4"/>
    <col min="13569" max="13569" width="12.42578125" style="4" customWidth="1"/>
    <col min="13570" max="13570" width="10.85546875" style="4" customWidth="1"/>
    <col min="13571" max="13572" width="6.140625" style="4" customWidth="1"/>
    <col min="13573" max="13573" width="1.7109375" style="4" customWidth="1"/>
    <col min="13574" max="13574" width="6" style="4" customWidth="1"/>
    <col min="13575" max="13576" width="5.28515625" style="4" customWidth="1"/>
    <col min="13577" max="13577" width="1.7109375" style="4" customWidth="1"/>
    <col min="13578" max="13580" width="5.28515625" style="4" customWidth="1"/>
    <col min="13581" max="13581" width="1.7109375" style="4" customWidth="1"/>
    <col min="13582" max="13584" width="5.28515625" style="4" customWidth="1"/>
    <col min="13585" max="13585" width="1.7109375" style="4" customWidth="1"/>
    <col min="13586" max="13588" width="5.28515625" style="4" customWidth="1"/>
    <col min="13589" max="13589" width="1.7109375" style="4" customWidth="1"/>
    <col min="13590" max="13592" width="5.28515625" style="4" customWidth="1"/>
    <col min="13593" max="13593" width="1.7109375" style="4" customWidth="1"/>
    <col min="13594" max="13596" width="5.28515625" style="4" customWidth="1"/>
    <col min="13597" max="13795" width="11.42578125" style="4"/>
    <col min="13796" max="13796" width="22.7109375" style="4" customWidth="1"/>
    <col min="13797" max="13797" width="7.28515625" style="4" customWidth="1"/>
    <col min="13798" max="13798" width="6.85546875" style="4" customWidth="1"/>
    <col min="13799" max="13799" width="6" style="4" bestFit="1" customWidth="1"/>
    <col min="13800" max="13800" width="1.7109375" style="4" customWidth="1"/>
    <col min="13801" max="13801" width="6" style="4" bestFit="1" customWidth="1"/>
    <col min="13802" max="13803" width="5.42578125" style="4" customWidth="1"/>
    <col min="13804" max="13804" width="1.7109375" style="4" customWidth="1"/>
    <col min="13805" max="13807" width="5.140625" style="4" customWidth="1"/>
    <col min="13808" max="13808" width="1.7109375" style="4" customWidth="1"/>
    <col min="13809" max="13811" width="4.7109375" style="4" customWidth="1"/>
    <col min="13812" max="13812" width="1.7109375" style="4" customWidth="1"/>
    <col min="13813" max="13815" width="4.7109375" style="4" customWidth="1"/>
    <col min="13816" max="13816" width="1.7109375" style="4" customWidth="1"/>
    <col min="13817" max="13819" width="4.7109375" style="4" customWidth="1"/>
    <col min="13820" max="13820" width="1.7109375" style="4" customWidth="1"/>
    <col min="13821" max="13821" width="4.85546875" style="4" bestFit="1" customWidth="1"/>
    <col min="13822" max="13822" width="4" style="4" customWidth="1"/>
    <col min="13823" max="13823" width="5" style="4" customWidth="1"/>
    <col min="13824" max="13824" width="11.42578125" style="4"/>
    <col min="13825" max="13825" width="12.42578125" style="4" customWidth="1"/>
    <col min="13826" max="13826" width="10.85546875" style="4" customWidth="1"/>
    <col min="13827" max="13828" width="6.140625" style="4" customWidth="1"/>
    <col min="13829" max="13829" width="1.7109375" style="4" customWidth="1"/>
    <col min="13830" max="13830" width="6" style="4" customWidth="1"/>
    <col min="13831" max="13832" width="5.28515625" style="4" customWidth="1"/>
    <col min="13833" max="13833" width="1.7109375" style="4" customWidth="1"/>
    <col min="13834" max="13836" width="5.28515625" style="4" customWidth="1"/>
    <col min="13837" max="13837" width="1.7109375" style="4" customWidth="1"/>
    <col min="13838" max="13840" width="5.28515625" style="4" customWidth="1"/>
    <col min="13841" max="13841" width="1.7109375" style="4" customWidth="1"/>
    <col min="13842" max="13844" width="5.28515625" style="4" customWidth="1"/>
    <col min="13845" max="13845" width="1.7109375" style="4" customWidth="1"/>
    <col min="13846" max="13848" width="5.28515625" style="4" customWidth="1"/>
    <col min="13849" max="13849" width="1.7109375" style="4" customWidth="1"/>
    <col min="13850" max="13852" width="5.28515625" style="4" customWidth="1"/>
    <col min="13853" max="14051" width="11.42578125" style="4"/>
    <col min="14052" max="14052" width="22.7109375" style="4" customWidth="1"/>
    <col min="14053" max="14053" width="7.28515625" style="4" customWidth="1"/>
    <col min="14054" max="14054" width="6.85546875" style="4" customWidth="1"/>
    <col min="14055" max="14055" width="6" style="4" bestFit="1" customWidth="1"/>
    <col min="14056" max="14056" width="1.7109375" style="4" customWidth="1"/>
    <col min="14057" max="14057" width="6" style="4" bestFit="1" customWidth="1"/>
    <col min="14058" max="14059" width="5.42578125" style="4" customWidth="1"/>
    <col min="14060" max="14060" width="1.7109375" style="4" customWidth="1"/>
    <col min="14061" max="14063" width="5.140625" style="4" customWidth="1"/>
    <col min="14064" max="14064" width="1.7109375" style="4" customWidth="1"/>
    <col min="14065" max="14067" width="4.7109375" style="4" customWidth="1"/>
    <col min="14068" max="14068" width="1.7109375" style="4" customWidth="1"/>
    <col min="14069" max="14071" width="4.7109375" style="4" customWidth="1"/>
    <col min="14072" max="14072" width="1.7109375" style="4" customWidth="1"/>
    <col min="14073" max="14075" width="4.7109375" style="4" customWidth="1"/>
    <col min="14076" max="14076" width="1.7109375" style="4" customWidth="1"/>
    <col min="14077" max="14077" width="4.85546875" style="4" bestFit="1" customWidth="1"/>
    <col min="14078" max="14078" width="4" style="4" customWidth="1"/>
    <col min="14079" max="14079" width="5" style="4" customWidth="1"/>
    <col min="14080" max="14080" width="11.42578125" style="4"/>
    <col min="14081" max="14081" width="12.42578125" style="4" customWidth="1"/>
    <col min="14082" max="14082" width="10.85546875" style="4" customWidth="1"/>
    <col min="14083" max="14084" width="6.140625" style="4" customWidth="1"/>
    <col min="14085" max="14085" width="1.7109375" style="4" customWidth="1"/>
    <col min="14086" max="14086" width="6" style="4" customWidth="1"/>
    <col min="14087" max="14088" width="5.28515625" style="4" customWidth="1"/>
    <col min="14089" max="14089" width="1.7109375" style="4" customWidth="1"/>
    <col min="14090" max="14092" width="5.28515625" style="4" customWidth="1"/>
    <col min="14093" max="14093" width="1.7109375" style="4" customWidth="1"/>
    <col min="14094" max="14096" width="5.28515625" style="4" customWidth="1"/>
    <col min="14097" max="14097" width="1.7109375" style="4" customWidth="1"/>
    <col min="14098" max="14100" width="5.28515625" style="4" customWidth="1"/>
    <col min="14101" max="14101" width="1.7109375" style="4" customWidth="1"/>
    <col min="14102" max="14104" width="5.28515625" style="4" customWidth="1"/>
    <col min="14105" max="14105" width="1.7109375" style="4" customWidth="1"/>
    <col min="14106" max="14108" width="5.28515625" style="4" customWidth="1"/>
    <col min="14109" max="14307" width="11.42578125" style="4"/>
    <col min="14308" max="14308" width="22.7109375" style="4" customWidth="1"/>
    <col min="14309" max="14309" width="7.28515625" style="4" customWidth="1"/>
    <col min="14310" max="14310" width="6.85546875" style="4" customWidth="1"/>
    <col min="14311" max="14311" width="6" style="4" bestFit="1" customWidth="1"/>
    <col min="14312" max="14312" width="1.7109375" style="4" customWidth="1"/>
    <col min="14313" max="14313" width="6" style="4" bestFit="1" customWidth="1"/>
    <col min="14314" max="14315" width="5.42578125" style="4" customWidth="1"/>
    <col min="14316" max="14316" width="1.7109375" style="4" customWidth="1"/>
    <col min="14317" max="14319" width="5.140625" style="4" customWidth="1"/>
    <col min="14320" max="14320" width="1.7109375" style="4" customWidth="1"/>
    <col min="14321" max="14323" width="4.7109375" style="4" customWidth="1"/>
    <col min="14324" max="14324" width="1.7109375" style="4" customWidth="1"/>
    <col min="14325" max="14327" width="4.7109375" style="4" customWidth="1"/>
    <col min="14328" max="14328" width="1.7109375" style="4" customWidth="1"/>
    <col min="14329" max="14331" width="4.7109375" style="4" customWidth="1"/>
    <col min="14332" max="14332" width="1.7109375" style="4" customWidth="1"/>
    <col min="14333" max="14333" width="4.85546875" style="4" bestFit="1" customWidth="1"/>
    <col min="14334" max="14334" width="4" style="4" customWidth="1"/>
    <col min="14335" max="14335" width="5" style="4" customWidth="1"/>
    <col min="14336" max="14336" width="11.42578125" style="4"/>
    <col min="14337" max="14337" width="12.42578125" style="4" customWidth="1"/>
    <col min="14338" max="14338" width="10.85546875" style="4" customWidth="1"/>
    <col min="14339" max="14340" width="6.140625" style="4" customWidth="1"/>
    <col min="14341" max="14341" width="1.7109375" style="4" customWidth="1"/>
    <col min="14342" max="14342" width="6" style="4" customWidth="1"/>
    <col min="14343" max="14344" width="5.28515625" style="4" customWidth="1"/>
    <col min="14345" max="14345" width="1.7109375" style="4" customWidth="1"/>
    <col min="14346" max="14348" width="5.28515625" style="4" customWidth="1"/>
    <col min="14349" max="14349" width="1.7109375" style="4" customWidth="1"/>
    <col min="14350" max="14352" width="5.28515625" style="4" customWidth="1"/>
    <col min="14353" max="14353" width="1.7109375" style="4" customWidth="1"/>
    <col min="14354" max="14356" width="5.28515625" style="4" customWidth="1"/>
    <col min="14357" max="14357" width="1.7109375" style="4" customWidth="1"/>
    <col min="14358" max="14360" width="5.28515625" style="4" customWidth="1"/>
    <col min="14361" max="14361" width="1.7109375" style="4" customWidth="1"/>
    <col min="14362" max="14364" width="5.28515625" style="4" customWidth="1"/>
    <col min="14365" max="14563" width="11.42578125" style="4"/>
    <col min="14564" max="14564" width="22.7109375" style="4" customWidth="1"/>
    <col min="14565" max="14565" width="7.28515625" style="4" customWidth="1"/>
    <col min="14566" max="14566" width="6.85546875" style="4" customWidth="1"/>
    <col min="14567" max="14567" width="6" style="4" bestFit="1" customWidth="1"/>
    <col min="14568" max="14568" width="1.7109375" style="4" customWidth="1"/>
    <col min="14569" max="14569" width="6" style="4" bestFit="1" customWidth="1"/>
    <col min="14570" max="14571" width="5.42578125" style="4" customWidth="1"/>
    <col min="14572" max="14572" width="1.7109375" style="4" customWidth="1"/>
    <col min="14573" max="14575" width="5.140625" style="4" customWidth="1"/>
    <col min="14576" max="14576" width="1.7109375" style="4" customWidth="1"/>
    <col min="14577" max="14579" width="4.7109375" style="4" customWidth="1"/>
    <col min="14580" max="14580" width="1.7109375" style="4" customWidth="1"/>
    <col min="14581" max="14583" width="4.7109375" style="4" customWidth="1"/>
    <col min="14584" max="14584" width="1.7109375" style="4" customWidth="1"/>
    <col min="14585" max="14587" width="4.7109375" style="4" customWidth="1"/>
    <col min="14588" max="14588" width="1.7109375" style="4" customWidth="1"/>
    <col min="14589" max="14589" width="4.85546875" style="4" bestFit="1" customWidth="1"/>
    <col min="14590" max="14590" width="4" style="4" customWidth="1"/>
    <col min="14591" max="14591" width="5" style="4" customWidth="1"/>
    <col min="14592" max="14592" width="11.42578125" style="4"/>
    <col min="14593" max="14593" width="12.42578125" style="4" customWidth="1"/>
    <col min="14594" max="14594" width="10.85546875" style="4" customWidth="1"/>
    <col min="14595" max="14596" width="6.140625" style="4" customWidth="1"/>
    <col min="14597" max="14597" width="1.7109375" style="4" customWidth="1"/>
    <col min="14598" max="14598" width="6" style="4" customWidth="1"/>
    <col min="14599" max="14600" width="5.28515625" style="4" customWidth="1"/>
    <col min="14601" max="14601" width="1.7109375" style="4" customWidth="1"/>
    <col min="14602" max="14604" width="5.28515625" style="4" customWidth="1"/>
    <col min="14605" max="14605" width="1.7109375" style="4" customWidth="1"/>
    <col min="14606" max="14608" width="5.28515625" style="4" customWidth="1"/>
    <col min="14609" max="14609" width="1.7109375" style="4" customWidth="1"/>
    <col min="14610" max="14612" width="5.28515625" style="4" customWidth="1"/>
    <col min="14613" max="14613" width="1.7109375" style="4" customWidth="1"/>
    <col min="14614" max="14616" width="5.28515625" style="4" customWidth="1"/>
    <col min="14617" max="14617" width="1.7109375" style="4" customWidth="1"/>
    <col min="14618" max="14620" width="5.28515625" style="4" customWidth="1"/>
    <col min="14621" max="14819" width="11.42578125" style="4"/>
    <col min="14820" max="14820" width="22.7109375" style="4" customWidth="1"/>
    <col min="14821" max="14821" width="7.28515625" style="4" customWidth="1"/>
    <col min="14822" max="14822" width="6.85546875" style="4" customWidth="1"/>
    <col min="14823" max="14823" width="6" style="4" bestFit="1" customWidth="1"/>
    <col min="14824" max="14824" width="1.7109375" style="4" customWidth="1"/>
    <col min="14825" max="14825" width="6" style="4" bestFit="1" customWidth="1"/>
    <col min="14826" max="14827" width="5.42578125" style="4" customWidth="1"/>
    <col min="14828" max="14828" width="1.7109375" style="4" customWidth="1"/>
    <col min="14829" max="14831" width="5.140625" style="4" customWidth="1"/>
    <col min="14832" max="14832" width="1.7109375" style="4" customWidth="1"/>
    <col min="14833" max="14835" width="4.7109375" style="4" customWidth="1"/>
    <col min="14836" max="14836" width="1.7109375" style="4" customWidth="1"/>
    <col min="14837" max="14839" width="4.7109375" style="4" customWidth="1"/>
    <col min="14840" max="14840" width="1.7109375" style="4" customWidth="1"/>
    <col min="14841" max="14843" width="4.7109375" style="4" customWidth="1"/>
    <col min="14844" max="14844" width="1.7109375" style="4" customWidth="1"/>
    <col min="14845" max="14845" width="4.85546875" style="4" bestFit="1" customWidth="1"/>
    <col min="14846" max="14846" width="4" style="4" customWidth="1"/>
    <col min="14847" max="14847" width="5" style="4" customWidth="1"/>
    <col min="14848" max="14848" width="11.42578125" style="4"/>
    <col min="14849" max="14849" width="12.42578125" style="4" customWidth="1"/>
    <col min="14850" max="14850" width="10.85546875" style="4" customWidth="1"/>
    <col min="14851" max="14852" width="6.140625" style="4" customWidth="1"/>
    <col min="14853" max="14853" width="1.7109375" style="4" customWidth="1"/>
    <col min="14854" max="14854" width="6" style="4" customWidth="1"/>
    <col min="14855" max="14856" width="5.28515625" style="4" customWidth="1"/>
    <col min="14857" max="14857" width="1.7109375" style="4" customWidth="1"/>
    <col min="14858" max="14860" width="5.28515625" style="4" customWidth="1"/>
    <col min="14861" max="14861" width="1.7109375" style="4" customWidth="1"/>
    <col min="14862" max="14864" width="5.28515625" style="4" customWidth="1"/>
    <col min="14865" max="14865" width="1.7109375" style="4" customWidth="1"/>
    <col min="14866" max="14868" width="5.28515625" style="4" customWidth="1"/>
    <col min="14869" max="14869" width="1.7109375" style="4" customWidth="1"/>
    <col min="14870" max="14872" width="5.28515625" style="4" customWidth="1"/>
    <col min="14873" max="14873" width="1.7109375" style="4" customWidth="1"/>
    <col min="14874" max="14876" width="5.28515625" style="4" customWidth="1"/>
    <col min="14877" max="15075" width="11.42578125" style="4"/>
    <col min="15076" max="15076" width="22.7109375" style="4" customWidth="1"/>
    <col min="15077" max="15077" width="7.28515625" style="4" customWidth="1"/>
    <col min="15078" max="15078" width="6.85546875" style="4" customWidth="1"/>
    <col min="15079" max="15079" width="6" style="4" bestFit="1" customWidth="1"/>
    <col min="15080" max="15080" width="1.7109375" style="4" customWidth="1"/>
    <col min="15081" max="15081" width="6" style="4" bestFit="1" customWidth="1"/>
    <col min="15082" max="15083" width="5.42578125" style="4" customWidth="1"/>
    <col min="15084" max="15084" width="1.7109375" style="4" customWidth="1"/>
    <col min="15085" max="15087" width="5.140625" style="4" customWidth="1"/>
    <col min="15088" max="15088" width="1.7109375" style="4" customWidth="1"/>
    <col min="15089" max="15091" width="4.7109375" style="4" customWidth="1"/>
    <col min="15092" max="15092" width="1.7109375" style="4" customWidth="1"/>
    <col min="15093" max="15095" width="4.7109375" style="4" customWidth="1"/>
    <col min="15096" max="15096" width="1.7109375" style="4" customWidth="1"/>
    <col min="15097" max="15099" width="4.7109375" style="4" customWidth="1"/>
    <col min="15100" max="15100" width="1.7109375" style="4" customWidth="1"/>
    <col min="15101" max="15101" width="4.85546875" style="4" bestFit="1" customWidth="1"/>
    <col min="15102" max="15102" width="4" style="4" customWidth="1"/>
    <col min="15103" max="15103" width="5" style="4" customWidth="1"/>
    <col min="15104" max="15104" width="11.42578125" style="4"/>
    <col min="15105" max="15105" width="12.42578125" style="4" customWidth="1"/>
    <col min="15106" max="15106" width="10.85546875" style="4" customWidth="1"/>
    <col min="15107" max="15108" width="6.140625" style="4" customWidth="1"/>
    <col min="15109" max="15109" width="1.7109375" style="4" customWidth="1"/>
    <col min="15110" max="15110" width="6" style="4" customWidth="1"/>
    <col min="15111" max="15112" width="5.28515625" style="4" customWidth="1"/>
    <col min="15113" max="15113" width="1.7109375" style="4" customWidth="1"/>
    <col min="15114" max="15116" width="5.28515625" style="4" customWidth="1"/>
    <col min="15117" max="15117" width="1.7109375" style="4" customWidth="1"/>
    <col min="15118" max="15120" width="5.28515625" style="4" customWidth="1"/>
    <col min="15121" max="15121" width="1.7109375" style="4" customWidth="1"/>
    <col min="15122" max="15124" width="5.28515625" style="4" customWidth="1"/>
    <col min="15125" max="15125" width="1.7109375" style="4" customWidth="1"/>
    <col min="15126" max="15128" width="5.28515625" style="4" customWidth="1"/>
    <col min="15129" max="15129" width="1.7109375" style="4" customWidth="1"/>
    <col min="15130" max="15132" width="5.28515625" style="4" customWidth="1"/>
    <col min="15133" max="15331" width="11.42578125" style="4"/>
    <col min="15332" max="15332" width="22.7109375" style="4" customWidth="1"/>
    <col min="15333" max="15333" width="7.28515625" style="4" customWidth="1"/>
    <col min="15334" max="15334" width="6.85546875" style="4" customWidth="1"/>
    <col min="15335" max="15335" width="6" style="4" bestFit="1" customWidth="1"/>
    <col min="15336" max="15336" width="1.7109375" style="4" customWidth="1"/>
    <col min="15337" max="15337" width="6" style="4" bestFit="1" customWidth="1"/>
    <col min="15338" max="15339" width="5.42578125" style="4" customWidth="1"/>
    <col min="15340" max="15340" width="1.7109375" style="4" customWidth="1"/>
    <col min="15341" max="15343" width="5.140625" style="4" customWidth="1"/>
    <col min="15344" max="15344" width="1.7109375" style="4" customWidth="1"/>
    <col min="15345" max="15347" width="4.7109375" style="4" customWidth="1"/>
    <col min="15348" max="15348" width="1.7109375" style="4" customWidth="1"/>
    <col min="15349" max="15351" width="4.7109375" style="4" customWidth="1"/>
    <col min="15352" max="15352" width="1.7109375" style="4" customWidth="1"/>
    <col min="15353" max="15355" width="4.7109375" style="4" customWidth="1"/>
    <col min="15356" max="15356" width="1.7109375" style="4" customWidth="1"/>
    <col min="15357" max="15357" width="4.85546875" style="4" bestFit="1" customWidth="1"/>
    <col min="15358" max="15358" width="4" style="4" customWidth="1"/>
    <col min="15359" max="15359" width="5" style="4" customWidth="1"/>
    <col min="15360" max="15360" width="11.42578125" style="4"/>
    <col min="15361" max="15361" width="12.42578125" style="4" customWidth="1"/>
    <col min="15362" max="15362" width="10.85546875" style="4" customWidth="1"/>
    <col min="15363" max="15364" width="6.140625" style="4" customWidth="1"/>
    <col min="15365" max="15365" width="1.7109375" style="4" customWidth="1"/>
    <col min="15366" max="15366" width="6" style="4" customWidth="1"/>
    <col min="15367" max="15368" width="5.28515625" style="4" customWidth="1"/>
    <col min="15369" max="15369" width="1.7109375" style="4" customWidth="1"/>
    <col min="15370" max="15372" width="5.28515625" style="4" customWidth="1"/>
    <col min="15373" max="15373" width="1.7109375" style="4" customWidth="1"/>
    <col min="15374" max="15376" width="5.28515625" style="4" customWidth="1"/>
    <col min="15377" max="15377" width="1.7109375" style="4" customWidth="1"/>
    <col min="15378" max="15380" width="5.28515625" style="4" customWidth="1"/>
    <col min="15381" max="15381" width="1.7109375" style="4" customWidth="1"/>
    <col min="15382" max="15384" width="5.28515625" style="4" customWidth="1"/>
    <col min="15385" max="15385" width="1.7109375" style="4" customWidth="1"/>
    <col min="15386" max="15388" width="5.28515625" style="4" customWidth="1"/>
    <col min="15389" max="15587" width="11.42578125" style="4"/>
    <col min="15588" max="15588" width="22.7109375" style="4" customWidth="1"/>
    <col min="15589" max="15589" width="7.28515625" style="4" customWidth="1"/>
    <col min="15590" max="15590" width="6.85546875" style="4" customWidth="1"/>
    <col min="15591" max="15591" width="6" style="4" bestFit="1" customWidth="1"/>
    <col min="15592" max="15592" width="1.7109375" style="4" customWidth="1"/>
    <col min="15593" max="15593" width="6" style="4" bestFit="1" customWidth="1"/>
    <col min="15594" max="15595" width="5.42578125" style="4" customWidth="1"/>
    <col min="15596" max="15596" width="1.7109375" style="4" customWidth="1"/>
    <col min="15597" max="15599" width="5.140625" style="4" customWidth="1"/>
    <col min="15600" max="15600" width="1.7109375" style="4" customWidth="1"/>
    <col min="15601" max="15603" width="4.7109375" style="4" customWidth="1"/>
    <col min="15604" max="15604" width="1.7109375" style="4" customWidth="1"/>
    <col min="15605" max="15607" width="4.7109375" style="4" customWidth="1"/>
    <col min="15608" max="15608" width="1.7109375" style="4" customWidth="1"/>
    <col min="15609" max="15611" width="4.7109375" style="4" customWidth="1"/>
    <col min="15612" max="15612" width="1.7109375" style="4" customWidth="1"/>
    <col min="15613" max="15613" width="4.85546875" style="4" bestFit="1" customWidth="1"/>
    <col min="15614" max="15614" width="4" style="4" customWidth="1"/>
    <col min="15615" max="15615" width="5" style="4" customWidth="1"/>
    <col min="15616" max="15616" width="11.42578125" style="4"/>
    <col min="15617" max="15617" width="12.42578125" style="4" customWidth="1"/>
    <col min="15618" max="15618" width="10.85546875" style="4" customWidth="1"/>
    <col min="15619" max="15620" width="6.140625" style="4" customWidth="1"/>
    <col min="15621" max="15621" width="1.7109375" style="4" customWidth="1"/>
    <col min="15622" max="15622" width="6" style="4" customWidth="1"/>
    <col min="15623" max="15624" width="5.28515625" style="4" customWidth="1"/>
    <col min="15625" max="15625" width="1.7109375" style="4" customWidth="1"/>
    <col min="15626" max="15628" width="5.28515625" style="4" customWidth="1"/>
    <col min="15629" max="15629" width="1.7109375" style="4" customWidth="1"/>
    <col min="15630" max="15632" width="5.28515625" style="4" customWidth="1"/>
    <col min="15633" max="15633" width="1.7109375" style="4" customWidth="1"/>
    <col min="15634" max="15636" width="5.28515625" style="4" customWidth="1"/>
    <col min="15637" max="15637" width="1.7109375" style="4" customWidth="1"/>
    <col min="15638" max="15640" width="5.28515625" style="4" customWidth="1"/>
    <col min="15641" max="15641" width="1.7109375" style="4" customWidth="1"/>
    <col min="15642" max="15644" width="5.28515625" style="4" customWidth="1"/>
    <col min="15645" max="15843" width="11.42578125" style="4"/>
    <col min="15844" max="15844" width="22.7109375" style="4" customWidth="1"/>
    <col min="15845" max="15845" width="7.28515625" style="4" customWidth="1"/>
    <col min="15846" max="15846" width="6.85546875" style="4" customWidth="1"/>
    <col min="15847" max="15847" width="6" style="4" bestFit="1" customWidth="1"/>
    <col min="15848" max="15848" width="1.7109375" style="4" customWidth="1"/>
    <col min="15849" max="15849" width="6" style="4" bestFit="1" customWidth="1"/>
    <col min="15850" max="15851" width="5.42578125" style="4" customWidth="1"/>
    <col min="15852" max="15852" width="1.7109375" style="4" customWidth="1"/>
    <col min="15853" max="15855" width="5.140625" style="4" customWidth="1"/>
    <col min="15856" max="15856" width="1.7109375" style="4" customWidth="1"/>
    <col min="15857" max="15859" width="4.7109375" style="4" customWidth="1"/>
    <col min="15860" max="15860" width="1.7109375" style="4" customWidth="1"/>
    <col min="15861" max="15863" width="4.7109375" style="4" customWidth="1"/>
    <col min="15864" max="15864" width="1.7109375" style="4" customWidth="1"/>
    <col min="15865" max="15867" width="4.7109375" style="4" customWidth="1"/>
    <col min="15868" max="15868" width="1.7109375" style="4" customWidth="1"/>
    <col min="15869" max="15869" width="4.85546875" style="4" bestFit="1" customWidth="1"/>
    <col min="15870" max="15870" width="4" style="4" customWidth="1"/>
    <col min="15871" max="15871" width="5" style="4" customWidth="1"/>
    <col min="15872" max="15872" width="11.42578125" style="4"/>
    <col min="15873" max="15873" width="12.42578125" style="4" customWidth="1"/>
    <col min="15874" max="15874" width="10.85546875" style="4" customWidth="1"/>
    <col min="15875" max="15876" width="6.140625" style="4" customWidth="1"/>
    <col min="15877" max="15877" width="1.7109375" style="4" customWidth="1"/>
    <col min="15878" max="15878" width="6" style="4" customWidth="1"/>
    <col min="15879" max="15880" width="5.28515625" style="4" customWidth="1"/>
    <col min="15881" max="15881" width="1.7109375" style="4" customWidth="1"/>
    <col min="15882" max="15884" width="5.28515625" style="4" customWidth="1"/>
    <col min="15885" max="15885" width="1.7109375" style="4" customWidth="1"/>
    <col min="15886" max="15888" width="5.28515625" style="4" customWidth="1"/>
    <col min="15889" max="15889" width="1.7109375" style="4" customWidth="1"/>
    <col min="15890" max="15892" width="5.28515625" style="4" customWidth="1"/>
    <col min="15893" max="15893" width="1.7109375" style="4" customWidth="1"/>
    <col min="15894" max="15896" width="5.28515625" style="4" customWidth="1"/>
    <col min="15897" max="15897" width="1.7109375" style="4" customWidth="1"/>
    <col min="15898" max="15900" width="5.28515625" style="4" customWidth="1"/>
    <col min="15901" max="16099" width="11.42578125" style="4"/>
    <col min="16100" max="16100" width="22.7109375" style="4" customWidth="1"/>
    <col min="16101" max="16101" width="7.28515625" style="4" customWidth="1"/>
    <col min="16102" max="16102" width="6.85546875" style="4" customWidth="1"/>
    <col min="16103" max="16103" width="6" style="4" bestFit="1" customWidth="1"/>
    <col min="16104" max="16104" width="1.7109375" style="4" customWidth="1"/>
    <col min="16105" max="16105" width="6" style="4" bestFit="1" customWidth="1"/>
    <col min="16106" max="16107" width="5.42578125" style="4" customWidth="1"/>
    <col min="16108" max="16108" width="1.7109375" style="4" customWidth="1"/>
    <col min="16109" max="16111" width="5.140625" style="4" customWidth="1"/>
    <col min="16112" max="16112" width="1.7109375" style="4" customWidth="1"/>
    <col min="16113" max="16115" width="4.7109375" style="4" customWidth="1"/>
    <col min="16116" max="16116" width="1.7109375" style="4" customWidth="1"/>
    <col min="16117" max="16119" width="4.7109375" style="4" customWidth="1"/>
    <col min="16120" max="16120" width="1.7109375" style="4" customWidth="1"/>
    <col min="16121" max="16123" width="4.7109375" style="4" customWidth="1"/>
    <col min="16124" max="16124" width="1.7109375" style="4" customWidth="1"/>
    <col min="16125" max="16125" width="4.85546875" style="4" bestFit="1" customWidth="1"/>
    <col min="16126" max="16126" width="4" style="4" customWidth="1"/>
    <col min="16127" max="16127" width="5" style="4" customWidth="1"/>
    <col min="16128" max="16128" width="11.42578125" style="4"/>
    <col min="16129" max="16129" width="12.42578125" style="4" customWidth="1"/>
    <col min="16130" max="16130" width="10.85546875" style="4" customWidth="1"/>
    <col min="16131" max="16132" width="6.140625" style="4" customWidth="1"/>
    <col min="16133" max="16133" width="1.7109375" style="4" customWidth="1"/>
    <col min="16134" max="16134" width="6" style="4" customWidth="1"/>
    <col min="16135" max="16136" width="5.28515625" style="4" customWidth="1"/>
    <col min="16137" max="16137" width="1.7109375" style="4" customWidth="1"/>
    <col min="16138" max="16140" width="5.28515625" style="4" customWidth="1"/>
    <col min="16141" max="16141" width="1.7109375" style="4" customWidth="1"/>
    <col min="16142" max="16144" width="5.28515625" style="4" customWidth="1"/>
    <col min="16145" max="16145" width="1.7109375" style="4" customWidth="1"/>
    <col min="16146" max="16148" width="5.28515625" style="4" customWidth="1"/>
    <col min="16149" max="16149" width="1.7109375" style="4" customWidth="1"/>
    <col min="16150" max="16152" width="5.28515625" style="4" customWidth="1"/>
    <col min="16153" max="16153" width="1.7109375" style="4" customWidth="1"/>
    <col min="16154" max="16156" width="5.28515625" style="4" customWidth="1"/>
    <col min="16157" max="16384" width="11.42578125" style="4"/>
  </cols>
  <sheetData>
    <row r="1" spans="1:35" s="31" customFormat="1" ht="14.25" customHeight="1" thickBot="1" x14ac:dyDescent="0.3">
      <c r="A1" s="249" t="s">
        <v>140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E1" s="189" t="s">
        <v>111</v>
      </c>
    </row>
    <row r="2" spans="1:35" s="31" customFormat="1" ht="15" x14ac:dyDescent="0.25">
      <c r="A2" s="249" t="s">
        <v>76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35" s="31" customFormat="1" ht="15" x14ac:dyDescent="0.25">
      <c r="A3" s="249" t="s">
        <v>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35" s="31" customFormat="1" ht="15" x14ac:dyDescent="0.25">
      <c r="A4" s="249" t="s">
        <v>90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</row>
    <row r="5" spans="1:35" s="31" customFormat="1" ht="15" x14ac:dyDescent="0.25">
      <c r="A5" s="249" t="s">
        <v>117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</row>
    <row r="6" spans="1:35" s="31" customFormat="1" ht="15.75" thickBot="1" x14ac:dyDescent="0.3">
      <c r="A6" s="32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</row>
    <row r="7" spans="1:35" ht="13.5" thickBot="1" x14ac:dyDescent="0.3">
      <c r="A7" s="237" t="s">
        <v>89</v>
      </c>
      <c r="B7" s="239" t="s">
        <v>10</v>
      </c>
      <c r="C7" s="239"/>
      <c r="D7" s="239"/>
      <c r="E7" s="47"/>
      <c r="F7" s="239" t="s">
        <v>21</v>
      </c>
      <c r="G7" s="239"/>
      <c r="H7" s="239"/>
      <c r="I7" s="47"/>
      <c r="J7" s="239" t="s">
        <v>22</v>
      </c>
      <c r="K7" s="239"/>
      <c r="L7" s="239"/>
      <c r="M7" s="47"/>
      <c r="N7" s="239" t="s">
        <v>23</v>
      </c>
      <c r="O7" s="239"/>
      <c r="P7" s="239"/>
      <c r="Q7" s="47"/>
      <c r="R7" s="239" t="s">
        <v>24</v>
      </c>
      <c r="S7" s="239"/>
      <c r="T7" s="239"/>
      <c r="U7" s="47"/>
      <c r="V7" s="239" t="s">
        <v>25</v>
      </c>
      <c r="W7" s="239"/>
      <c r="X7" s="239"/>
      <c r="Y7" s="47"/>
      <c r="Z7" s="239" t="s">
        <v>26</v>
      </c>
      <c r="AA7" s="239"/>
      <c r="AB7" s="239"/>
      <c r="AC7" s="17"/>
    </row>
    <row r="8" spans="1:35" ht="15.75" customHeight="1" thickBot="1" x14ac:dyDescent="0.3">
      <c r="A8" s="237"/>
      <c r="B8" s="48" t="s">
        <v>31</v>
      </c>
      <c r="C8" s="48" t="s">
        <v>32</v>
      </c>
      <c r="D8" s="48" t="s">
        <v>33</v>
      </c>
      <c r="E8" s="48"/>
      <c r="F8" s="48" t="s">
        <v>31</v>
      </c>
      <c r="G8" s="48" t="s">
        <v>32</v>
      </c>
      <c r="H8" s="48" t="s">
        <v>33</v>
      </c>
      <c r="I8" s="48"/>
      <c r="J8" s="48" t="s">
        <v>31</v>
      </c>
      <c r="K8" s="48" t="s">
        <v>32</v>
      </c>
      <c r="L8" s="48" t="s">
        <v>33</v>
      </c>
      <c r="M8" s="48"/>
      <c r="N8" s="48" t="s">
        <v>31</v>
      </c>
      <c r="O8" s="48" t="s">
        <v>32</v>
      </c>
      <c r="P8" s="48" t="s">
        <v>33</v>
      </c>
      <c r="Q8" s="48"/>
      <c r="R8" s="48" t="s">
        <v>31</v>
      </c>
      <c r="S8" s="48" t="s">
        <v>32</v>
      </c>
      <c r="T8" s="48" t="s">
        <v>33</v>
      </c>
      <c r="U8" s="48"/>
      <c r="V8" s="48" t="s">
        <v>31</v>
      </c>
      <c r="W8" s="48" t="s">
        <v>32</v>
      </c>
      <c r="X8" s="48" t="s">
        <v>33</v>
      </c>
      <c r="Y8" s="48"/>
      <c r="Z8" s="48" t="s">
        <v>31</v>
      </c>
      <c r="AA8" s="48" t="s">
        <v>32</v>
      </c>
      <c r="AB8" s="48" t="s">
        <v>33</v>
      </c>
      <c r="AC8" s="18"/>
    </row>
    <row r="9" spans="1:35" s="60" customFormat="1" ht="13.5" x14ac:dyDescent="0.25">
      <c r="A9" s="248" t="s">
        <v>5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87"/>
    </row>
    <row r="10" spans="1:35" ht="4.5" customHeight="1" x14ac:dyDescent="0.25">
      <c r="F10" s="35"/>
      <c r="G10" s="35"/>
      <c r="H10" s="35"/>
    </row>
    <row r="11" spans="1:35" ht="15" customHeight="1" x14ac:dyDescent="0.25">
      <c r="A11" s="29" t="s">
        <v>10</v>
      </c>
      <c r="B11" s="67">
        <f>+B16+B21</f>
        <v>8491</v>
      </c>
      <c r="C11" s="67">
        <f t="shared" ref="C11:D11" si="0">+C16+C21</f>
        <v>4953</v>
      </c>
      <c r="D11" s="67">
        <f t="shared" si="0"/>
        <v>3538</v>
      </c>
      <c r="E11" s="67"/>
      <c r="F11" s="67">
        <f>+F16+F21</f>
        <v>2584</v>
      </c>
      <c r="G11" s="67">
        <f t="shared" ref="G11:H11" si="1">+G16+G21</f>
        <v>1571</v>
      </c>
      <c r="H11" s="67">
        <f t="shared" si="1"/>
        <v>1013</v>
      </c>
      <c r="I11" s="67"/>
      <c r="J11" s="67">
        <f>+J16+J21</f>
        <v>2098</v>
      </c>
      <c r="K11" s="67">
        <f t="shared" ref="K11:L11" si="2">+K16+K21</f>
        <v>1245</v>
      </c>
      <c r="L11" s="67">
        <f t="shared" si="2"/>
        <v>853</v>
      </c>
      <c r="M11" s="67"/>
      <c r="N11" s="67">
        <f>+N16+N21</f>
        <v>1448</v>
      </c>
      <c r="O11" s="67">
        <f t="shared" ref="O11:P11" si="3">+O16+O21</f>
        <v>818</v>
      </c>
      <c r="P11" s="67">
        <f t="shared" si="3"/>
        <v>630</v>
      </c>
      <c r="Q11" s="67"/>
      <c r="R11" s="67">
        <f>+R16+R21</f>
        <v>1321</v>
      </c>
      <c r="S11" s="67">
        <f t="shared" ref="S11:T11" si="4">+S16+S21</f>
        <v>750</v>
      </c>
      <c r="T11" s="67">
        <f t="shared" si="4"/>
        <v>571</v>
      </c>
      <c r="U11" s="67"/>
      <c r="V11" s="67">
        <f>+V16+V21</f>
        <v>973</v>
      </c>
      <c r="W11" s="67">
        <f t="shared" ref="W11:X11" si="5">+W16+W21</f>
        <v>535</v>
      </c>
      <c r="X11" s="67">
        <f t="shared" si="5"/>
        <v>438</v>
      </c>
      <c r="Y11" s="67"/>
      <c r="Z11" s="67">
        <f>+Z16+Z21</f>
        <v>67</v>
      </c>
      <c r="AA11" s="67">
        <f t="shared" ref="AA11:AB11" si="6">+AA16+AA21</f>
        <v>34</v>
      </c>
      <c r="AB11" s="67">
        <f t="shared" si="6"/>
        <v>33</v>
      </c>
      <c r="AC11" s="21"/>
      <c r="AD11" s="130">
        <f t="shared" ref="AD11" si="7">+AD16+AD21</f>
        <v>0</v>
      </c>
      <c r="AE11" s="130"/>
      <c r="AF11" s="130"/>
      <c r="AG11" s="130"/>
      <c r="AH11" s="130"/>
      <c r="AI11" s="130"/>
    </row>
    <row r="12" spans="1:35" ht="15" customHeight="1" x14ac:dyDescent="0.25">
      <c r="A12" s="78" t="s">
        <v>34</v>
      </c>
      <c r="B12" s="21">
        <f>+B17+B22</f>
        <v>8174</v>
      </c>
      <c r="C12" s="21">
        <f t="shared" ref="C12:D12" si="8">+C17+C22</f>
        <v>4749</v>
      </c>
      <c r="D12" s="21">
        <f t="shared" si="8"/>
        <v>3425</v>
      </c>
      <c r="E12" s="21"/>
      <c r="F12" s="21">
        <f>+F17+F22</f>
        <v>2501</v>
      </c>
      <c r="G12" s="21">
        <f t="shared" ref="G12:H12" si="9">+G17+G22</f>
        <v>1514</v>
      </c>
      <c r="H12" s="21">
        <f t="shared" si="9"/>
        <v>987</v>
      </c>
      <c r="I12" s="21"/>
      <c r="J12" s="21">
        <f>+J17+J22</f>
        <v>2051</v>
      </c>
      <c r="K12" s="21">
        <f t="shared" ref="K12:L12" si="10">+K17+K22</f>
        <v>1215</v>
      </c>
      <c r="L12" s="21">
        <f t="shared" si="10"/>
        <v>836</v>
      </c>
      <c r="M12" s="21"/>
      <c r="N12" s="21">
        <f>+N17+N22</f>
        <v>1402</v>
      </c>
      <c r="O12" s="21">
        <f t="shared" ref="O12:P12" si="11">+O17+O22</f>
        <v>784</v>
      </c>
      <c r="P12" s="21">
        <f t="shared" si="11"/>
        <v>618</v>
      </c>
      <c r="Q12" s="21"/>
      <c r="R12" s="21">
        <f>+R17+R22</f>
        <v>1197</v>
      </c>
      <c r="S12" s="21">
        <f t="shared" ref="S12:T12" si="12">+S17+S22</f>
        <v>674</v>
      </c>
      <c r="T12" s="21">
        <f t="shared" si="12"/>
        <v>523</v>
      </c>
      <c r="U12" s="21"/>
      <c r="V12" s="21">
        <f>+V17+V22</f>
        <v>957</v>
      </c>
      <c r="W12" s="21">
        <f t="shared" ref="W12:X12" si="13">+W17+W22</f>
        <v>528</v>
      </c>
      <c r="X12" s="21">
        <f t="shared" si="13"/>
        <v>429</v>
      </c>
      <c r="Y12" s="21"/>
      <c r="Z12" s="21">
        <f>+Z17+Z22</f>
        <v>66</v>
      </c>
      <c r="AA12" s="21">
        <f t="shared" ref="AA12:AB12" si="14">+AA17+AA22</f>
        <v>34</v>
      </c>
      <c r="AB12" s="21">
        <f t="shared" si="14"/>
        <v>32</v>
      </c>
      <c r="AC12" s="21"/>
      <c r="AD12" s="130">
        <f t="shared" ref="AD12" si="15">+AD17+AD22</f>
        <v>0</v>
      </c>
      <c r="AE12" s="130"/>
      <c r="AF12" s="130"/>
      <c r="AG12" s="130"/>
      <c r="AH12" s="130"/>
      <c r="AI12" s="130"/>
    </row>
    <row r="13" spans="1:35" ht="15" customHeight="1" x14ac:dyDescent="0.25">
      <c r="A13" s="78" t="s">
        <v>35</v>
      </c>
      <c r="B13" s="21">
        <f t="shared" ref="B13:D13" si="16">+B18+B23</f>
        <v>126</v>
      </c>
      <c r="C13" s="21">
        <f t="shared" si="16"/>
        <v>91</v>
      </c>
      <c r="D13" s="21">
        <f t="shared" si="16"/>
        <v>35</v>
      </c>
      <c r="E13" s="21"/>
      <c r="F13" s="21">
        <f t="shared" ref="F13:H13" si="17">+F18+F23</f>
        <v>40</v>
      </c>
      <c r="G13" s="21">
        <f t="shared" si="17"/>
        <v>29</v>
      </c>
      <c r="H13" s="21">
        <f t="shared" si="17"/>
        <v>11</v>
      </c>
      <c r="I13" s="21"/>
      <c r="J13" s="21">
        <f t="shared" ref="J13:L13" si="18">+J18+J23</f>
        <v>18</v>
      </c>
      <c r="K13" s="21">
        <f t="shared" si="18"/>
        <v>11</v>
      </c>
      <c r="L13" s="21">
        <f t="shared" si="18"/>
        <v>7</v>
      </c>
      <c r="M13" s="21"/>
      <c r="N13" s="21">
        <f t="shared" ref="N13:P13" si="19">+N18+N23</f>
        <v>26</v>
      </c>
      <c r="O13" s="21">
        <f t="shared" si="19"/>
        <v>18</v>
      </c>
      <c r="P13" s="21">
        <f t="shared" si="19"/>
        <v>8</v>
      </c>
      <c r="Q13" s="21"/>
      <c r="R13" s="21">
        <f t="shared" ref="R13:T13" si="20">+R18+R23</f>
        <v>36</v>
      </c>
      <c r="S13" s="21">
        <f t="shared" si="20"/>
        <v>31</v>
      </c>
      <c r="T13" s="21">
        <f t="shared" si="20"/>
        <v>5</v>
      </c>
      <c r="U13" s="21"/>
      <c r="V13" s="21">
        <f t="shared" ref="V13:X13" si="21">+V18+V23</f>
        <v>6</v>
      </c>
      <c r="W13" s="21">
        <f t="shared" si="21"/>
        <v>2</v>
      </c>
      <c r="X13" s="21">
        <f t="shared" si="21"/>
        <v>4</v>
      </c>
      <c r="Y13" s="21"/>
      <c r="Z13" s="21">
        <f t="shared" ref="Z13:AB13" si="22">+Z18+Z23</f>
        <v>0</v>
      </c>
      <c r="AA13" s="21">
        <f t="shared" si="22"/>
        <v>0</v>
      </c>
      <c r="AB13" s="21">
        <f t="shared" si="22"/>
        <v>0</v>
      </c>
      <c r="AC13" s="21"/>
      <c r="AD13" s="130">
        <f t="shared" ref="AD13" si="23">+AD18+AD23</f>
        <v>0</v>
      </c>
      <c r="AE13" s="130"/>
      <c r="AF13" s="130"/>
      <c r="AG13" s="130"/>
      <c r="AH13" s="130"/>
      <c r="AI13" s="130"/>
    </row>
    <row r="14" spans="1:35" ht="15" customHeight="1" x14ac:dyDescent="0.25">
      <c r="A14" s="79" t="s">
        <v>101</v>
      </c>
      <c r="B14" s="21">
        <f t="shared" ref="B14:D14" si="24">+B19+B24</f>
        <v>191</v>
      </c>
      <c r="C14" s="21">
        <f t="shared" si="24"/>
        <v>113</v>
      </c>
      <c r="D14" s="21">
        <f t="shared" si="24"/>
        <v>78</v>
      </c>
      <c r="E14" s="21"/>
      <c r="F14" s="21">
        <f t="shared" ref="F14:H14" si="25">+F19+F24</f>
        <v>43</v>
      </c>
      <c r="G14" s="21">
        <f t="shared" si="25"/>
        <v>28</v>
      </c>
      <c r="H14" s="21">
        <f t="shared" si="25"/>
        <v>15</v>
      </c>
      <c r="I14" s="21"/>
      <c r="J14" s="21">
        <f t="shared" ref="J14:L14" si="26">+J19+J24</f>
        <v>29</v>
      </c>
      <c r="K14" s="21">
        <f t="shared" si="26"/>
        <v>19</v>
      </c>
      <c r="L14" s="21">
        <f t="shared" si="26"/>
        <v>10</v>
      </c>
      <c r="M14" s="21"/>
      <c r="N14" s="21">
        <f t="shared" ref="N14:P14" si="27">+N19+N24</f>
        <v>20</v>
      </c>
      <c r="O14" s="21">
        <f t="shared" si="27"/>
        <v>16</v>
      </c>
      <c r="P14" s="21">
        <f t="shared" si="27"/>
        <v>4</v>
      </c>
      <c r="Q14" s="21"/>
      <c r="R14" s="21">
        <f t="shared" ref="R14:T14" si="28">+R19+R24</f>
        <v>88</v>
      </c>
      <c r="S14" s="21">
        <f t="shared" si="28"/>
        <v>45</v>
      </c>
      <c r="T14" s="21">
        <f t="shared" si="28"/>
        <v>43</v>
      </c>
      <c r="U14" s="21"/>
      <c r="V14" s="21">
        <f t="shared" ref="V14:X14" si="29">+V19+V24</f>
        <v>10</v>
      </c>
      <c r="W14" s="21">
        <f t="shared" si="29"/>
        <v>5</v>
      </c>
      <c r="X14" s="21">
        <f t="shared" si="29"/>
        <v>5</v>
      </c>
      <c r="Y14" s="21"/>
      <c r="Z14" s="21">
        <f t="shared" ref="Z14:AB14" si="30">+Z19+Z24</f>
        <v>1</v>
      </c>
      <c r="AA14" s="21">
        <f t="shared" si="30"/>
        <v>0</v>
      </c>
      <c r="AB14" s="21">
        <f t="shared" si="30"/>
        <v>1</v>
      </c>
      <c r="AC14" s="21"/>
      <c r="AD14" s="130">
        <f t="shared" ref="AD14" si="31">+AD19+AD24</f>
        <v>0</v>
      </c>
      <c r="AE14" s="130"/>
      <c r="AF14" s="130"/>
      <c r="AG14" s="130"/>
      <c r="AH14" s="130"/>
      <c r="AI14" s="130"/>
    </row>
    <row r="15" spans="1:35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7"/>
      <c r="AE15" s="37"/>
      <c r="AF15" s="37"/>
      <c r="AG15" s="37"/>
    </row>
    <row r="16" spans="1:35" ht="15" customHeight="1" x14ac:dyDescent="0.25">
      <c r="A16" s="8" t="s">
        <v>36</v>
      </c>
      <c r="B16" s="61">
        <f>+F16+J16+N16+R16+V16+Z16</f>
        <v>7239</v>
      </c>
      <c r="C16" s="61">
        <f t="shared" ref="C16:D16" si="32">+G16+K16+O16+S16+W16+AA16</f>
        <v>4159</v>
      </c>
      <c r="D16" s="61">
        <f t="shared" si="32"/>
        <v>3080</v>
      </c>
      <c r="E16" s="61"/>
      <c r="F16" s="61">
        <f>+F17+F18+F19</f>
        <v>2197</v>
      </c>
      <c r="G16" s="61">
        <f t="shared" ref="G16:H16" si="33">+G17+G18+G19</f>
        <v>1324</v>
      </c>
      <c r="H16" s="61">
        <f t="shared" si="33"/>
        <v>873</v>
      </c>
      <c r="I16" s="94"/>
      <c r="J16" s="61">
        <f>+J17+J18+J19</f>
        <v>1781</v>
      </c>
      <c r="K16" s="61">
        <f t="shared" ref="K16" si="34">+K17+K18+K19</f>
        <v>1035</v>
      </c>
      <c r="L16" s="61">
        <f t="shared" ref="L16" si="35">+L17+L18+L19</f>
        <v>746</v>
      </c>
      <c r="M16" s="94"/>
      <c r="N16" s="61">
        <f>+N17+N18+N19</f>
        <v>1240</v>
      </c>
      <c r="O16" s="61">
        <f t="shared" ref="O16" si="36">+O17+O18+O19</f>
        <v>686</v>
      </c>
      <c r="P16" s="61">
        <f t="shared" ref="P16" si="37">+P17+P18+P19</f>
        <v>554</v>
      </c>
      <c r="Q16" s="94"/>
      <c r="R16" s="61">
        <f>+R17+R18+R19</f>
        <v>1112</v>
      </c>
      <c r="S16" s="61">
        <f t="shared" ref="S16" si="38">+S17+S18+S19</f>
        <v>611</v>
      </c>
      <c r="T16" s="61">
        <f t="shared" ref="T16" si="39">+T17+T18+T19</f>
        <v>501</v>
      </c>
      <c r="U16" s="94"/>
      <c r="V16" s="61">
        <f>+V17+V18+V19</f>
        <v>852</v>
      </c>
      <c r="W16" s="61">
        <f t="shared" ref="W16" si="40">+W17+W18+W19</f>
        <v>474</v>
      </c>
      <c r="X16" s="61">
        <f t="shared" ref="X16" si="41">+X17+X18+X19</f>
        <v>378</v>
      </c>
      <c r="Y16" s="94"/>
      <c r="Z16" s="61">
        <f>+Z17+Z18+Z19</f>
        <v>57</v>
      </c>
      <c r="AA16" s="61">
        <f t="shared" ref="AA16" si="42">+AA17+AA18+AA19</f>
        <v>29</v>
      </c>
      <c r="AB16" s="61">
        <f t="shared" ref="AB16" si="43">+AB17+AB18+AB19</f>
        <v>28</v>
      </c>
      <c r="AC16" s="21"/>
      <c r="AD16" s="28"/>
      <c r="AE16" s="28"/>
      <c r="AF16" s="28"/>
      <c r="AG16" s="37"/>
    </row>
    <row r="17" spans="1:33" ht="15" customHeight="1" x14ac:dyDescent="0.25">
      <c r="A17" s="78" t="s">
        <v>34</v>
      </c>
      <c r="B17" s="26">
        <v>6923</v>
      </c>
      <c r="C17" s="26">
        <v>3956</v>
      </c>
      <c r="D17" s="26">
        <v>2967</v>
      </c>
      <c r="E17" s="26"/>
      <c r="F17" s="26">
        <v>2114</v>
      </c>
      <c r="G17" s="26">
        <v>1267</v>
      </c>
      <c r="H17" s="26">
        <v>847</v>
      </c>
      <c r="I17" s="26"/>
      <c r="J17" s="26">
        <v>1734</v>
      </c>
      <c r="K17" s="26">
        <v>1005</v>
      </c>
      <c r="L17" s="26">
        <v>729</v>
      </c>
      <c r="M17" s="26"/>
      <c r="N17" s="26">
        <v>1195</v>
      </c>
      <c r="O17" s="26">
        <v>653</v>
      </c>
      <c r="P17" s="26">
        <v>542</v>
      </c>
      <c r="Q17" s="26"/>
      <c r="R17" s="26">
        <v>988</v>
      </c>
      <c r="S17" s="26">
        <v>535</v>
      </c>
      <c r="T17" s="26">
        <v>453</v>
      </c>
      <c r="U17" s="26"/>
      <c r="V17" s="26">
        <v>836</v>
      </c>
      <c r="W17" s="26">
        <v>467</v>
      </c>
      <c r="X17" s="26">
        <v>369</v>
      </c>
      <c r="Y17" s="26"/>
      <c r="Z17" s="26">
        <v>56</v>
      </c>
      <c r="AA17" s="26">
        <v>29</v>
      </c>
      <c r="AB17" s="26">
        <v>27</v>
      </c>
      <c r="AC17" s="26"/>
      <c r="AD17" s="28"/>
      <c r="AE17" s="28"/>
      <c r="AF17" s="28"/>
      <c r="AG17" s="37"/>
    </row>
    <row r="18" spans="1:33" ht="15" customHeight="1" x14ac:dyDescent="0.25">
      <c r="A18" s="78" t="s">
        <v>35</v>
      </c>
      <c r="B18" s="26">
        <v>125</v>
      </c>
      <c r="C18" s="26">
        <v>90</v>
      </c>
      <c r="D18" s="26">
        <v>35</v>
      </c>
      <c r="E18" s="26"/>
      <c r="F18" s="26">
        <v>40</v>
      </c>
      <c r="G18" s="26">
        <v>29</v>
      </c>
      <c r="H18" s="26">
        <v>11</v>
      </c>
      <c r="I18" s="26"/>
      <c r="J18" s="26">
        <v>18</v>
      </c>
      <c r="K18" s="26">
        <v>11</v>
      </c>
      <c r="L18" s="26">
        <v>7</v>
      </c>
      <c r="M18" s="26"/>
      <c r="N18" s="26">
        <v>25</v>
      </c>
      <c r="O18" s="26">
        <v>17</v>
      </c>
      <c r="P18" s="26">
        <v>8</v>
      </c>
      <c r="Q18" s="26"/>
      <c r="R18" s="26">
        <v>36</v>
      </c>
      <c r="S18" s="26">
        <v>31</v>
      </c>
      <c r="T18" s="26">
        <v>5</v>
      </c>
      <c r="U18" s="26"/>
      <c r="V18" s="26">
        <v>6</v>
      </c>
      <c r="W18" s="26">
        <v>2</v>
      </c>
      <c r="X18" s="26">
        <v>4</v>
      </c>
      <c r="Y18" s="26"/>
      <c r="Z18" s="26">
        <v>0</v>
      </c>
      <c r="AA18" s="26">
        <v>0</v>
      </c>
      <c r="AB18" s="26">
        <v>0</v>
      </c>
      <c r="AC18" s="26"/>
      <c r="AD18" s="28"/>
      <c r="AE18" s="28"/>
      <c r="AF18" s="28"/>
      <c r="AG18" s="37"/>
    </row>
    <row r="19" spans="1:33" ht="15" customHeight="1" x14ac:dyDescent="0.25">
      <c r="A19" s="79" t="s">
        <v>101</v>
      </c>
      <c r="B19" s="26">
        <v>191</v>
      </c>
      <c r="C19" s="26">
        <v>113</v>
      </c>
      <c r="D19" s="26">
        <v>78</v>
      </c>
      <c r="E19" s="26"/>
      <c r="F19" s="26">
        <v>43</v>
      </c>
      <c r="G19" s="26">
        <v>28</v>
      </c>
      <c r="H19" s="26">
        <v>15</v>
      </c>
      <c r="I19" s="26"/>
      <c r="J19" s="26">
        <v>29</v>
      </c>
      <c r="K19" s="26">
        <v>19</v>
      </c>
      <c r="L19" s="26">
        <v>10</v>
      </c>
      <c r="M19" s="26"/>
      <c r="N19" s="26">
        <v>20</v>
      </c>
      <c r="O19" s="26">
        <v>16</v>
      </c>
      <c r="P19" s="26">
        <v>4</v>
      </c>
      <c r="Q19" s="26"/>
      <c r="R19" s="26">
        <v>88</v>
      </c>
      <c r="S19" s="26">
        <v>45</v>
      </c>
      <c r="T19" s="26">
        <v>43</v>
      </c>
      <c r="U19" s="26"/>
      <c r="V19" s="26">
        <v>10</v>
      </c>
      <c r="W19" s="26">
        <v>5</v>
      </c>
      <c r="X19" s="26">
        <v>5</v>
      </c>
      <c r="Y19" s="26"/>
      <c r="Z19" s="26">
        <v>1</v>
      </c>
      <c r="AA19" s="26">
        <v>0</v>
      </c>
      <c r="AB19" s="26">
        <v>1</v>
      </c>
      <c r="AC19" s="26"/>
      <c r="AD19" s="28"/>
      <c r="AE19" s="28"/>
      <c r="AF19" s="28"/>
      <c r="AG19" s="37"/>
    </row>
    <row r="20" spans="1:33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8"/>
      <c r="AE20" s="28"/>
      <c r="AF20" s="28"/>
      <c r="AG20" s="37"/>
    </row>
    <row r="21" spans="1:33" ht="15" customHeight="1" x14ac:dyDescent="0.25">
      <c r="A21" s="8" t="s">
        <v>37</v>
      </c>
      <c r="B21" s="61">
        <f>+F21+J21+N21+R21+V21+Z21</f>
        <v>1252</v>
      </c>
      <c r="C21" s="61">
        <f t="shared" ref="C21" si="44">+G21+K21+O21+S21+W21+AA21</f>
        <v>794</v>
      </c>
      <c r="D21" s="61">
        <f t="shared" ref="D21" si="45">+H21+L21+P21+T21+X21+AB21</f>
        <v>458</v>
      </c>
      <c r="E21" s="61"/>
      <c r="F21" s="61">
        <f>+F22+F23+F24</f>
        <v>387</v>
      </c>
      <c r="G21" s="61">
        <f t="shared" ref="G21" si="46">+G22+G23+G24</f>
        <v>247</v>
      </c>
      <c r="H21" s="61">
        <f t="shared" ref="H21" si="47">+H22+H23+H24</f>
        <v>140</v>
      </c>
      <c r="I21" s="94"/>
      <c r="J21" s="61">
        <f>+J22+J23+J24</f>
        <v>317</v>
      </c>
      <c r="K21" s="61">
        <f t="shared" ref="K21" si="48">+K22+K23+K24</f>
        <v>210</v>
      </c>
      <c r="L21" s="61">
        <f t="shared" ref="L21" si="49">+L22+L23+L24</f>
        <v>107</v>
      </c>
      <c r="M21" s="94"/>
      <c r="N21" s="61">
        <f>+N22+N23+N24</f>
        <v>208</v>
      </c>
      <c r="O21" s="61">
        <f t="shared" ref="O21" si="50">+O22+O23+O24</f>
        <v>132</v>
      </c>
      <c r="P21" s="61">
        <f t="shared" ref="P21" si="51">+P22+P23+P24</f>
        <v>76</v>
      </c>
      <c r="Q21" s="94"/>
      <c r="R21" s="61">
        <f>+R22+R23+R24</f>
        <v>209</v>
      </c>
      <c r="S21" s="61">
        <f t="shared" ref="S21" si="52">+S22+S23+S24</f>
        <v>139</v>
      </c>
      <c r="T21" s="61">
        <f t="shared" ref="T21" si="53">+T22+T23+T24</f>
        <v>70</v>
      </c>
      <c r="U21" s="94"/>
      <c r="V21" s="61">
        <f>+V22+V23+V24</f>
        <v>121</v>
      </c>
      <c r="W21" s="61">
        <f t="shared" ref="W21" si="54">+W22+W23+W24</f>
        <v>61</v>
      </c>
      <c r="X21" s="61">
        <f t="shared" ref="X21" si="55">+X22+X23+X24</f>
        <v>60</v>
      </c>
      <c r="Y21" s="94"/>
      <c r="Z21" s="61">
        <f>+Z22+Z23+Z24</f>
        <v>10</v>
      </c>
      <c r="AA21" s="61">
        <f t="shared" ref="AA21" si="56">+AA22+AA23+AA24</f>
        <v>5</v>
      </c>
      <c r="AB21" s="61">
        <f t="shared" ref="AB21" si="57">+AB22+AB23+AB24</f>
        <v>5</v>
      </c>
      <c r="AC21" s="21"/>
      <c r="AD21" s="28"/>
      <c r="AE21" s="28"/>
      <c r="AF21" s="28"/>
      <c r="AG21" s="37"/>
    </row>
    <row r="22" spans="1:33" ht="15" customHeight="1" x14ac:dyDescent="0.25">
      <c r="A22" s="78" t="s">
        <v>34</v>
      </c>
      <c r="B22" s="26">
        <v>1251</v>
      </c>
      <c r="C22" s="26">
        <v>793</v>
      </c>
      <c r="D22" s="26">
        <v>458</v>
      </c>
      <c r="E22" s="26"/>
      <c r="F22" s="26">
        <v>387</v>
      </c>
      <c r="G22" s="26">
        <v>247</v>
      </c>
      <c r="H22" s="26">
        <v>140</v>
      </c>
      <c r="I22" s="26"/>
      <c r="J22" s="26">
        <v>317</v>
      </c>
      <c r="K22" s="26">
        <v>210</v>
      </c>
      <c r="L22" s="26">
        <v>107</v>
      </c>
      <c r="M22" s="26"/>
      <c r="N22" s="26">
        <v>207</v>
      </c>
      <c r="O22" s="26">
        <v>131</v>
      </c>
      <c r="P22" s="26">
        <v>76</v>
      </c>
      <c r="Q22" s="26"/>
      <c r="R22" s="26">
        <v>209</v>
      </c>
      <c r="S22" s="26">
        <v>139</v>
      </c>
      <c r="T22" s="26">
        <v>70</v>
      </c>
      <c r="U22" s="26"/>
      <c r="V22" s="26">
        <v>121</v>
      </c>
      <c r="W22" s="26">
        <v>61</v>
      </c>
      <c r="X22" s="26">
        <v>60</v>
      </c>
      <c r="Y22" s="26"/>
      <c r="Z22" s="26">
        <v>10</v>
      </c>
      <c r="AA22" s="26">
        <v>5</v>
      </c>
      <c r="AB22" s="26">
        <v>5</v>
      </c>
      <c r="AC22" s="26"/>
      <c r="AD22" s="28"/>
      <c r="AE22" s="28"/>
      <c r="AF22" s="28"/>
      <c r="AG22" s="37"/>
    </row>
    <row r="23" spans="1:33" ht="15" customHeight="1" x14ac:dyDescent="0.25">
      <c r="A23" s="78" t="s">
        <v>35</v>
      </c>
      <c r="B23" s="26">
        <v>1</v>
      </c>
      <c r="C23" s="26">
        <v>1</v>
      </c>
      <c r="D23" s="26">
        <v>0</v>
      </c>
      <c r="E23" s="26"/>
      <c r="F23" s="26">
        <v>0</v>
      </c>
      <c r="G23" s="26">
        <v>0</v>
      </c>
      <c r="H23" s="26">
        <v>0</v>
      </c>
      <c r="I23" s="26"/>
      <c r="J23" s="26">
        <v>0</v>
      </c>
      <c r="K23" s="26">
        <v>0</v>
      </c>
      <c r="L23" s="26">
        <v>0</v>
      </c>
      <c r="M23" s="26"/>
      <c r="N23" s="26">
        <v>1</v>
      </c>
      <c r="O23" s="26">
        <v>1</v>
      </c>
      <c r="P23" s="26">
        <v>0</v>
      </c>
      <c r="Q23" s="26"/>
      <c r="R23" s="26">
        <v>0</v>
      </c>
      <c r="S23" s="26">
        <v>0</v>
      </c>
      <c r="T23" s="26">
        <v>0</v>
      </c>
      <c r="U23" s="26"/>
      <c r="V23" s="26">
        <v>0</v>
      </c>
      <c r="W23" s="26">
        <v>0</v>
      </c>
      <c r="X23" s="26">
        <v>0</v>
      </c>
      <c r="Y23" s="26"/>
      <c r="Z23" s="26">
        <v>0</v>
      </c>
      <c r="AA23" s="26">
        <v>0</v>
      </c>
      <c r="AB23" s="26">
        <v>0</v>
      </c>
      <c r="AC23" s="26"/>
      <c r="AD23" s="28"/>
      <c r="AE23" s="28"/>
      <c r="AF23" s="28"/>
      <c r="AG23" s="37"/>
    </row>
    <row r="24" spans="1:33" ht="15" customHeight="1" x14ac:dyDescent="0.25">
      <c r="A24" s="80" t="s">
        <v>101</v>
      </c>
      <c r="B24" s="162">
        <v>0</v>
      </c>
      <c r="C24" s="162">
        <v>0</v>
      </c>
      <c r="D24" s="162">
        <v>0</v>
      </c>
      <c r="E24" s="162"/>
      <c r="F24" s="162">
        <v>0</v>
      </c>
      <c r="G24" s="162">
        <v>0</v>
      </c>
      <c r="H24" s="162">
        <f t="shared" ref="H24" si="58">+F24-G24</f>
        <v>0</v>
      </c>
      <c r="I24" s="162"/>
      <c r="J24" s="162">
        <v>0</v>
      </c>
      <c r="K24" s="162">
        <v>0</v>
      </c>
      <c r="L24" s="162">
        <f t="shared" ref="L24" si="59">+J24-K24</f>
        <v>0</v>
      </c>
      <c r="M24" s="162"/>
      <c r="N24" s="162">
        <v>0</v>
      </c>
      <c r="O24" s="162">
        <v>0</v>
      </c>
      <c r="P24" s="162">
        <f t="shared" ref="P24" si="60">+N24-O24</f>
        <v>0</v>
      </c>
      <c r="Q24" s="162"/>
      <c r="R24" s="162">
        <v>0</v>
      </c>
      <c r="S24" s="162">
        <v>0</v>
      </c>
      <c r="T24" s="162">
        <f t="shared" ref="T24" si="61">+R24-S24</f>
        <v>0</v>
      </c>
      <c r="U24" s="162"/>
      <c r="V24" s="162">
        <v>0</v>
      </c>
      <c r="W24" s="162">
        <v>0</v>
      </c>
      <c r="X24" s="162">
        <f t="shared" ref="X24" si="62">+V24-W24</f>
        <v>0</v>
      </c>
      <c r="Y24" s="162"/>
      <c r="Z24" s="162">
        <v>0</v>
      </c>
      <c r="AA24" s="162">
        <v>0</v>
      </c>
      <c r="AB24" s="162">
        <f t="shared" ref="AB24" si="63">+Z24-AA24</f>
        <v>0</v>
      </c>
      <c r="AC24" s="26"/>
      <c r="AD24" s="28"/>
      <c r="AE24" s="28"/>
      <c r="AF24" s="28"/>
      <c r="AG24" s="37"/>
    </row>
    <row r="25" spans="1:33" ht="9" customHeight="1" x14ac:dyDescent="0.25">
      <c r="A25" s="36"/>
      <c r="B25" s="82"/>
      <c r="C25" s="82"/>
      <c r="D25" s="82"/>
      <c r="E25" s="82"/>
      <c r="AD25" s="28"/>
      <c r="AE25" s="28"/>
      <c r="AF25" s="28"/>
      <c r="AG25" s="37"/>
    </row>
    <row r="26" spans="1:33" s="60" customFormat="1" ht="15" customHeight="1" x14ac:dyDescent="0.25">
      <c r="A26" s="248" t="s">
        <v>97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87"/>
      <c r="AD26" s="89"/>
      <c r="AE26" s="89"/>
      <c r="AF26" s="89"/>
      <c r="AG26" s="88"/>
    </row>
    <row r="27" spans="1:33" ht="9" customHeight="1" x14ac:dyDescent="0.25">
      <c r="F27" s="35"/>
      <c r="G27" s="35"/>
      <c r="H27" s="35"/>
      <c r="AD27" s="35"/>
      <c r="AE27" s="35"/>
      <c r="AF27" s="35"/>
    </row>
    <row r="28" spans="1:33" ht="15" customHeight="1" x14ac:dyDescent="0.25">
      <c r="A28" s="29" t="s">
        <v>10</v>
      </c>
      <c r="B28" s="63">
        <v>2.1962758238944255</v>
      </c>
      <c r="C28" s="63">
        <v>2.5822024576019351</v>
      </c>
      <c r="D28" s="63">
        <v>1.8162590607610014</v>
      </c>
      <c r="E28" s="131"/>
      <c r="F28" s="63">
        <v>3.2905041449655537</v>
      </c>
      <c r="G28" s="63">
        <v>3.9064054107817783</v>
      </c>
      <c r="H28" s="63">
        <v>2.6440111711429544</v>
      </c>
      <c r="I28" s="131"/>
      <c r="J28" s="63">
        <v>2.6509982309830682</v>
      </c>
      <c r="K28" s="63">
        <v>3.0724051132718029</v>
      </c>
      <c r="L28" s="63">
        <v>2.2088145424413486</v>
      </c>
      <c r="M28" s="131"/>
      <c r="N28" s="63">
        <v>1.9879187259747391</v>
      </c>
      <c r="O28" s="63">
        <v>2.2271229818399627</v>
      </c>
      <c r="P28" s="63">
        <v>1.744620752679239</v>
      </c>
      <c r="Q28" s="131"/>
      <c r="R28" s="63">
        <v>1.7835203261911514</v>
      </c>
      <c r="S28" s="63">
        <v>2.1069191223979549</v>
      </c>
      <c r="T28" s="63">
        <v>1.4842734598388354</v>
      </c>
      <c r="U28" s="131"/>
      <c r="V28" s="63">
        <v>1.5071484998218685</v>
      </c>
      <c r="W28" s="63">
        <v>1.7328496469521282</v>
      </c>
      <c r="X28" s="63">
        <v>1.3002820246400475</v>
      </c>
      <c r="Y28" s="131"/>
      <c r="Z28" s="63">
        <v>0.38342680553965891</v>
      </c>
      <c r="AA28" s="63">
        <v>0.43174603174603171</v>
      </c>
      <c r="AB28" s="63">
        <v>0.34378581102198147</v>
      </c>
      <c r="AD28" s="35"/>
      <c r="AE28" s="35"/>
      <c r="AF28" s="35"/>
    </row>
    <row r="29" spans="1:33" ht="15" customHeight="1" x14ac:dyDescent="0.25">
      <c r="A29" s="78" t="s">
        <v>34</v>
      </c>
      <c r="B29" s="53">
        <v>2.3577055204460429</v>
      </c>
      <c r="C29" s="53">
        <v>2.7677083211917055</v>
      </c>
      <c r="D29" s="53">
        <v>1.955946935302415</v>
      </c>
      <c r="E29" s="83"/>
      <c r="F29" s="53">
        <v>3.555738800346901</v>
      </c>
      <c r="G29" s="53">
        <v>4.2062565983219429</v>
      </c>
      <c r="H29" s="53">
        <v>2.8739481116967069</v>
      </c>
      <c r="I29" s="83"/>
      <c r="J29" s="53">
        <v>2.877829070142699</v>
      </c>
      <c r="K29" s="53">
        <v>3.3244862779434698</v>
      </c>
      <c r="L29" s="53">
        <v>2.4076954092506191</v>
      </c>
      <c r="M29" s="83"/>
      <c r="N29" s="53">
        <v>2.1589824139948877</v>
      </c>
      <c r="O29" s="53">
        <v>2.3959415683637917</v>
      </c>
      <c r="P29" s="53">
        <v>1.9183014651105039</v>
      </c>
      <c r="Q29" s="83"/>
      <c r="R29" s="53">
        <v>1.8054843283356963</v>
      </c>
      <c r="S29" s="53">
        <v>2.1310231440495766</v>
      </c>
      <c r="T29" s="53">
        <v>1.5085087972310354</v>
      </c>
      <c r="U29" s="83"/>
      <c r="V29" s="53">
        <v>1.6646952407458948</v>
      </c>
      <c r="W29" s="53">
        <v>1.9291899594431658</v>
      </c>
      <c r="X29" s="53">
        <v>1.4243500780238387</v>
      </c>
      <c r="Y29" s="83"/>
      <c r="Z29" s="53">
        <v>0.40334901912852167</v>
      </c>
      <c r="AA29" s="53">
        <v>0.46410046410046407</v>
      </c>
      <c r="AB29" s="53">
        <v>0.35409981188447492</v>
      </c>
      <c r="AD29" s="35"/>
      <c r="AE29" s="35"/>
      <c r="AF29" s="35"/>
    </row>
    <row r="30" spans="1:33" ht="15" customHeight="1" x14ac:dyDescent="0.25">
      <c r="A30" s="78" t="s">
        <v>35</v>
      </c>
      <c r="B30" s="53">
        <v>0.45356371490280778</v>
      </c>
      <c r="C30" s="53">
        <v>0.63671984326896169</v>
      </c>
      <c r="D30" s="53">
        <v>0.25948991696322654</v>
      </c>
      <c r="E30" s="83"/>
      <c r="F30" s="53">
        <v>0.70348223707351387</v>
      </c>
      <c r="G30" s="53">
        <v>0.98039215686274506</v>
      </c>
      <c r="H30" s="53">
        <v>0.40322580645161288</v>
      </c>
      <c r="I30" s="83"/>
      <c r="J30" s="53">
        <v>0.322061191626409</v>
      </c>
      <c r="K30" s="53">
        <v>0.38528896672504381</v>
      </c>
      <c r="L30" s="53">
        <v>0.25603511338697876</v>
      </c>
      <c r="M30" s="83"/>
      <c r="N30" s="53">
        <v>0.45193811924213456</v>
      </c>
      <c r="O30" s="53">
        <v>0.60831361946603579</v>
      </c>
      <c r="P30" s="53">
        <v>0.28632784538296346</v>
      </c>
      <c r="Q30" s="83"/>
      <c r="R30" s="53">
        <v>0.68558369834317268</v>
      </c>
      <c r="S30" s="53">
        <v>1.1244105912223432</v>
      </c>
      <c r="T30" s="53">
        <v>0.20048115477145148</v>
      </c>
      <c r="U30" s="83"/>
      <c r="V30" s="53">
        <v>0.11928429423459246</v>
      </c>
      <c r="W30" s="53">
        <v>7.852375343541422E-2</v>
      </c>
      <c r="X30" s="53">
        <v>0.16109544905356424</v>
      </c>
      <c r="Y30" s="83"/>
      <c r="Z30" s="53">
        <v>0</v>
      </c>
      <c r="AA30" s="53">
        <v>0</v>
      </c>
      <c r="AB30" s="53">
        <v>0</v>
      </c>
    </row>
    <row r="31" spans="1:33" ht="15" customHeight="1" x14ac:dyDescent="0.25">
      <c r="A31" s="79" t="s">
        <v>101</v>
      </c>
      <c r="B31" s="53">
        <v>1.573829927488464</v>
      </c>
      <c r="C31" s="53">
        <v>1.9039595619208087</v>
      </c>
      <c r="D31" s="53">
        <v>1.257861635220126</v>
      </c>
      <c r="E31" s="83"/>
      <c r="F31" s="53">
        <v>1.7158818834796488</v>
      </c>
      <c r="G31" s="53">
        <v>2.2151898734177213</v>
      </c>
      <c r="H31" s="53">
        <v>1.2077294685990339</v>
      </c>
      <c r="I31" s="83"/>
      <c r="J31" s="53">
        <v>1.2708150744960562</v>
      </c>
      <c r="K31" s="53">
        <v>1.6964285714285714</v>
      </c>
      <c r="L31" s="53">
        <v>0.86058519793459543</v>
      </c>
      <c r="M31" s="83"/>
      <c r="N31" s="53">
        <v>0.93066542577943234</v>
      </c>
      <c r="O31" s="53">
        <v>1.5267175572519083</v>
      </c>
      <c r="P31" s="53">
        <v>0.36330608537693004</v>
      </c>
      <c r="Q31" s="83"/>
      <c r="R31" s="53">
        <v>3.494837172359015</v>
      </c>
      <c r="S31" s="53">
        <v>3.7128712871287126</v>
      </c>
      <c r="T31" s="53">
        <v>3.2924961715160794</v>
      </c>
      <c r="U31" s="83"/>
      <c r="V31" s="53">
        <v>0.4899559039686428</v>
      </c>
      <c r="W31" s="53">
        <v>0.52192066805845516</v>
      </c>
      <c r="X31" s="53">
        <v>0.46168051708217916</v>
      </c>
      <c r="Y31" s="83"/>
      <c r="Z31" s="53">
        <v>0.15625</v>
      </c>
      <c r="AA31" s="53">
        <v>0</v>
      </c>
      <c r="AB31" s="53">
        <v>0.32573289902280134</v>
      </c>
      <c r="AC31" s="38"/>
    </row>
    <row r="32" spans="1:33" ht="9" customHeight="1" x14ac:dyDescent="0.25">
      <c r="A32" s="8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15" customHeight="1" x14ac:dyDescent="0.25">
      <c r="A33" s="8" t="s">
        <v>36</v>
      </c>
      <c r="B33" s="63">
        <v>2.4685337816409834</v>
      </c>
      <c r="C33" s="63">
        <v>2.8644434343016929</v>
      </c>
      <c r="D33" s="63">
        <v>2.0802798922036785</v>
      </c>
      <c r="E33" s="131"/>
      <c r="F33" s="63">
        <v>3.7195049689335837</v>
      </c>
      <c r="G33" s="63">
        <v>4.3614322890931252</v>
      </c>
      <c r="H33" s="63">
        <v>3.0407523510971788</v>
      </c>
      <c r="I33" s="131"/>
      <c r="J33" s="63">
        <v>2.9904627577406142</v>
      </c>
      <c r="K33" s="63">
        <v>3.4094278090720431</v>
      </c>
      <c r="L33" s="63">
        <v>2.5548820165074146</v>
      </c>
      <c r="M33" s="131"/>
      <c r="N33" s="63">
        <v>2.2405724301176302</v>
      </c>
      <c r="O33" s="63">
        <v>2.4658519051042416</v>
      </c>
      <c r="P33" s="63">
        <v>2.0128619699887369</v>
      </c>
      <c r="Q33" s="131"/>
      <c r="R33" s="63">
        <v>1.9633808287868353</v>
      </c>
      <c r="S33" s="63">
        <v>2.251787425370384</v>
      </c>
      <c r="T33" s="63">
        <v>1.698132393315934</v>
      </c>
      <c r="U33" s="131"/>
      <c r="V33" s="63">
        <v>1.711324468726148</v>
      </c>
      <c r="W33" s="63">
        <v>1.9989035550120189</v>
      </c>
      <c r="X33" s="63">
        <v>1.4497756299620297</v>
      </c>
      <c r="Y33" s="131"/>
      <c r="Z33" s="63">
        <v>0.44316591509874048</v>
      </c>
      <c r="AA33" s="63">
        <v>0.49888181661792536</v>
      </c>
      <c r="AB33" s="63">
        <v>0.39721946375372391</v>
      </c>
    </row>
    <row r="34" spans="1:28" ht="15" customHeight="1" x14ac:dyDescent="0.25">
      <c r="A34" s="78" t="s">
        <v>34</v>
      </c>
      <c r="B34" s="53">
        <v>2.7247967127687209</v>
      </c>
      <c r="C34" s="53">
        <v>3.156618046024704</v>
      </c>
      <c r="D34" s="53">
        <v>2.3044660194174758</v>
      </c>
      <c r="E34" s="83"/>
      <c r="F34" s="53">
        <v>4.1419306804600406</v>
      </c>
      <c r="G34" s="53">
        <v>4.8336639707004432</v>
      </c>
      <c r="H34" s="53">
        <v>3.4116083296411164</v>
      </c>
      <c r="I34" s="83"/>
      <c r="J34" s="53">
        <v>3.3449074074074074</v>
      </c>
      <c r="K34" s="53">
        <v>3.7986166231999094</v>
      </c>
      <c r="L34" s="53">
        <v>2.8720009455147149</v>
      </c>
      <c r="M34" s="83"/>
      <c r="N34" s="53">
        <v>2.5114539111428691</v>
      </c>
      <c r="O34" s="53">
        <v>2.7348494366964022</v>
      </c>
      <c r="P34" s="53">
        <v>2.2864374604513817</v>
      </c>
      <c r="Q34" s="83"/>
      <c r="R34" s="53">
        <v>2.0163676809730813</v>
      </c>
      <c r="S34" s="53">
        <v>2.3029572553915028</v>
      </c>
      <c r="T34" s="53">
        <v>1.7579944116733934</v>
      </c>
      <c r="U34" s="83"/>
      <c r="V34" s="53">
        <v>1.9509463023033302</v>
      </c>
      <c r="W34" s="53">
        <v>2.3032156243835074</v>
      </c>
      <c r="X34" s="53">
        <v>1.6345514950166113</v>
      </c>
      <c r="Y34" s="83"/>
      <c r="Z34" s="53">
        <v>0.47606903000935141</v>
      </c>
      <c r="AA34" s="53">
        <v>0.55018023145513184</v>
      </c>
      <c r="AB34" s="53">
        <v>0.41589648798521256</v>
      </c>
    </row>
    <row r="35" spans="1:28" ht="15" customHeight="1" x14ac:dyDescent="0.25">
      <c r="A35" s="78" t="s">
        <v>35</v>
      </c>
      <c r="B35" s="53">
        <v>0.4622610110572834</v>
      </c>
      <c r="C35" s="53">
        <v>0.64585575888051672</v>
      </c>
      <c r="D35" s="53">
        <v>0.26705325804974817</v>
      </c>
      <c r="E35" s="83"/>
      <c r="F35" s="53">
        <v>0.72437522636725815</v>
      </c>
      <c r="G35" s="53">
        <v>1.0065949323151684</v>
      </c>
      <c r="H35" s="53">
        <v>0.41650889814464215</v>
      </c>
      <c r="I35" s="83"/>
      <c r="J35" s="53">
        <v>0.33124769966875228</v>
      </c>
      <c r="K35" s="53">
        <v>0.39568345323741005</v>
      </c>
      <c r="L35" s="53">
        <v>0.26375282592313487</v>
      </c>
      <c r="M35" s="83"/>
      <c r="N35" s="53">
        <v>0.44547398431931579</v>
      </c>
      <c r="O35" s="53">
        <v>0.58721934369602768</v>
      </c>
      <c r="P35" s="53">
        <v>0.29444239970555758</v>
      </c>
      <c r="Q35" s="83"/>
      <c r="R35" s="53">
        <v>0.703125</v>
      </c>
      <c r="S35" s="53">
        <v>1.1519881085098476</v>
      </c>
      <c r="T35" s="53">
        <v>0.20584602717167558</v>
      </c>
      <c r="U35" s="83"/>
      <c r="V35" s="53">
        <v>0.12259910093992644</v>
      </c>
      <c r="W35" s="53">
        <v>8.0677692617991126E-2</v>
      </c>
      <c r="X35" s="53">
        <v>0.16563146997929606</v>
      </c>
      <c r="Y35" s="83"/>
      <c r="Z35" s="53">
        <v>0</v>
      </c>
      <c r="AA35" s="53">
        <v>0</v>
      </c>
      <c r="AB35" s="53">
        <v>0</v>
      </c>
    </row>
    <row r="36" spans="1:28" ht="15" customHeight="1" x14ac:dyDescent="0.25">
      <c r="A36" s="79" t="s">
        <v>101</v>
      </c>
      <c r="B36" s="53">
        <v>1.573829927488464</v>
      </c>
      <c r="C36" s="53">
        <v>1.9039595619208087</v>
      </c>
      <c r="D36" s="53">
        <v>1.257861635220126</v>
      </c>
      <c r="E36" s="83"/>
      <c r="F36" s="53">
        <v>1.7158818834796488</v>
      </c>
      <c r="G36" s="53">
        <v>2.2151898734177213</v>
      </c>
      <c r="H36" s="53">
        <v>1.2077294685990339</v>
      </c>
      <c r="I36" s="83"/>
      <c r="J36" s="53">
        <v>1.2708150744960562</v>
      </c>
      <c r="K36" s="53">
        <v>1.6964285714285714</v>
      </c>
      <c r="L36" s="53">
        <v>0.86058519793459543</v>
      </c>
      <c r="M36" s="83"/>
      <c r="N36" s="53">
        <v>0.93066542577943234</v>
      </c>
      <c r="O36" s="53">
        <v>1.5267175572519083</v>
      </c>
      <c r="P36" s="53">
        <v>0.36330608537693004</v>
      </c>
      <c r="Q36" s="83"/>
      <c r="R36" s="53">
        <v>3.494837172359015</v>
      </c>
      <c r="S36" s="53">
        <v>3.7128712871287126</v>
      </c>
      <c r="T36" s="53">
        <v>3.2924961715160794</v>
      </c>
      <c r="U36" s="83"/>
      <c r="V36" s="53">
        <v>0.4899559039686428</v>
      </c>
      <c r="W36" s="53">
        <v>0.52192066805845516</v>
      </c>
      <c r="X36" s="53">
        <v>0.46168051708217916</v>
      </c>
      <c r="Y36" s="83"/>
      <c r="Z36" s="53">
        <v>0.15625</v>
      </c>
      <c r="AA36" s="53">
        <v>0</v>
      </c>
      <c r="AB36" s="53">
        <v>0.32573289902280134</v>
      </c>
    </row>
    <row r="37" spans="1:28" ht="9" customHeight="1" x14ac:dyDescent="0.25">
      <c r="A37" s="8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ht="15" customHeight="1" x14ac:dyDescent="0.25">
      <c r="A38" s="8" t="s">
        <v>37</v>
      </c>
      <c r="B38" s="63">
        <v>1.3410741446903318</v>
      </c>
      <c r="C38" s="63">
        <v>1.7031682361269012</v>
      </c>
      <c r="D38" s="63">
        <v>0.97990971137593874</v>
      </c>
      <c r="E38" s="131"/>
      <c r="F38" s="63">
        <v>1.9884903915322167</v>
      </c>
      <c r="G38" s="63">
        <v>2.5053250836798866</v>
      </c>
      <c r="H38" s="63">
        <v>1.4578777465375403</v>
      </c>
      <c r="I38" s="131"/>
      <c r="J38" s="63">
        <v>1.6186683006535949</v>
      </c>
      <c r="K38" s="63">
        <v>2.0659124446630592</v>
      </c>
      <c r="L38" s="63">
        <v>1.136001698694129</v>
      </c>
      <c r="M38" s="131"/>
      <c r="N38" s="63">
        <v>1.1887752186089042</v>
      </c>
      <c r="O38" s="63">
        <v>1.4816477719160399</v>
      </c>
      <c r="P38" s="63">
        <v>0.88495575221238942</v>
      </c>
      <c r="Q38" s="131"/>
      <c r="R38" s="63">
        <v>1.1990820424555364</v>
      </c>
      <c r="S38" s="63">
        <v>1.6424435779274489</v>
      </c>
      <c r="T38" s="63">
        <v>0.78064012490241996</v>
      </c>
      <c r="U38" s="131"/>
      <c r="V38" s="63">
        <v>0.81906180193596423</v>
      </c>
      <c r="W38" s="63">
        <v>0.85183633570730355</v>
      </c>
      <c r="X38" s="63">
        <v>0.78822911192853384</v>
      </c>
      <c r="Y38" s="131"/>
      <c r="Z38" s="63">
        <v>0.21682567215958368</v>
      </c>
      <c r="AA38" s="63">
        <v>0.24248302618816686</v>
      </c>
      <c r="AB38" s="63">
        <v>0.19607843137254902</v>
      </c>
    </row>
    <row r="39" spans="1:28" ht="15" customHeight="1" x14ac:dyDescent="0.25">
      <c r="A39" s="78" t="s">
        <v>34</v>
      </c>
      <c r="B39" s="53">
        <v>1.3506947818482169</v>
      </c>
      <c r="C39" s="53">
        <v>1.7141498422031041</v>
      </c>
      <c r="D39" s="53">
        <v>0.98798455465194046</v>
      </c>
      <c r="E39" s="83"/>
      <c r="F39" s="53">
        <v>2.0053891594983937</v>
      </c>
      <c r="G39" s="53">
        <v>2.5250460028624007</v>
      </c>
      <c r="H39" s="53">
        <v>1.4712063892391762</v>
      </c>
      <c r="I39" s="83"/>
      <c r="J39" s="53">
        <v>1.6315816562869936</v>
      </c>
      <c r="K39" s="53">
        <v>2.0812685827552033</v>
      </c>
      <c r="L39" s="53">
        <v>1.1457329478530893</v>
      </c>
      <c r="M39" s="83"/>
      <c r="N39" s="53">
        <v>1.1926711223784283</v>
      </c>
      <c r="O39" s="53">
        <v>1.4810627473148672</v>
      </c>
      <c r="P39" s="53">
        <v>0.89296204911291266</v>
      </c>
      <c r="Q39" s="83"/>
      <c r="R39" s="53">
        <v>1.2081623215214752</v>
      </c>
      <c r="S39" s="53">
        <v>1.6553531022984398</v>
      </c>
      <c r="T39" s="53">
        <v>0.78634014828128507</v>
      </c>
      <c r="U39" s="83"/>
      <c r="V39" s="53">
        <v>0.82667213226754122</v>
      </c>
      <c r="W39" s="53">
        <v>0.86000281968137604</v>
      </c>
      <c r="X39" s="53">
        <v>0.79533404029692467</v>
      </c>
      <c r="Y39" s="83"/>
      <c r="Z39" s="53">
        <v>0.21739130434782608</v>
      </c>
      <c r="AA39" s="53">
        <v>0.24330900243309003</v>
      </c>
      <c r="AB39" s="53">
        <v>0.19646365422396855</v>
      </c>
    </row>
    <row r="40" spans="1:28" ht="15" customHeight="1" x14ac:dyDescent="0.25">
      <c r="A40" s="78" t="s">
        <v>35</v>
      </c>
      <c r="B40" s="53">
        <v>0.13531799729364005</v>
      </c>
      <c r="C40" s="53">
        <v>0.28011204481792717</v>
      </c>
      <c r="D40" s="53">
        <v>0</v>
      </c>
      <c r="E40" s="83"/>
      <c r="F40" s="53">
        <v>0</v>
      </c>
      <c r="G40" s="53">
        <v>0</v>
      </c>
      <c r="H40" s="53">
        <v>0</v>
      </c>
      <c r="I40" s="83"/>
      <c r="J40" s="53">
        <v>0</v>
      </c>
      <c r="K40" s="53">
        <v>0</v>
      </c>
      <c r="L40" s="53">
        <v>0</v>
      </c>
      <c r="M40" s="83"/>
      <c r="N40" s="53">
        <v>0.70921985815602839</v>
      </c>
      <c r="O40" s="53">
        <v>1.5625</v>
      </c>
      <c r="P40" s="53">
        <v>0</v>
      </c>
      <c r="Q40" s="83"/>
      <c r="R40" s="53">
        <v>0</v>
      </c>
      <c r="S40" s="53">
        <v>0</v>
      </c>
      <c r="T40" s="53">
        <v>0</v>
      </c>
      <c r="U40" s="83"/>
      <c r="V40" s="53">
        <v>0</v>
      </c>
      <c r="W40" s="53">
        <v>0</v>
      </c>
      <c r="X40" s="53">
        <v>0</v>
      </c>
      <c r="Y40" s="83"/>
      <c r="Z40" s="53">
        <v>0</v>
      </c>
      <c r="AA40" s="53">
        <v>0</v>
      </c>
      <c r="AB40" s="53">
        <v>0</v>
      </c>
    </row>
    <row r="41" spans="1:28" ht="15" customHeight="1" thickBot="1" x14ac:dyDescent="0.3">
      <c r="A41" s="81" t="s">
        <v>101</v>
      </c>
      <c r="B41" s="56" t="s">
        <v>7</v>
      </c>
      <c r="C41" s="56" t="s">
        <v>7</v>
      </c>
      <c r="D41" s="56" t="s">
        <v>7</v>
      </c>
      <c r="E41" s="84"/>
      <c r="F41" s="56" t="s">
        <v>7</v>
      </c>
      <c r="G41" s="56" t="s">
        <v>7</v>
      </c>
      <c r="H41" s="56" t="s">
        <v>7</v>
      </c>
      <c r="I41" s="84"/>
      <c r="J41" s="56" t="s">
        <v>7</v>
      </c>
      <c r="K41" s="56" t="s">
        <v>7</v>
      </c>
      <c r="L41" s="56" t="s">
        <v>7</v>
      </c>
      <c r="M41" s="84"/>
      <c r="N41" s="56" t="s">
        <v>7</v>
      </c>
      <c r="O41" s="56" t="s">
        <v>7</v>
      </c>
      <c r="P41" s="56" t="s">
        <v>7</v>
      </c>
      <c r="Q41" s="84"/>
      <c r="R41" s="56" t="s">
        <v>7</v>
      </c>
      <c r="S41" s="56" t="s">
        <v>7</v>
      </c>
      <c r="T41" s="56" t="s">
        <v>7</v>
      </c>
      <c r="U41" s="84"/>
      <c r="V41" s="56" t="s">
        <v>7</v>
      </c>
      <c r="W41" s="56" t="s">
        <v>7</v>
      </c>
      <c r="X41" s="56" t="s">
        <v>7</v>
      </c>
      <c r="Y41" s="84"/>
      <c r="Z41" s="56" t="s">
        <v>7</v>
      </c>
      <c r="AA41" s="56" t="s">
        <v>7</v>
      </c>
      <c r="AB41" s="56" t="s">
        <v>7</v>
      </c>
    </row>
    <row r="42" spans="1:28" x14ac:dyDescent="0.25">
      <c r="A42" s="242" t="s">
        <v>98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</row>
    <row r="43" spans="1:28" x14ac:dyDescent="0.25">
      <c r="A43" s="247" t="s">
        <v>79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</row>
  </sheetData>
  <mergeCells count="17">
    <mergeCell ref="Z7:AB7"/>
    <mergeCell ref="A42:AB42"/>
    <mergeCell ref="A43:AB43"/>
    <mergeCell ref="A9:AB9"/>
    <mergeCell ref="A26:AB26"/>
    <mergeCell ref="A7:A8"/>
    <mergeCell ref="B7:D7"/>
    <mergeCell ref="F7:H7"/>
    <mergeCell ref="J7:L7"/>
    <mergeCell ref="N7:P7"/>
    <mergeCell ref="R7:T7"/>
    <mergeCell ref="V7:X7"/>
    <mergeCell ref="A1:AB1"/>
    <mergeCell ref="A2:AB2"/>
    <mergeCell ref="A3:AB3"/>
    <mergeCell ref="A4:AB4"/>
    <mergeCell ref="A5:AB5"/>
  </mergeCells>
  <hyperlinks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N1:P2"/>
  <sheetViews>
    <sheetView showGridLines="0" topLeftCell="E1" workbookViewId="0">
      <selection activeCell="O2" sqref="O2"/>
    </sheetView>
  </sheetViews>
  <sheetFormatPr baseColWidth="10" defaultRowHeight="15" x14ac:dyDescent="0.25"/>
  <sheetData>
    <row r="1" spans="14:16" ht="15.75" thickBot="1" x14ac:dyDescent="0.3"/>
    <row r="2" spans="14:16" ht="19.5" thickBot="1" x14ac:dyDescent="0.3">
      <c r="N2" s="31"/>
      <c r="O2" s="189" t="s">
        <v>111</v>
      </c>
      <c r="P2" s="31"/>
    </row>
  </sheetData>
  <hyperlinks>
    <hyperlink ref="O2" location="INDICE!A1" display="Indice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0"/>
  <sheetViews>
    <sheetView topLeftCell="D1" zoomScaleNormal="100" zoomScaleSheetLayoutView="100" workbookViewId="0">
      <selection activeCell="AC1" sqref="AC1"/>
    </sheetView>
  </sheetViews>
  <sheetFormatPr baseColWidth="10" defaultRowHeight="14.25" customHeight="1" x14ac:dyDescent="0.25"/>
  <cols>
    <col min="1" max="1" width="7.5703125" style="14" bestFit="1" customWidth="1"/>
    <col min="2" max="4" width="6.7109375" style="14" customWidth="1"/>
    <col min="5" max="5" width="1.140625" style="14" customWidth="1"/>
    <col min="6" max="6" width="6.7109375" style="14" customWidth="1"/>
    <col min="7" max="8" width="5.42578125" style="14" customWidth="1"/>
    <col min="9" max="9" width="1.140625" style="14" customWidth="1"/>
    <col min="10" max="12" width="5.42578125" style="14" customWidth="1"/>
    <col min="13" max="13" width="1" style="14" customWidth="1"/>
    <col min="14" max="16" width="5.42578125" style="14" customWidth="1"/>
    <col min="17" max="17" width="1.140625" style="14" customWidth="1"/>
    <col min="18" max="20" width="5.42578125" style="14" customWidth="1"/>
    <col min="21" max="21" width="1.5703125" style="14" customWidth="1"/>
    <col min="22" max="23" width="5.42578125" style="14" customWidth="1"/>
    <col min="24" max="24" width="4.7109375" style="14" customWidth="1"/>
    <col min="25" max="25" width="1.5703125" style="14" customWidth="1"/>
    <col min="26" max="28" width="4.7109375" style="14" customWidth="1"/>
    <col min="29" max="29" width="7.85546875" style="4" bestFit="1" customWidth="1"/>
    <col min="30" max="31" width="7.7109375" style="14" hidden="1" customWidth="1"/>
    <col min="32" max="32" width="1.7109375" style="14" hidden="1" customWidth="1"/>
    <col min="33" max="35" width="6.7109375" style="14" hidden="1" customWidth="1"/>
    <col min="36" max="36" width="1.7109375" style="14" hidden="1" customWidth="1"/>
    <col min="37" max="39" width="6.7109375" style="14" hidden="1" customWidth="1"/>
    <col min="40" max="40" width="1.7109375" style="14" hidden="1" customWidth="1"/>
    <col min="41" max="43" width="6.7109375" style="14" hidden="1" customWidth="1"/>
    <col min="44" max="44" width="1.7109375" style="14" hidden="1" customWidth="1"/>
    <col min="45" max="47" width="6.7109375" style="14" hidden="1" customWidth="1"/>
    <col min="48" max="48" width="1.7109375" style="14" hidden="1" customWidth="1"/>
    <col min="49" max="51" width="6.7109375" style="14" hidden="1" customWidth="1"/>
    <col min="52" max="52" width="1.7109375" style="14" hidden="1" customWidth="1"/>
    <col min="53" max="55" width="6.7109375" style="14" hidden="1" customWidth="1"/>
    <col min="56" max="202" width="11.42578125" style="14"/>
    <col min="203" max="203" width="9.7109375" style="14" customWidth="1"/>
    <col min="204" max="206" width="7.42578125" style="14" customWidth="1"/>
    <col min="207" max="207" width="1.140625" style="14" customWidth="1"/>
    <col min="208" max="208" width="7.42578125" style="14" customWidth="1"/>
    <col min="209" max="210" width="6.42578125" style="14" customWidth="1"/>
    <col min="211" max="211" width="1.140625" style="14" customWidth="1"/>
    <col min="212" max="214" width="6.42578125" style="14" customWidth="1"/>
    <col min="215" max="215" width="1" style="14" customWidth="1"/>
    <col min="216" max="216" width="6.42578125" style="14" customWidth="1"/>
    <col min="217" max="218" width="6.28515625" style="14" customWidth="1"/>
    <col min="219" max="219" width="1.140625" style="14" customWidth="1"/>
    <col min="220" max="222" width="6.42578125" style="14" customWidth="1"/>
    <col min="223" max="223" width="1.5703125" style="14" customWidth="1"/>
    <col min="224" max="224" width="7.28515625" style="14" customWidth="1"/>
    <col min="225" max="226" width="6.7109375" style="14" customWidth="1"/>
    <col min="227" max="227" width="1.5703125" style="14" customWidth="1"/>
    <col min="228" max="228" width="5.5703125" style="14" customWidth="1"/>
    <col min="229" max="230" width="5.28515625" style="14" customWidth="1"/>
    <col min="231" max="458" width="11.42578125" style="14"/>
    <col min="459" max="459" width="9.7109375" style="14" customWidth="1"/>
    <col min="460" max="462" width="7.42578125" style="14" customWidth="1"/>
    <col min="463" max="463" width="1.140625" style="14" customWidth="1"/>
    <col min="464" max="464" width="7.42578125" style="14" customWidth="1"/>
    <col min="465" max="466" width="6.42578125" style="14" customWidth="1"/>
    <col min="467" max="467" width="1.140625" style="14" customWidth="1"/>
    <col min="468" max="470" width="6.42578125" style="14" customWidth="1"/>
    <col min="471" max="471" width="1" style="14" customWidth="1"/>
    <col min="472" max="472" width="6.42578125" style="14" customWidth="1"/>
    <col min="473" max="474" width="6.28515625" style="14" customWidth="1"/>
    <col min="475" max="475" width="1.140625" style="14" customWidth="1"/>
    <col min="476" max="478" width="6.42578125" style="14" customWidth="1"/>
    <col min="479" max="479" width="1.5703125" style="14" customWidth="1"/>
    <col min="480" max="480" width="7.28515625" style="14" customWidth="1"/>
    <col min="481" max="482" width="6.7109375" style="14" customWidth="1"/>
    <col min="483" max="483" width="1.5703125" style="14" customWidth="1"/>
    <col min="484" max="484" width="5.5703125" style="14" customWidth="1"/>
    <col min="485" max="486" width="5.28515625" style="14" customWidth="1"/>
    <col min="487" max="714" width="11.42578125" style="14"/>
    <col min="715" max="715" width="9.7109375" style="14" customWidth="1"/>
    <col min="716" max="718" width="7.42578125" style="14" customWidth="1"/>
    <col min="719" max="719" width="1.140625" style="14" customWidth="1"/>
    <col min="720" max="720" width="7.42578125" style="14" customWidth="1"/>
    <col min="721" max="722" width="6.42578125" style="14" customWidth="1"/>
    <col min="723" max="723" width="1.140625" style="14" customWidth="1"/>
    <col min="724" max="726" width="6.42578125" style="14" customWidth="1"/>
    <col min="727" max="727" width="1" style="14" customWidth="1"/>
    <col min="728" max="728" width="6.42578125" style="14" customWidth="1"/>
    <col min="729" max="730" width="6.28515625" style="14" customWidth="1"/>
    <col min="731" max="731" width="1.140625" style="14" customWidth="1"/>
    <col min="732" max="734" width="6.42578125" style="14" customWidth="1"/>
    <col min="735" max="735" width="1.5703125" style="14" customWidth="1"/>
    <col min="736" max="736" width="7.28515625" style="14" customWidth="1"/>
    <col min="737" max="738" width="6.7109375" style="14" customWidth="1"/>
    <col min="739" max="739" width="1.5703125" style="14" customWidth="1"/>
    <col min="740" max="740" width="5.5703125" style="14" customWidth="1"/>
    <col min="741" max="742" width="5.28515625" style="14" customWidth="1"/>
    <col min="743" max="970" width="11.42578125" style="14"/>
    <col min="971" max="971" width="9.7109375" style="14" customWidth="1"/>
    <col min="972" max="974" width="7.42578125" style="14" customWidth="1"/>
    <col min="975" max="975" width="1.140625" style="14" customWidth="1"/>
    <col min="976" max="976" width="7.42578125" style="14" customWidth="1"/>
    <col min="977" max="978" width="6.42578125" style="14" customWidth="1"/>
    <col min="979" max="979" width="1.140625" style="14" customWidth="1"/>
    <col min="980" max="982" width="6.42578125" style="14" customWidth="1"/>
    <col min="983" max="983" width="1" style="14" customWidth="1"/>
    <col min="984" max="984" width="6.42578125" style="14" customWidth="1"/>
    <col min="985" max="986" width="6.28515625" style="14" customWidth="1"/>
    <col min="987" max="987" width="1.140625" style="14" customWidth="1"/>
    <col min="988" max="990" width="6.42578125" style="14" customWidth="1"/>
    <col min="991" max="991" width="1.5703125" style="14" customWidth="1"/>
    <col min="992" max="992" width="7.28515625" style="14" customWidth="1"/>
    <col min="993" max="994" width="6.7109375" style="14" customWidth="1"/>
    <col min="995" max="995" width="1.5703125" style="14" customWidth="1"/>
    <col min="996" max="996" width="5.5703125" style="14" customWidth="1"/>
    <col min="997" max="998" width="5.28515625" style="14" customWidth="1"/>
    <col min="999" max="1226" width="11.42578125" style="14"/>
    <col min="1227" max="1227" width="9.7109375" style="14" customWidth="1"/>
    <col min="1228" max="1230" width="7.42578125" style="14" customWidth="1"/>
    <col min="1231" max="1231" width="1.140625" style="14" customWidth="1"/>
    <col min="1232" max="1232" width="7.42578125" style="14" customWidth="1"/>
    <col min="1233" max="1234" width="6.42578125" style="14" customWidth="1"/>
    <col min="1235" max="1235" width="1.140625" style="14" customWidth="1"/>
    <col min="1236" max="1238" width="6.42578125" style="14" customWidth="1"/>
    <col min="1239" max="1239" width="1" style="14" customWidth="1"/>
    <col min="1240" max="1240" width="6.42578125" style="14" customWidth="1"/>
    <col min="1241" max="1242" width="6.28515625" style="14" customWidth="1"/>
    <col min="1243" max="1243" width="1.140625" style="14" customWidth="1"/>
    <col min="1244" max="1246" width="6.42578125" style="14" customWidth="1"/>
    <col min="1247" max="1247" width="1.5703125" style="14" customWidth="1"/>
    <col min="1248" max="1248" width="7.28515625" style="14" customWidth="1"/>
    <col min="1249" max="1250" width="6.7109375" style="14" customWidth="1"/>
    <col min="1251" max="1251" width="1.5703125" style="14" customWidth="1"/>
    <col min="1252" max="1252" width="5.5703125" style="14" customWidth="1"/>
    <col min="1253" max="1254" width="5.28515625" style="14" customWidth="1"/>
    <col min="1255" max="1482" width="11.42578125" style="14"/>
    <col min="1483" max="1483" width="9.7109375" style="14" customWidth="1"/>
    <col min="1484" max="1486" width="7.42578125" style="14" customWidth="1"/>
    <col min="1487" max="1487" width="1.140625" style="14" customWidth="1"/>
    <col min="1488" max="1488" width="7.42578125" style="14" customWidth="1"/>
    <col min="1489" max="1490" width="6.42578125" style="14" customWidth="1"/>
    <col min="1491" max="1491" width="1.140625" style="14" customWidth="1"/>
    <col min="1492" max="1494" width="6.42578125" style="14" customWidth="1"/>
    <col min="1495" max="1495" width="1" style="14" customWidth="1"/>
    <col min="1496" max="1496" width="6.42578125" style="14" customWidth="1"/>
    <col min="1497" max="1498" width="6.28515625" style="14" customWidth="1"/>
    <col min="1499" max="1499" width="1.140625" style="14" customWidth="1"/>
    <col min="1500" max="1502" width="6.42578125" style="14" customWidth="1"/>
    <col min="1503" max="1503" width="1.5703125" style="14" customWidth="1"/>
    <col min="1504" max="1504" width="7.28515625" style="14" customWidth="1"/>
    <col min="1505" max="1506" width="6.7109375" style="14" customWidth="1"/>
    <col min="1507" max="1507" width="1.5703125" style="14" customWidth="1"/>
    <col min="1508" max="1508" width="5.5703125" style="14" customWidth="1"/>
    <col min="1509" max="1510" width="5.28515625" style="14" customWidth="1"/>
    <col min="1511" max="1738" width="11.42578125" style="14"/>
    <col min="1739" max="1739" width="9.7109375" style="14" customWidth="1"/>
    <col min="1740" max="1742" width="7.42578125" style="14" customWidth="1"/>
    <col min="1743" max="1743" width="1.140625" style="14" customWidth="1"/>
    <col min="1744" max="1744" width="7.42578125" style="14" customWidth="1"/>
    <col min="1745" max="1746" width="6.42578125" style="14" customWidth="1"/>
    <col min="1747" max="1747" width="1.140625" style="14" customWidth="1"/>
    <col min="1748" max="1750" width="6.42578125" style="14" customWidth="1"/>
    <col min="1751" max="1751" width="1" style="14" customWidth="1"/>
    <col min="1752" max="1752" width="6.42578125" style="14" customWidth="1"/>
    <col min="1753" max="1754" width="6.28515625" style="14" customWidth="1"/>
    <col min="1755" max="1755" width="1.140625" style="14" customWidth="1"/>
    <col min="1756" max="1758" width="6.42578125" style="14" customWidth="1"/>
    <col min="1759" max="1759" width="1.5703125" style="14" customWidth="1"/>
    <col min="1760" max="1760" width="7.28515625" style="14" customWidth="1"/>
    <col min="1761" max="1762" width="6.7109375" style="14" customWidth="1"/>
    <col min="1763" max="1763" width="1.5703125" style="14" customWidth="1"/>
    <col min="1764" max="1764" width="5.5703125" style="14" customWidth="1"/>
    <col min="1765" max="1766" width="5.28515625" style="14" customWidth="1"/>
    <col min="1767" max="1994" width="11.42578125" style="14"/>
    <col min="1995" max="1995" width="9.7109375" style="14" customWidth="1"/>
    <col min="1996" max="1998" width="7.42578125" style="14" customWidth="1"/>
    <col min="1999" max="1999" width="1.140625" style="14" customWidth="1"/>
    <col min="2000" max="2000" width="7.42578125" style="14" customWidth="1"/>
    <col min="2001" max="2002" width="6.42578125" style="14" customWidth="1"/>
    <col min="2003" max="2003" width="1.140625" style="14" customWidth="1"/>
    <col min="2004" max="2006" width="6.42578125" style="14" customWidth="1"/>
    <col min="2007" max="2007" width="1" style="14" customWidth="1"/>
    <col min="2008" max="2008" width="6.42578125" style="14" customWidth="1"/>
    <col min="2009" max="2010" width="6.28515625" style="14" customWidth="1"/>
    <col min="2011" max="2011" width="1.140625" style="14" customWidth="1"/>
    <col min="2012" max="2014" width="6.42578125" style="14" customWidth="1"/>
    <col min="2015" max="2015" width="1.5703125" style="14" customWidth="1"/>
    <col min="2016" max="2016" width="7.28515625" style="14" customWidth="1"/>
    <col min="2017" max="2018" width="6.7109375" style="14" customWidth="1"/>
    <col min="2019" max="2019" width="1.5703125" style="14" customWidth="1"/>
    <col min="2020" max="2020" width="5.5703125" style="14" customWidth="1"/>
    <col min="2021" max="2022" width="5.28515625" style="14" customWidth="1"/>
    <col min="2023" max="2250" width="11.42578125" style="14"/>
    <col min="2251" max="2251" width="9.7109375" style="14" customWidth="1"/>
    <col min="2252" max="2254" width="7.42578125" style="14" customWidth="1"/>
    <col min="2255" max="2255" width="1.140625" style="14" customWidth="1"/>
    <col min="2256" max="2256" width="7.42578125" style="14" customWidth="1"/>
    <col min="2257" max="2258" width="6.42578125" style="14" customWidth="1"/>
    <col min="2259" max="2259" width="1.140625" style="14" customWidth="1"/>
    <col min="2260" max="2262" width="6.42578125" style="14" customWidth="1"/>
    <col min="2263" max="2263" width="1" style="14" customWidth="1"/>
    <col min="2264" max="2264" width="6.42578125" style="14" customWidth="1"/>
    <col min="2265" max="2266" width="6.28515625" style="14" customWidth="1"/>
    <col min="2267" max="2267" width="1.140625" style="14" customWidth="1"/>
    <col min="2268" max="2270" width="6.42578125" style="14" customWidth="1"/>
    <col min="2271" max="2271" width="1.5703125" style="14" customWidth="1"/>
    <col min="2272" max="2272" width="7.28515625" style="14" customWidth="1"/>
    <col min="2273" max="2274" width="6.7109375" style="14" customWidth="1"/>
    <col min="2275" max="2275" width="1.5703125" style="14" customWidth="1"/>
    <col min="2276" max="2276" width="5.5703125" style="14" customWidth="1"/>
    <col min="2277" max="2278" width="5.28515625" style="14" customWidth="1"/>
    <col min="2279" max="2506" width="11.42578125" style="14"/>
    <col min="2507" max="2507" width="9.7109375" style="14" customWidth="1"/>
    <col min="2508" max="2510" width="7.42578125" style="14" customWidth="1"/>
    <col min="2511" max="2511" width="1.140625" style="14" customWidth="1"/>
    <col min="2512" max="2512" width="7.42578125" style="14" customWidth="1"/>
    <col min="2513" max="2514" width="6.42578125" style="14" customWidth="1"/>
    <col min="2515" max="2515" width="1.140625" style="14" customWidth="1"/>
    <col min="2516" max="2518" width="6.42578125" style="14" customWidth="1"/>
    <col min="2519" max="2519" width="1" style="14" customWidth="1"/>
    <col min="2520" max="2520" width="6.42578125" style="14" customWidth="1"/>
    <col min="2521" max="2522" width="6.28515625" style="14" customWidth="1"/>
    <col min="2523" max="2523" width="1.140625" style="14" customWidth="1"/>
    <col min="2524" max="2526" width="6.42578125" style="14" customWidth="1"/>
    <col min="2527" max="2527" width="1.5703125" style="14" customWidth="1"/>
    <col min="2528" max="2528" width="7.28515625" style="14" customWidth="1"/>
    <col min="2529" max="2530" width="6.7109375" style="14" customWidth="1"/>
    <col min="2531" max="2531" width="1.5703125" style="14" customWidth="1"/>
    <col min="2532" max="2532" width="5.5703125" style="14" customWidth="1"/>
    <col min="2533" max="2534" width="5.28515625" style="14" customWidth="1"/>
    <col min="2535" max="2762" width="11.42578125" style="14"/>
    <col min="2763" max="2763" width="9.7109375" style="14" customWidth="1"/>
    <col min="2764" max="2766" width="7.42578125" style="14" customWidth="1"/>
    <col min="2767" max="2767" width="1.140625" style="14" customWidth="1"/>
    <col min="2768" max="2768" width="7.42578125" style="14" customWidth="1"/>
    <col min="2769" max="2770" width="6.42578125" style="14" customWidth="1"/>
    <col min="2771" max="2771" width="1.140625" style="14" customWidth="1"/>
    <col min="2772" max="2774" width="6.42578125" style="14" customWidth="1"/>
    <col min="2775" max="2775" width="1" style="14" customWidth="1"/>
    <col min="2776" max="2776" width="6.42578125" style="14" customWidth="1"/>
    <col min="2777" max="2778" width="6.28515625" style="14" customWidth="1"/>
    <col min="2779" max="2779" width="1.140625" style="14" customWidth="1"/>
    <col min="2780" max="2782" width="6.42578125" style="14" customWidth="1"/>
    <col min="2783" max="2783" width="1.5703125" style="14" customWidth="1"/>
    <col min="2784" max="2784" width="7.28515625" style="14" customWidth="1"/>
    <col min="2785" max="2786" width="6.7109375" style="14" customWidth="1"/>
    <col min="2787" max="2787" width="1.5703125" style="14" customWidth="1"/>
    <col min="2788" max="2788" width="5.5703125" style="14" customWidth="1"/>
    <col min="2789" max="2790" width="5.28515625" style="14" customWidth="1"/>
    <col min="2791" max="3018" width="11.42578125" style="14"/>
    <col min="3019" max="3019" width="9.7109375" style="14" customWidth="1"/>
    <col min="3020" max="3022" width="7.42578125" style="14" customWidth="1"/>
    <col min="3023" max="3023" width="1.140625" style="14" customWidth="1"/>
    <col min="3024" max="3024" width="7.42578125" style="14" customWidth="1"/>
    <col min="3025" max="3026" width="6.42578125" style="14" customWidth="1"/>
    <col min="3027" max="3027" width="1.140625" style="14" customWidth="1"/>
    <col min="3028" max="3030" width="6.42578125" style="14" customWidth="1"/>
    <col min="3031" max="3031" width="1" style="14" customWidth="1"/>
    <col min="3032" max="3032" width="6.42578125" style="14" customWidth="1"/>
    <col min="3033" max="3034" width="6.28515625" style="14" customWidth="1"/>
    <col min="3035" max="3035" width="1.140625" style="14" customWidth="1"/>
    <col min="3036" max="3038" width="6.42578125" style="14" customWidth="1"/>
    <col min="3039" max="3039" width="1.5703125" style="14" customWidth="1"/>
    <col min="3040" max="3040" width="7.28515625" style="14" customWidth="1"/>
    <col min="3041" max="3042" width="6.7109375" style="14" customWidth="1"/>
    <col min="3043" max="3043" width="1.5703125" style="14" customWidth="1"/>
    <col min="3044" max="3044" width="5.5703125" style="14" customWidth="1"/>
    <col min="3045" max="3046" width="5.28515625" style="14" customWidth="1"/>
    <col min="3047" max="3274" width="11.42578125" style="14"/>
    <col min="3275" max="3275" width="9.7109375" style="14" customWidth="1"/>
    <col min="3276" max="3278" width="7.42578125" style="14" customWidth="1"/>
    <col min="3279" max="3279" width="1.140625" style="14" customWidth="1"/>
    <col min="3280" max="3280" width="7.42578125" style="14" customWidth="1"/>
    <col min="3281" max="3282" width="6.42578125" style="14" customWidth="1"/>
    <col min="3283" max="3283" width="1.140625" style="14" customWidth="1"/>
    <col min="3284" max="3286" width="6.42578125" style="14" customWidth="1"/>
    <col min="3287" max="3287" width="1" style="14" customWidth="1"/>
    <col min="3288" max="3288" width="6.42578125" style="14" customWidth="1"/>
    <col min="3289" max="3290" width="6.28515625" style="14" customWidth="1"/>
    <col min="3291" max="3291" width="1.140625" style="14" customWidth="1"/>
    <col min="3292" max="3294" width="6.42578125" style="14" customWidth="1"/>
    <col min="3295" max="3295" width="1.5703125" style="14" customWidth="1"/>
    <col min="3296" max="3296" width="7.28515625" style="14" customWidth="1"/>
    <col min="3297" max="3298" width="6.7109375" style="14" customWidth="1"/>
    <col min="3299" max="3299" width="1.5703125" style="14" customWidth="1"/>
    <col min="3300" max="3300" width="5.5703125" style="14" customWidth="1"/>
    <col min="3301" max="3302" width="5.28515625" style="14" customWidth="1"/>
    <col min="3303" max="3530" width="11.42578125" style="14"/>
    <col min="3531" max="3531" width="9.7109375" style="14" customWidth="1"/>
    <col min="3532" max="3534" width="7.42578125" style="14" customWidth="1"/>
    <col min="3535" max="3535" width="1.140625" style="14" customWidth="1"/>
    <col min="3536" max="3536" width="7.42578125" style="14" customWidth="1"/>
    <col min="3537" max="3538" width="6.42578125" style="14" customWidth="1"/>
    <col min="3539" max="3539" width="1.140625" style="14" customWidth="1"/>
    <col min="3540" max="3542" width="6.42578125" style="14" customWidth="1"/>
    <col min="3543" max="3543" width="1" style="14" customWidth="1"/>
    <col min="3544" max="3544" width="6.42578125" style="14" customWidth="1"/>
    <col min="3545" max="3546" width="6.28515625" style="14" customWidth="1"/>
    <col min="3547" max="3547" width="1.140625" style="14" customWidth="1"/>
    <col min="3548" max="3550" width="6.42578125" style="14" customWidth="1"/>
    <col min="3551" max="3551" width="1.5703125" style="14" customWidth="1"/>
    <col min="3552" max="3552" width="7.28515625" style="14" customWidth="1"/>
    <col min="3553" max="3554" width="6.7109375" style="14" customWidth="1"/>
    <col min="3555" max="3555" width="1.5703125" style="14" customWidth="1"/>
    <col min="3556" max="3556" width="5.5703125" style="14" customWidth="1"/>
    <col min="3557" max="3558" width="5.28515625" style="14" customWidth="1"/>
    <col min="3559" max="3786" width="11.42578125" style="14"/>
    <col min="3787" max="3787" width="9.7109375" style="14" customWidth="1"/>
    <col min="3788" max="3790" width="7.42578125" style="14" customWidth="1"/>
    <col min="3791" max="3791" width="1.140625" style="14" customWidth="1"/>
    <col min="3792" max="3792" width="7.42578125" style="14" customWidth="1"/>
    <col min="3793" max="3794" width="6.42578125" style="14" customWidth="1"/>
    <col min="3795" max="3795" width="1.140625" style="14" customWidth="1"/>
    <col min="3796" max="3798" width="6.42578125" style="14" customWidth="1"/>
    <col min="3799" max="3799" width="1" style="14" customWidth="1"/>
    <col min="3800" max="3800" width="6.42578125" style="14" customWidth="1"/>
    <col min="3801" max="3802" width="6.28515625" style="14" customWidth="1"/>
    <col min="3803" max="3803" width="1.140625" style="14" customWidth="1"/>
    <col min="3804" max="3806" width="6.42578125" style="14" customWidth="1"/>
    <col min="3807" max="3807" width="1.5703125" style="14" customWidth="1"/>
    <col min="3808" max="3808" width="7.28515625" style="14" customWidth="1"/>
    <col min="3809" max="3810" width="6.7109375" style="14" customWidth="1"/>
    <col min="3811" max="3811" width="1.5703125" style="14" customWidth="1"/>
    <col min="3812" max="3812" width="5.5703125" style="14" customWidth="1"/>
    <col min="3813" max="3814" width="5.28515625" style="14" customWidth="1"/>
    <col min="3815" max="4042" width="11.42578125" style="14"/>
    <col min="4043" max="4043" width="9.7109375" style="14" customWidth="1"/>
    <col min="4044" max="4046" width="7.42578125" style="14" customWidth="1"/>
    <col min="4047" max="4047" width="1.140625" style="14" customWidth="1"/>
    <col min="4048" max="4048" width="7.42578125" style="14" customWidth="1"/>
    <col min="4049" max="4050" width="6.42578125" style="14" customWidth="1"/>
    <col min="4051" max="4051" width="1.140625" style="14" customWidth="1"/>
    <col min="4052" max="4054" width="6.42578125" style="14" customWidth="1"/>
    <col min="4055" max="4055" width="1" style="14" customWidth="1"/>
    <col min="4056" max="4056" width="6.42578125" style="14" customWidth="1"/>
    <col min="4057" max="4058" width="6.28515625" style="14" customWidth="1"/>
    <col min="4059" max="4059" width="1.140625" style="14" customWidth="1"/>
    <col min="4060" max="4062" width="6.42578125" style="14" customWidth="1"/>
    <col min="4063" max="4063" width="1.5703125" style="14" customWidth="1"/>
    <col min="4064" max="4064" width="7.28515625" style="14" customWidth="1"/>
    <col min="4065" max="4066" width="6.7109375" style="14" customWidth="1"/>
    <col min="4067" max="4067" width="1.5703125" style="14" customWidth="1"/>
    <col min="4068" max="4068" width="5.5703125" style="14" customWidth="1"/>
    <col min="4069" max="4070" width="5.28515625" style="14" customWidth="1"/>
    <col min="4071" max="4298" width="11.42578125" style="14"/>
    <col min="4299" max="4299" width="9.7109375" style="14" customWidth="1"/>
    <col min="4300" max="4302" width="7.42578125" style="14" customWidth="1"/>
    <col min="4303" max="4303" width="1.140625" style="14" customWidth="1"/>
    <col min="4304" max="4304" width="7.42578125" style="14" customWidth="1"/>
    <col min="4305" max="4306" width="6.42578125" style="14" customWidth="1"/>
    <col min="4307" max="4307" width="1.140625" style="14" customWidth="1"/>
    <col min="4308" max="4310" width="6.42578125" style="14" customWidth="1"/>
    <col min="4311" max="4311" width="1" style="14" customWidth="1"/>
    <col min="4312" max="4312" width="6.42578125" style="14" customWidth="1"/>
    <col min="4313" max="4314" width="6.28515625" style="14" customWidth="1"/>
    <col min="4315" max="4315" width="1.140625" style="14" customWidth="1"/>
    <col min="4316" max="4318" width="6.42578125" style="14" customWidth="1"/>
    <col min="4319" max="4319" width="1.5703125" style="14" customWidth="1"/>
    <col min="4320" max="4320" width="7.28515625" style="14" customWidth="1"/>
    <col min="4321" max="4322" width="6.7109375" style="14" customWidth="1"/>
    <col min="4323" max="4323" width="1.5703125" style="14" customWidth="1"/>
    <col min="4324" max="4324" width="5.5703125" style="14" customWidth="1"/>
    <col min="4325" max="4326" width="5.28515625" style="14" customWidth="1"/>
    <col min="4327" max="4554" width="11.42578125" style="14"/>
    <col min="4555" max="4555" width="9.7109375" style="14" customWidth="1"/>
    <col min="4556" max="4558" width="7.42578125" style="14" customWidth="1"/>
    <col min="4559" max="4559" width="1.140625" style="14" customWidth="1"/>
    <col min="4560" max="4560" width="7.42578125" style="14" customWidth="1"/>
    <col min="4561" max="4562" width="6.42578125" style="14" customWidth="1"/>
    <col min="4563" max="4563" width="1.140625" style="14" customWidth="1"/>
    <col min="4564" max="4566" width="6.42578125" style="14" customWidth="1"/>
    <col min="4567" max="4567" width="1" style="14" customWidth="1"/>
    <col min="4568" max="4568" width="6.42578125" style="14" customWidth="1"/>
    <col min="4569" max="4570" width="6.28515625" style="14" customWidth="1"/>
    <col min="4571" max="4571" width="1.140625" style="14" customWidth="1"/>
    <col min="4572" max="4574" width="6.42578125" style="14" customWidth="1"/>
    <col min="4575" max="4575" width="1.5703125" style="14" customWidth="1"/>
    <col min="4576" max="4576" width="7.28515625" style="14" customWidth="1"/>
    <col min="4577" max="4578" width="6.7109375" style="14" customWidth="1"/>
    <col min="4579" max="4579" width="1.5703125" style="14" customWidth="1"/>
    <col min="4580" max="4580" width="5.5703125" style="14" customWidth="1"/>
    <col min="4581" max="4582" width="5.28515625" style="14" customWidth="1"/>
    <col min="4583" max="4810" width="11.42578125" style="14"/>
    <col min="4811" max="4811" width="9.7109375" style="14" customWidth="1"/>
    <col min="4812" max="4814" width="7.42578125" style="14" customWidth="1"/>
    <col min="4815" max="4815" width="1.140625" style="14" customWidth="1"/>
    <col min="4816" max="4816" width="7.42578125" style="14" customWidth="1"/>
    <col min="4817" max="4818" width="6.42578125" style="14" customWidth="1"/>
    <col min="4819" max="4819" width="1.140625" style="14" customWidth="1"/>
    <col min="4820" max="4822" width="6.42578125" style="14" customWidth="1"/>
    <col min="4823" max="4823" width="1" style="14" customWidth="1"/>
    <col min="4824" max="4824" width="6.42578125" style="14" customWidth="1"/>
    <col min="4825" max="4826" width="6.28515625" style="14" customWidth="1"/>
    <col min="4827" max="4827" width="1.140625" style="14" customWidth="1"/>
    <col min="4828" max="4830" width="6.42578125" style="14" customWidth="1"/>
    <col min="4831" max="4831" width="1.5703125" style="14" customWidth="1"/>
    <col min="4832" max="4832" width="7.28515625" style="14" customWidth="1"/>
    <col min="4833" max="4834" width="6.7109375" style="14" customWidth="1"/>
    <col min="4835" max="4835" width="1.5703125" style="14" customWidth="1"/>
    <col min="4836" max="4836" width="5.5703125" style="14" customWidth="1"/>
    <col min="4837" max="4838" width="5.28515625" style="14" customWidth="1"/>
    <col min="4839" max="5066" width="11.42578125" style="14"/>
    <col min="5067" max="5067" width="9.7109375" style="14" customWidth="1"/>
    <col min="5068" max="5070" width="7.42578125" style="14" customWidth="1"/>
    <col min="5071" max="5071" width="1.140625" style="14" customWidth="1"/>
    <col min="5072" max="5072" width="7.42578125" style="14" customWidth="1"/>
    <col min="5073" max="5074" width="6.42578125" style="14" customWidth="1"/>
    <col min="5075" max="5075" width="1.140625" style="14" customWidth="1"/>
    <col min="5076" max="5078" width="6.42578125" style="14" customWidth="1"/>
    <col min="5079" max="5079" width="1" style="14" customWidth="1"/>
    <col min="5080" max="5080" width="6.42578125" style="14" customWidth="1"/>
    <col min="5081" max="5082" width="6.28515625" style="14" customWidth="1"/>
    <col min="5083" max="5083" width="1.140625" style="14" customWidth="1"/>
    <col min="5084" max="5086" width="6.42578125" style="14" customWidth="1"/>
    <col min="5087" max="5087" width="1.5703125" style="14" customWidth="1"/>
    <col min="5088" max="5088" width="7.28515625" style="14" customWidth="1"/>
    <col min="5089" max="5090" width="6.7109375" style="14" customWidth="1"/>
    <col min="5091" max="5091" width="1.5703125" style="14" customWidth="1"/>
    <col min="5092" max="5092" width="5.5703125" style="14" customWidth="1"/>
    <col min="5093" max="5094" width="5.28515625" style="14" customWidth="1"/>
    <col min="5095" max="5322" width="11.42578125" style="14"/>
    <col min="5323" max="5323" width="9.7109375" style="14" customWidth="1"/>
    <col min="5324" max="5326" width="7.42578125" style="14" customWidth="1"/>
    <col min="5327" max="5327" width="1.140625" style="14" customWidth="1"/>
    <col min="5328" max="5328" width="7.42578125" style="14" customWidth="1"/>
    <col min="5329" max="5330" width="6.42578125" style="14" customWidth="1"/>
    <col min="5331" max="5331" width="1.140625" style="14" customWidth="1"/>
    <col min="5332" max="5334" width="6.42578125" style="14" customWidth="1"/>
    <col min="5335" max="5335" width="1" style="14" customWidth="1"/>
    <col min="5336" max="5336" width="6.42578125" style="14" customWidth="1"/>
    <col min="5337" max="5338" width="6.28515625" style="14" customWidth="1"/>
    <col min="5339" max="5339" width="1.140625" style="14" customWidth="1"/>
    <col min="5340" max="5342" width="6.42578125" style="14" customWidth="1"/>
    <col min="5343" max="5343" width="1.5703125" style="14" customWidth="1"/>
    <col min="5344" max="5344" width="7.28515625" style="14" customWidth="1"/>
    <col min="5345" max="5346" width="6.7109375" style="14" customWidth="1"/>
    <col min="5347" max="5347" width="1.5703125" style="14" customWidth="1"/>
    <col min="5348" max="5348" width="5.5703125" style="14" customWidth="1"/>
    <col min="5349" max="5350" width="5.28515625" style="14" customWidth="1"/>
    <col min="5351" max="5578" width="11.42578125" style="14"/>
    <col min="5579" max="5579" width="9.7109375" style="14" customWidth="1"/>
    <col min="5580" max="5582" width="7.42578125" style="14" customWidth="1"/>
    <col min="5583" max="5583" width="1.140625" style="14" customWidth="1"/>
    <col min="5584" max="5584" width="7.42578125" style="14" customWidth="1"/>
    <col min="5585" max="5586" width="6.42578125" style="14" customWidth="1"/>
    <col min="5587" max="5587" width="1.140625" style="14" customWidth="1"/>
    <col min="5588" max="5590" width="6.42578125" style="14" customWidth="1"/>
    <col min="5591" max="5591" width="1" style="14" customWidth="1"/>
    <col min="5592" max="5592" width="6.42578125" style="14" customWidth="1"/>
    <col min="5593" max="5594" width="6.28515625" style="14" customWidth="1"/>
    <col min="5595" max="5595" width="1.140625" style="14" customWidth="1"/>
    <col min="5596" max="5598" width="6.42578125" style="14" customWidth="1"/>
    <col min="5599" max="5599" width="1.5703125" style="14" customWidth="1"/>
    <col min="5600" max="5600" width="7.28515625" style="14" customWidth="1"/>
    <col min="5601" max="5602" width="6.7109375" style="14" customWidth="1"/>
    <col min="5603" max="5603" width="1.5703125" style="14" customWidth="1"/>
    <col min="5604" max="5604" width="5.5703125" style="14" customWidth="1"/>
    <col min="5605" max="5606" width="5.28515625" style="14" customWidth="1"/>
    <col min="5607" max="5834" width="11.42578125" style="14"/>
    <col min="5835" max="5835" width="9.7109375" style="14" customWidth="1"/>
    <col min="5836" max="5838" width="7.42578125" style="14" customWidth="1"/>
    <col min="5839" max="5839" width="1.140625" style="14" customWidth="1"/>
    <col min="5840" max="5840" width="7.42578125" style="14" customWidth="1"/>
    <col min="5841" max="5842" width="6.42578125" style="14" customWidth="1"/>
    <col min="5843" max="5843" width="1.140625" style="14" customWidth="1"/>
    <col min="5844" max="5846" width="6.42578125" style="14" customWidth="1"/>
    <col min="5847" max="5847" width="1" style="14" customWidth="1"/>
    <col min="5848" max="5848" width="6.42578125" style="14" customWidth="1"/>
    <col min="5849" max="5850" width="6.28515625" style="14" customWidth="1"/>
    <col min="5851" max="5851" width="1.140625" style="14" customWidth="1"/>
    <col min="5852" max="5854" width="6.42578125" style="14" customWidth="1"/>
    <col min="5855" max="5855" width="1.5703125" style="14" customWidth="1"/>
    <col min="5856" max="5856" width="7.28515625" style="14" customWidth="1"/>
    <col min="5857" max="5858" width="6.7109375" style="14" customWidth="1"/>
    <col min="5859" max="5859" width="1.5703125" style="14" customWidth="1"/>
    <col min="5860" max="5860" width="5.5703125" style="14" customWidth="1"/>
    <col min="5861" max="5862" width="5.28515625" style="14" customWidth="1"/>
    <col min="5863" max="6090" width="11.42578125" style="14"/>
    <col min="6091" max="6091" width="9.7109375" style="14" customWidth="1"/>
    <col min="6092" max="6094" width="7.42578125" style="14" customWidth="1"/>
    <col min="6095" max="6095" width="1.140625" style="14" customWidth="1"/>
    <col min="6096" max="6096" width="7.42578125" style="14" customWidth="1"/>
    <col min="6097" max="6098" width="6.42578125" style="14" customWidth="1"/>
    <col min="6099" max="6099" width="1.140625" style="14" customWidth="1"/>
    <col min="6100" max="6102" width="6.42578125" style="14" customWidth="1"/>
    <col min="6103" max="6103" width="1" style="14" customWidth="1"/>
    <col min="6104" max="6104" width="6.42578125" style="14" customWidth="1"/>
    <col min="6105" max="6106" width="6.28515625" style="14" customWidth="1"/>
    <col min="6107" max="6107" width="1.140625" style="14" customWidth="1"/>
    <col min="6108" max="6110" width="6.42578125" style="14" customWidth="1"/>
    <col min="6111" max="6111" width="1.5703125" style="14" customWidth="1"/>
    <col min="6112" max="6112" width="7.28515625" style="14" customWidth="1"/>
    <col min="6113" max="6114" width="6.7109375" style="14" customWidth="1"/>
    <col min="6115" max="6115" width="1.5703125" style="14" customWidth="1"/>
    <col min="6116" max="6116" width="5.5703125" style="14" customWidth="1"/>
    <col min="6117" max="6118" width="5.28515625" style="14" customWidth="1"/>
    <col min="6119" max="6346" width="11.42578125" style="14"/>
    <col min="6347" max="6347" width="9.7109375" style="14" customWidth="1"/>
    <col min="6348" max="6350" width="7.42578125" style="14" customWidth="1"/>
    <col min="6351" max="6351" width="1.140625" style="14" customWidth="1"/>
    <col min="6352" max="6352" width="7.42578125" style="14" customWidth="1"/>
    <col min="6353" max="6354" width="6.42578125" style="14" customWidth="1"/>
    <col min="6355" max="6355" width="1.140625" style="14" customWidth="1"/>
    <col min="6356" max="6358" width="6.42578125" style="14" customWidth="1"/>
    <col min="6359" max="6359" width="1" style="14" customWidth="1"/>
    <col min="6360" max="6360" width="6.42578125" style="14" customWidth="1"/>
    <col min="6361" max="6362" width="6.28515625" style="14" customWidth="1"/>
    <col min="6363" max="6363" width="1.140625" style="14" customWidth="1"/>
    <col min="6364" max="6366" width="6.42578125" style="14" customWidth="1"/>
    <col min="6367" max="6367" width="1.5703125" style="14" customWidth="1"/>
    <col min="6368" max="6368" width="7.28515625" style="14" customWidth="1"/>
    <col min="6369" max="6370" width="6.7109375" style="14" customWidth="1"/>
    <col min="6371" max="6371" width="1.5703125" style="14" customWidth="1"/>
    <col min="6372" max="6372" width="5.5703125" style="14" customWidth="1"/>
    <col min="6373" max="6374" width="5.28515625" style="14" customWidth="1"/>
    <col min="6375" max="6602" width="11.42578125" style="14"/>
    <col min="6603" max="6603" width="9.7109375" style="14" customWidth="1"/>
    <col min="6604" max="6606" width="7.42578125" style="14" customWidth="1"/>
    <col min="6607" max="6607" width="1.140625" style="14" customWidth="1"/>
    <col min="6608" max="6608" width="7.42578125" style="14" customWidth="1"/>
    <col min="6609" max="6610" width="6.42578125" style="14" customWidth="1"/>
    <col min="6611" max="6611" width="1.140625" style="14" customWidth="1"/>
    <col min="6612" max="6614" width="6.42578125" style="14" customWidth="1"/>
    <col min="6615" max="6615" width="1" style="14" customWidth="1"/>
    <col min="6616" max="6616" width="6.42578125" style="14" customWidth="1"/>
    <col min="6617" max="6618" width="6.28515625" style="14" customWidth="1"/>
    <col min="6619" max="6619" width="1.140625" style="14" customWidth="1"/>
    <col min="6620" max="6622" width="6.42578125" style="14" customWidth="1"/>
    <col min="6623" max="6623" width="1.5703125" style="14" customWidth="1"/>
    <col min="6624" max="6624" width="7.28515625" style="14" customWidth="1"/>
    <col min="6625" max="6626" width="6.7109375" style="14" customWidth="1"/>
    <col min="6627" max="6627" width="1.5703125" style="14" customWidth="1"/>
    <col min="6628" max="6628" width="5.5703125" style="14" customWidth="1"/>
    <col min="6629" max="6630" width="5.28515625" style="14" customWidth="1"/>
    <col min="6631" max="6858" width="11.42578125" style="14"/>
    <col min="6859" max="6859" width="9.7109375" style="14" customWidth="1"/>
    <col min="6860" max="6862" width="7.42578125" style="14" customWidth="1"/>
    <col min="6863" max="6863" width="1.140625" style="14" customWidth="1"/>
    <col min="6864" max="6864" width="7.42578125" style="14" customWidth="1"/>
    <col min="6865" max="6866" width="6.42578125" style="14" customWidth="1"/>
    <col min="6867" max="6867" width="1.140625" style="14" customWidth="1"/>
    <col min="6868" max="6870" width="6.42578125" style="14" customWidth="1"/>
    <col min="6871" max="6871" width="1" style="14" customWidth="1"/>
    <col min="6872" max="6872" width="6.42578125" style="14" customWidth="1"/>
    <col min="6873" max="6874" width="6.28515625" style="14" customWidth="1"/>
    <col min="6875" max="6875" width="1.140625" style="14" customWidth="1"/>
    <col min="6876" max="6878" width="6.42578125" style="14" customWidth="1"/>
    <col min="6879" max="6879" width="1.5703125" style="14" customWidth="1"/>
    <col min="6880" max="6880" width="7.28515625" style="14" customWidth="1"/>
    <col min="6881" max="6882" width="6.7109375" style="14" customWidth="1"/>
    <col min="6883" max="6883" width="1.5703125" style="14" customWidth="1"/>
    <col min="6884" max="6884" width="5.5703125" style="14" customWidth="1"/>
    <col min="6885" max="6886" width="5.28515625" style="14" customWidth="1"/>
    <col min="6887" max="7114" width="11.42578125" style="14"/>
    <col min="7115" max="7115" width="9.7109375" style="14" customWidth="1"/>
    <col min="7116" max="7118" width="7.42578125" style="14" customWidth="1"/>
    <col min="7119" max="7119" width="1.140625" style="14" customWidth="1"/>
    <col min="7120" max="7120" width="7.42578125" style="14" customWidth="1"/>
    <col min="7121" max="7122" width="6.42578125" style="14" customWidth="1"/>
    <col min="7123" max="7123" width="1.140625" style="14" customWidth="1"/>
    <col min="7124" max="7126" width="6.42578125" style="14" customWidth="1"/>
    <col min="7127" max="7127" width="1" style="14" customWidth="1"/>
    <col min="7128" max="7128" width="6.42578125" style="14" customWidth="1"/>
    <col min="7129" max="7130" width="6.28515625" style="14" customWidth="1"/>
    <col min="7131" max="7131" width="1.140625" style="14" customWidth="1"/>
    <col min="7132" max="7134" width="6.42578125" style="14" customWidth="1"/>
    <col min="7135" max="7135" width="1.5703125" style="14" customWidth="1"/>
    <col min="7136" max="7136" width="7.28515625" style="14" customWidth="1"/>
    <col min="7137" max="7138" width="6.7109375" style="14" customWidth="1"/>
    <col min="7139" max="7139" width="1.5703125" style="14" customWidth="1"/>
    <col min="7140" max="7140" width="5.5703125" style="14" customWidth="1"/>
    <col min="7141" max="7142" width="5.28515625" style="14" customWidth="1"/>
    <col min="7143" max="7370" width="11.42578125" style="14"/>
    <col min="7371" max="7371" width="9.7109375" style="14" customWidth="1"/>
    <col min="7372" max="7374" width="7.42578125" style="14" customWidth="1"/>
    <col min="7375" max="7375" width="1.140625" style="14" customWidth="1"/>
    <col min="7376" max="7376" width="7.42578125" style="14" customWidth="1"/>
    <col min="7377" max="7378" width="6.42578125" style="14" customWidth="1"/>
    <col min="7379" max="7379" width="1.140625" style="14" customWidth="1"/>
    <col min="7380" max="7382" width="6.42578125" style="14" customWidth="1"/>
    <col min="7383" max="7383" width="1" style="14" customWidth="1"/>
    <col min="7384" max="7384" width="6.42578125" style="14" customWidth="1"/>
    <col min="7385" max="7386" width="6.28515625" style="14" customWidth="1"/>
    <col min="7387" max="7387" width="1.140625" style="14" customWidth="1"/>
    <col min="7388" max="7390" width="6.42578125" style="14" customWidth="1"/>
    <col min="7391" max="7391" width="1.5703125" style="14" customWidth="1"/>
    <col min="7392" max="7392" width="7.28515625" style="14" customWidth="1"/>
    <col min="7393" max="7394" width="6.7109375" style="14" customWidth="1"/>
    <col min="7395" max="7395" width="1.5703125" style="14" customWidth="1"/>
    <col min="7396" max="7396" width="5.5703125" style="14" customWidth="1"/>
    <col min="7397" max="7398" width="5.28515625" style="14" customWidth="1"/>
    <col min="7399" max="7626" width="11.42578125" style="14"/>
    <col min="7627" max="7627" width="9.7109375" style="14" customWidth="1"/>
    <col min="7628" max="7630" width="7.42578125" style="14" customWidth="1"/>
    <col min="7631" max="7631" width="1.140625" style="14" customWidth="1"/>
    <col min="7632" max="7632" width="7.42578125" style="14" customWidth="1"/>
    <col min="7633" max="7634" width="6.42578125" style="14" customWidth="1"/>
    <col min="7635" max="7635" width="1.140625" style="14" customWidth="1"/>
    <col min="7636" max="7638" width="6.42578125" style="14" customWidth="1"/>
    <col min="7639" max="7639" width="1" style="14" customWidth="1"/>
    <col min="7640" max="7640" width="6.42578125" style="14" customWidth="1"/>
    <col min="7641" max="7642" width="6.28515625" style="14" customWidth="1"/>
    <col min="7643" max="7643" width="1.140625" style="14" customWidth="1"/>
    <col min="7644" max="7646" width="6.42578125" style="14" customWidth="1"/>
    <col min="7647" max="7647" width="1.5703125" style="14" customWidth="1"/>
    <col min="7648" max="7648" width="7.28515625" style="14" customWidth="1"/>
    <col min="7649" max="7650" width="6.7109375" style="14" customWidth="1"/>
    <col min="7651" max="7651" width="1.5703125" style="14" customWidth="1"/>
    <col min="7652" max="7652" width="5.5703125" style="14" customWidth="1"/>
    <col min="7653" max="7654" width="5.28515625" style="14" customWidth="1"/>
    <col min="7655" max="7882" width="11.42578125" style="14"/>
    <col min="7883" max="7883" width="9.7109375" style="14" customWidth="1"/>
    <col min="7884" max="7886" width="7.42578125" style="14" customWidth="1"/>
    <col min="7887" max="7887" width="1.140625" style="14" customWidth="1"/>
    <col min="7888" max="7888" width="7.42578125" style="14" customWidth="1"/>
    <col min="7889" max="7890" width="6.42578125" style="14" customWidth="1"/>
    <col min="7891" max="7891" width="1.140625" style="14" customWidth="1"/>
    <col min="7892" max="7894" width="6.42578125" style="14" customWidth="1"/>
    <col min="7895" max="7895" width="1" style="14" customWidth="1"/>
    <col min="7896" max="7896" width="6.42578125" style="14" customWidth="1"/>
    <col min="7897" max="7898" width="6.28515625" style="14" customWidth="1"/>
    <col min="7899" max="7899" width="1.140625" style="14" customWidth="1"/>
    <col min="7900" max="7902" width="6.42578125" style="14" customWidth="1"/>
    <col min="7903" max="7903" width="1.5703125" style="14" customWidth="1"/>
    <col min="7904" max="7904" width="7.28515625" style="14" customWidth="1"/>
    <col min="7905" max="7906" width="6.7109375" style="14" customWidth="1"/>
    <col min="7907" max="7907" width="1.5703125" style="14" customWidth="1"/>
    <col min="7908" max="7908" width="5.5703125" style="14" customWidth="1"/>
    <col min="7909" max="7910" width="5.28515625" style="14" customWidth="1"/>
    <col min="7911" max="8138" width="11.42578125" style="14"/>
    <col min="8139" max="8139" width="9.7109375" style="14" customWidth="1"/>
    <col min="8140" max="8142" width="7.42578125" style="14" customWidth="1"/>
    <col min="8143" max="8143" width="1.140625" style="14" customWidth="1"/>
    <col min="8144" max="8144" width="7.42578125" style="14" customWidth="1"/>
    <col min="8145" max="8146" width="6.42578125" style="14" customWidth="1"/>
    <col min="8147" max="8147" width="1.140625" style="14" customWidth="1"/>
    <col min="8148" max="8150" width="6.42578125" style="14" customWidth="1"/>
    <col min="8151" max="8151" width="1" style="14" customWidth="1"/>
    <col min="8152" max="8152" width="6.42578125" style="14" customWidth="1"/>
    <col min="8153" max="8154" width="6.28515625" style="14" customWidth="1"/>
    <col min="8155" max="8155" width="1.140625" style="14" customWidth="1"/>
    <col min="8156" max="8158" width="6.42578125" style="14" customWidth="1"/>
    <col min="8159" max="8159" width="1.5703125" style="14" customWidth="1"/>
    <col min="8160" max="8160" width="7.28515625" style="14" customWidth="1"/>
    <col min="8161" max="8162" width="6.7109375" style="14" customWidth="1"/>
    <col min="8163" max="8163" width="1.5703125" style="14" customWidth="1"/>
    <col min="8164" max="8164" width="5.5703125" style="14" customWidth="1"/>
    <col min="8165" max="8166" width="5.28515625" style="14" customWidth="1"/>
    <col min="8167" max="8394" width="11.42578125" style="14"/>
    <col min="8395" max="8395" width="9.7109375" style="14" customWidth="1"/>
    <col min="8396" max="8398" width="7.42578125" style="14" customWidth="1"/>
    <col min="8399" max="8399" width="1.140625" style="14" customWidth="1"/>
    <col min="8400" max="8400" width="7.42578125" style="14" customWidth="1"/>
    <col min="8401" max="8402" width="6.42578125" style="14" customWidth="1"/>
    <col min="8403" max="8403" width="1.140625" style="14" customWidth="1"/>
    <col min="8404" max="8406" width="6.42578125" style="14" customWidth="1"/>
    <col min="8407" max="8407" width="1" style="14" customWidth="1"/>
    <col min="8408" max="8408" width="6.42578125" style="14" customWidth="1"/>
    <col min="8409" max="8410" width="6.28515625" style="14" customWidth="1"/>
    <col min="8411" max="8411" width="1.140625" style="14" customWidth="1"/>
    <col min="8412" max="8414" width="6.42578125" style="14" customWidth="1"/>
    <col min="8415" max="8415" width="1.5703125" style="14" customWidth="1"/>
    <col min="8416" max="8416" width="7.28515625" style="14" customWidth="1"/>
    <col min="8417" max="8418" width="6.7109375" style="14" customWidth="1"/>
    <col min="8419" max="8419" width="1.5703125" style="14" customWidth="1"/>
    <col min="8420" max="8420" width="5.5703125" style="14" customWidth="1"/>
    <col min="8421" max="8422" width="5.28515625" style="14" customWidth="1"/>
    <col min="8423" max="8650" width="11.42578125" style="14"/>
    <col min="8651" max="8651" width="9.7109375" style="14" customWidth="1"/>
    <col min="8652" max="8654" width="7.42578125" style="14" customWidth="1"/>
    <col min="8655" max="8655" width="1.140625" style="14" customWidth="1"/>
    <col min="8656" max="8656" width="7.42578125" style="14" customWidth="1"/>
    <col min="8657" max="8658" width="6.42578125" style="14" customWidth="1"/>
    <col min="8659" max="8659" width="1.140625" style="14" customWidth="1"/>
    <col min="8660" max="8662" width="6.42578125" style="14" customWidth="1"/>
    <col min="8663" max="8663" width="1" style="14" customWidth="1"/>
    <col min="8664" max="8664" width="6.42578125" style="14" customWidth="1"/>
    <col min="8665" max="8666" width="6.28515625" style="14" customWidth="1"/>
    <col min="8667" max="8667" width="1.140625" style="14" customWidth="1"/>
    <col min="8668" max="8670" width="6.42578125" style="14" customWidth="1"/>
    <col min="8671" max="8671" width="1.5703125" style="14" customWidth="1"/>
    <col min="8672" max="8672" width="7.28515625" style="14" customWidth="1"/>
    <col min="8673" max="8674" width="6.7109375" style="14" customWidth="1"/>
    <col min="8675" max="8675" width="1.5703125" style="14" customWidth="1"/>
    <col min="8676" max="8676" width="5.5703125" style="14" customWidth="1"/>
    <col min="8677" max="8678" width="5.28515625" style="14" customWidth="1"/>
    <col min="8679" max="8906" width="11.42578125" style="14"/>
    <col min="8907" max="8907" width="9.7109375" style="14" customWidth="1"/>
    <col min="8908" max="8910" width="7.42578125" style="14" customWidth="1"/>
    <col min="8911" max="8911" width="1.140625" style="14" customWidth="1"/>
    <col min="8912" max="8912" width="7.42578125" style="14" customWidth="1"/>
    <col min="8913" max="8914" width="6.42578125" style="14" customWidth="1"/>
    <col min="8915" max="8915" width="1.140625" style="14" customWidth="1"/>
    <col min="8916" max="8918" width="6.42578125" style="14" customWidth="1"/>
    <col min="8919" max="8919" width="1" style="14" customWidth="1"/>
    <col min="8920" max="8920" width="6.42578125" style="14" customWidth="1"/>
    <col min="8921" max="8922" width="6.28515625" style="14" customWidth="1"/>
    <col min="8923" max="8923" width="1.140625" style="14" customWidth="1"/>
    <col min="8924" max="8926" width="6.42578125" style="14" customWidth="1"/>
    <col min="8927" max="8927" width="1.5703125" style="14" customWidth="1"/>
    <col min="8928" max="8928" width="7.28515625" style="14" customWidth="1"/>
    <col min="8929" max="8930" width="6.7109375" style="14" customWidth="1"/>
    <col min="8931" max="8931" width="1.5703125" style="14" customWidth="1"/>
    <col min="8932" max="8932" width="5.5703125" style="14" customWidth="1"/>
    <col min="8933" max="8934" width="5.28515625" style="14" customWidth="1"/>
    <col min="8935" max="9162" width="11.42578125" style="14"/>
    <col min="9163" max="9163" width="9.7109375" style="14" customWidth="1"/>
    <col min="9164" max="9166" width="7.42578125" style="14" customWidth="1"/>
    <col min="9167" max="9167" width="1.140625" style="14" customWidth="1"/>
    <col min="9168" max="9168" width="7.42578125" style="14" customWidth="1"/>
    <col min="9169" max="9170" width="6.42578125" style="14" customWidth="1"/>
    <col min="9171" max="9171" width="1.140625" style="14" customWidth="1"/>
    <col min="9172" max="9174" width="6.42578125" style="14" customWidth="1"/>
    <col min="9175" max="9175" width="1" style="14" customWidth="1"/>
    <col min="9176" max="9176" width="6.42578125" style="14" customWidth="1"/>
    <col min="9177" max="9178" width="6.28515625" style="14" customWidth="1"/>
    <col min="9179" max="9179" width="1.140625" style="14" customWidth="1"/>
    <col min="9180" max="9182" width="6.42578125" style="14" customWidth="1"/>
    <col min="9183" max="9183" width="1.5703125" style="14" customWidth="1"/>
    <col min="9184" max="9184" width="7.28515625" style="14" customWidth="1"/>
    <col min="9185" max="9186" width="6.7109375" style="14" customWidth="1"/>
    <col min="9187" max="9187" width="1.5703125" style="14" customWidth="1"/>
    <col min="9188" max="9188" width="5.5703125" style="14" customWidth="1"/>
    <col min="9189" max="9190" width="5.28515625" style="14" customWidth="1"/>
    <col min="9191" max="9418" width="11.42578125" style="14"/>
    <col min="9419" max="9419" width="9.7109375" style="14" customWidth="1"/>
    <col min="9420" max="9422" width="7.42578125" style="14" customWidth="1"/>
    <col min="9423" max="9423" width="1.140625" style="14" customWidth="1"/>
    <col min="9424" max="9424" width="7.42578125" style="14" customWidth="1"/>
    <col min="9425" max="9426" width="6.42578125" style="14" customWidth="1"/>
    <col min="9427" max="9427" width="1.140625" style="14" customWidth="1"/>
    <col min="9428" max="9430" width="6.42578125" style="14" customWidth="1"/>
    <col min="9431" max="9431" width="1" style="14" customWidth="1"/>
    <col min="9432" max="9432" width="6.42578125" style="14" customWidth="1"/>
    <col min="9433" max="9434" width="6.28515625" style="14" customWidth="1"/>
    <col min="9435" max="9435" width="1.140625" style="14" customWidth="1"/>
    <col min="9436" max="9438" width="6.42578125" style="14" customWidth="1"/>
    <col min="9439" max="9439" width="1.5703125" style="14" customWidth="1"/>
    <col min="9440" max="9440" width="7.28515625" style="14" customWidth="1"/>
    <col min="9441" max="9442" width="6.7109375" style="14" customWidth="1"/>
    <col min="9443" max="9443" width="1.5703125" style="14" customWidth="1"/>
    <col min="9444" max="9444" width="5.5703125" style="14" customWidth="1"/>
    <col min="9445" max="9446" width="5.28515625" style="14" customWidth="1"/>
    <col min="9447" max="9674" width="11.42578125" style="14"/>
    <col min="9675" max="9675" width="9.7109375" style="14" customWidth="1"/>
    <col min="9676" max="9678" width="7.42578125" style="14" customWidth="1"/>
    <col min="9679" max="9679" width="1.140625" style="14" customWidth="1"/>
    <col min="9680" max="9680" width="7.42578125" style="14" customWidth="1"/>
    <col min="9681" max="9682" width="6.42578125" style="14" customWidth="1"/>
    <col min="9683" max="9683" width="1.140625" style="14" customWidth="1"/>
    <col min="9684" max="9686" width="6.42578125" style="14" customWidth="1"/>
    <col min="9687" max="9687" width="1" style="14" customWidth="1"/>
    <col min="9688" max="9688" width="6.42578125" style="14" customWidth="1"/>
    <col min="9689" max="9690" width="6.28515625" style="14" customWidth="1"/>
    <col min="9691" max="9691" width="1.140625" style="14" customWidth="1"/>
    <col min="9692" max="9694" width="6.42578125" style="14" customWidth="1"/>
    <col min="9695" max="9695" width="1.5703125" style="14" customWidth="1"/>
    <col min="9696" max="9696" width="7.28515625" style="14" customWidth="1"/>
    <col min="9697" max="9698" width="6.7109375" style="14" customWidth="1"/>
    <col min="9699" max="9699" width="1.5703125" style="14" customWidth="1"/>
    <col min="9700" max="9700" width="5.5703125" style="14" customWidth="1"/>
    <col min="9701" max="9702" width="5.28515625" style="14" customWidth="1"/>
    <col min="9703" max="9930" width="11.42578125" style="14"/>
    <col min="9931" max="9931" width="9.7109375" style="14" customWidth="1"/>
    <col min="9932" max="9934" width="7.42578125" style="14" customWidth="1"/>
    <col min="9935" max="9935" width="1.140625" style="14" customWidth="1"/>
    <col min="9936" max="9936" width="7.42578125" style="14" customWidth="1"/>
    <col min="9937" max="9938" width="6.42578125" style="14" customWidth="1"/>
    <col min="9939" max="9939" width="1.140625" style="14" customWidth="1"/>
    <col min="9940" max="9942" width="6.42578125" style="14" customWidth="1"/>
    <col min="9943" max="9943" width="1" style="14" customWidth="1"/>
    <col min="9944" max="9944" width="6.42578125" style="14" customWidth="1"/>
    <col min="9945" max="9946" width="6.28515625" style="14" customWidth="1"/>
    <col min="9947" max="9947" width="1.140625" style="14" customWidth="1"/>
    <col min="9948" max="9950" width="6.42578125" style="14" customWidth="1"/>
    <col min="9951" max="9951" width="1.5703125" style="14" customWidth="1"/>
    <col min="9952" max="9952" width="7.28515625" style="14" customWidth="1"/>
    <col min="9953" max="9954" width="6.7109375" style="14" customWidth="1"/>
    <col min="9955" max="9955" width="1.5703125" style="14" customWidth="1"/>
    <col min="9956" max="9956" width="5.5703125" style="14" customWidth="1"/>
    <col min="9957" max="9958" width="5.28515625" style="14" customWidth="1"/>
    <col min="9959" max="10186" width="11.42578125" style="14"/>
    <col min="10187" max="10187" width="9.7109375" style="14" customWidth="1"/>
    <col min="10188" max="10190" width="7.42578125" style="14" customWidth="1"/>
    <col min="10191" max="10191" width="1.140625" style="14" customWidth="1"/>
    <col min="10192" max="10192" width="7.42578125" style="14" customWidth="1"/>
    <col min="10193" max="10194" width="6.42578125" style="14" customWidth="1"/>
    <col min="10195" max="10195" width="1.140625" style="14" customWidth="1"/>
    <col min="10196" max="10198" width="6.42578125" style="14" customWidth="1"/>
    <col min="10199" max="10199" width="1" style="14" customWidth="1"/>
    <col min="10200" max="10200" width="6.42578125" style="14" customWidth="1"/>
    <col min="10201" max="10202" width="6.28515625" style="14" customWidth="1"/>
    <col min="10203" max="10203" width="1.140625" style="14" customWidth="1"/>
    <col min="10204" max="10206" width="6.42578125" style="14" customWidth="1"/>
    <col min="10207" max="10207" width="1.5703125" style="14" customWidth="1"/>
    <col min="10208" max="10208" width="7.28515625" style="14" customWidth="1"/>
    <col min="10209" max="10210" width="6.7109375" style="14" customWidth="1"/>
    <col min="10211" max="10211" width="1.5703125" style="14" customWidth="1"/>
    <col min="10212" max="10212" width="5.5703125" style="14" customWidth="1"/>
    <col min="10213" max="10214" width="5.28515625" style="14" customWidth="1"/>
    <col min="10215" max="10442" width="11.42578125" style="14"/>
    <col min="10443" max="10443" width="9.7109375" style="14" customWidth="1"/>
    <col min="10444" max="10446" width="7.42578125" style="14" customWidth="1"/>
    <col min="10447" max="10447" width="1.140625" style="14" customWidth="1"/>
    <col min="10448" max="10448" width="7.42578125" style="14" customWidth="1"/>
    <col min="10449" max="10450" width="6.42578125" style="14" customWidth="1"/>
    <col min="10451" max="10451" width="1.140625" style="14" customWidth="1"/>
    <col min="10452" max="10454" width="6.42578125" style="14" customWidth="1"/>
    <col min="10455" max="10455" width="1" style="14" customWidth="1"/>
    <col min="10456" max="10456" width="6.42578125" style="14" customWidth="1"/>
    <col min="10457" max="10458" width="6.28515625" style="14" customWidth="1"/>
    <col min="10459" max="10459" width="1.140625" style="14" customWidth="1"/>
    <col min="10460" max="10462" width="6.42578125" style="14" customWidth="1"/>
    <col min="10463" max="10463" width="1.5703125" style="14" customWidth="1"/>
    <col min="10464" max="10464" width="7.28515625" style="14" customWidth="1"/>
    <col min="10465" max="10466" width="6.7109375" style="14" customWidth="1"/>
    <col min="10467" max="10467" width="1.5703125" style="14" customWidth="1"/>
    <col min="10468" max="10468" width="5.5703125" style="14" customWidth="1"/>
    <col min="10469" max="10470" width="5.28515625" style="14" customWidth="1"/>
    <col min="10471" max="10698" width="11.42578125" style="14"/>
    <col min="10699" max="10699" width="9.7109375" style="14" customWidth="1"/>
    <col min="10700" max="10702" width="7.42578125" style="14" customWidth="1"/>
    <col min="10703" max="10703" width="1.140625" style="14" customWidth="1"/>
    <col min="10704" max="10704" width="7.42578125" style="14" customWidth="1"/>
    <col min="10705" max="10706" width="6.42578125" style="14" customWidth="1"/>
    <col min="10707" max="10707" width="1.140625" style="14" customWidth="1"/>
    <col min="10708" max="10710" width="6.42578125" style="14" customWidth="1"/>
    <col min="10711" max="10711" width="1" style="14" customWidth="1"/>
    <col min="10712" max="10712" width="6.42578125" style="14" customWidth="1"/>
    <col min="10713" max="10714" width="6.28515625" style="14" customWidth="1"/>
    <col min="10715" max="10715" width="1.140625" style="14" customWidth="1"/>
    <col min="10716" max="10718" width="6.42578125" style="14" customWidth="1"/>
    <col min="10719" max="10719" width="1.5703125" style="14" customWidth="1"/>
    <col min="10720" max="10720" width="7.28515625" style="14" customWidth="1"/>
    <col min="10721" max="10722" width="6.7109375" style="14" customWidth="1"/>
    <col min="10723" max="10723" width="1.5703125" style="14" customWidth="1"/>
    <col min="10724" max="10724" width="5.5703125" style="14" customWidth="1"/>
    <col min="10725" max="10726" width="5.28515625" style="14" customWidth="1"/>
    <col min="10727" max="10954" width="11.42578125" style="14"/>
    <col min="10955" max="10955" width="9.7109375" style="14" customWidth="1"/>
    <col min="10956" max="10958" width="7.42578125" style="14" customWidth="1"/>
    <col min="10959" max="10959" width="1.140625" style="14" customWidth="1"/>
    <col min="10960" max="10960" width="7.42578125" style="14" customWidth="1"/>
    <col min="10961" max="10962" width="6.42578125" style="14" customWidth="1"/>
    <col min="10963" max="10963" width="1.140625" style="14" customWidth="1"/>
    <col min="10964" max="10966" width="6.42578125" style="14" customWidth="1"/>
    <col min="10967" max="10967" width="1" style="14" customWidth="1"/>
    <col min="10968" max="10968" width="6.42578125" style="14" customWidth="1"/>
    <col min="10969" max="10970" width="6.28515625" style="14" customWidth="1"/>
    <col min="10971" max="10971" width="1.140625" style="14" customWidth="1"/>
    <col min="10972" max="10974" width="6.42578125" style="14" customWidth="1"/>
    <col min="10975" max="10975" width="1.5703125" style="14" customWidth="1"/>
    <col min="10976" max="10976" width="7.28515625" style="14" customWidth="1"/>
    <col min="10977" max="10978" width="6.7109375" style="14" customWidth="1"/>
    <col min="10979" max="10979" width="1.5703125" style="14" customWidth="1"/>
    <col min="10980" max="10980" width="5.5703125" style="14" customWidth="1"/>
    <col min="10981" max="10982" width="5.28515625" style="14" customWidth="1"/>
    <col min="10983" max="11210" width="11.42578125" style="14"/>
    <col min="11211" max="11211" width="9.7109375" style="14" customWidth="1"/>
    <col min="11212" max="11214" width="7.42578125" style="14" customWidth="1"/>
    <col min="11215" max="11215" width="1.140625" style="14" customWidth="1"/>
    <col min="11216" max="11216" width="7.42578125" style="14" customWidth="1"/>
    <col min="11217" max="11218" width="6.42578125" style="14" customWidth="1"/>
    <col min="11219" max="11219" width="1.140625" style="14" customWidth="1"/>
    <col min="11220" max="11222" width="6.42578125" style="14" customWidth="1"/>
    <col min="11223" max="11223" width="1" style="14" customWidth="1"/>
    <col min="11224" max="11224" width="6.42578125" style="14" customWidth="1"/>
    <col min="11225" max="11226" width="6.28515625" style="14" customWidth="1"/>
    <col min="11227" max="11227" width="1.140625" style="14" customWidth="1"/>
    <col min="11228" max="11230" width="6.42578125" style="14" customWidth="1"/>
    <col min="11231" max="11231" width="1.5703125" style="14" customWidth="1"/>
    <col min="11232" max="11232" width="7.28515625" style="14" customWidth="1"/>
    <col min="11233" max="11234" width="6.7109375" style="14" customWidth="1"/>
    <col min="11235" max="11235" width="1.5703125" style="14" customWidth="1"/>
    <col min="11236" max="11236" width="5.5703125" style="14" customWidth="1"/>
    <col min="11237" max="11238" width="5.28515625" style="14" customWidth="1"/>
    <col min="11239" max="11466" width="11.42578125" style="14"/>
    <col min="11467" max="11467" width="9.7109375" style="14" customWidth="1"/>
    <col min="11468" max="11470" width="7.42578125" style="14" customWidth="1"/>
    <col min="11471" max="11471" width="1.140625" style="14" customWidth="1"/>
    <col min="11472" max="11472" width="7.42578125" style="14" customWidth="1"/>
    <col min="11473" max="11474" width="6.42578125" style="14" customWidth="1"/>
    <col min="11475" max="11475" width="1.140625" style="14" customWidth="1"/>
    <col min="11476" max="11478" width="6.42578125" style="14" customWidth="1"/>
    <col min="11479" max="11479" width="1" style="14" customWidth="1"/>
    <col min="11480" max="11480" width="6.42578125" style="14" customWidth="1"/>
    <col min="11481" max="11482" width="6.28515625" style="14" customWidth="1"/>
    <col min="11483" max="11483" width="1.140625" style="14" customWidth="1"/>
    <col min="11484" max="11486" width="6.42578125" style="14" customWidth="1"/>
    <col min="11487" max="11487" width="1.5703125" style="14" customWidth="1"/>
    <col min="11488" max="11488" width="7.28515625" style="14" customWidth="1"/>
    <col min="11489" max="11490" width="6.7109375" style="14" customWidth="1"/>
    <col min="11491" max="11491" width="1.5703125" style="14" customWidth="1"/>
    <col min="11492" max="11492" width="5.5703125" style="14" customWidth="1"/>
    <col min="11493" max="11494" width="5.28515625" style="14" customWidth="1"/>
    <col min="11495" max="11722" width="11.42578125" style="14"/>
    <col min="11723" max="11723" width="9.7109375" style="14" customWidth="1"/>
    <col min="11724" max="11726" width="7.42578125" style="14" customWidth="1"/>
    <col min="11727" max="11727" width="1.140625" style="14" customWidth="1"/>
    <col min="11728" max="11728" width="7.42578125" style="14" customWidth="1"/>
    <col min="11729" max="11730" width="6.42578125" style="14" customWidth="1"/>
    <col min="11731" max="11731" width="1.140625" style="14" customWidth="1"/>
    <col min="11732" max="11734" width="6.42578125" style="14" customWidth="1"/>
    <col min="11735" max="11735" width="1" style="14" customWidth="1"/>
    <col min="11736" max="11736" width="6.42578125" style="14" customWidth="1"/>
    <col min="11737" max="11738" width="6.28515625" style="14" customWidth="1"/>
    <col min="11739" max="11739" width="1.140625" style="14" customWidth="1"/>
    <col min="11740" max="11742" width="6.42578125" style="14" customWidth="1"/>
    <col min="11743" max="11743" width="1.5703125" style="14" customWidth="1"/>
    <col min="11744" max="11744" width="7.28515625" style="14" customWidth="1"/>
    <col min="11745" max="11746" width="6.7109375" style="14" customWidth="1"/>
    <col min="11747" max="11747" width="1.5703125" style="14" customWidth="1"/>
    <col min="11748" max="11748" width="5.5703125" style="14" customWidth="1"/>
    <col min="11749" max="11750" width="5.28515625" style="14" customWidth="1"/>
    <col min="11751" max="11978" width="11.42578125" style="14"/>
    <col min="11979" max="11979" width="9.7109375" style="14" customWidth="1"/>
    <col min="11980" max="11982" width="7.42578125" style="14" customWidth="1"/>
    <col min="11983" max="11983" width="1.140625" style="14" customWidth="1"/>
    <col min="11984" max="11984" width="7.42578125" style="14" customWidth="1"/>
    <col min="11985" max="11986" width="6.42578125" style="14" customWidth="1"/>
    <col min="11987" max="11987" width="1.140625" style="14" customWidth="1"/>
    <col min="11988" max="11990" width="6.42578125" style="14" customWidth="1"/>
    <col min="11991" max="11991" width="1" style="14" customWidth="1"/>
    <col min="11992" max="11992" width="6.42578125" style="14" customWidth="1"/>
    <col min="11993" max="11994" width="6.28515625" style="14" customWidth="1"/>
    <col min="11995" max="11995" width="1.140625" style="14" customWidth="1"/>
    <col min="11996" max="11998" width="6.42578125" style="14" customWidth="1"/>
    <col min="11999" max="11999" width="1.5703125" style="14" customWidth="1"/>
    <col min="12000" max="12000" width="7.28515625" style="14" customWidth="1"/>
    <col min="12001" max="12002" width="6.7109375" style="14" customWidth="1"/>
    <col min="12003" max="12003" width="1.5703125" style="14" customWidth="1"/>
    <col min="12004" max="12004" width="5.5703125" style="14" customWidth="1"/>
    <col min="12005" max="12006" width="5.28515625" style="14" customWidth="1"/>
    <col min="12007" max="12234" width="11.42578125" style="14"/>
    <col min="12235" max="12235" width="9.7109375" style="14" customWidth="1"/>
    <col min="12236" max="12238" width="7.42578125" style="14" customWidth="1"/>
    <col min="12239" max="12239" width="1.140625" style="14" customWidth="1"/>
    <col min="12240" max="12240" width="7.42578125" style="14" customWidth="1"/>
    <col min="12241" max="12242" width="6.42578125" style="14" customWidth="1"/>
    <col min="12243" max="12243" width="1.140625" style="14" customWidth="1"/>
    <col min="12244" max="12246" width="6.42578125" style="14" customWidth="1"/>
    <col min="12247" max="12247" width="1" style="14" customWidth="1"/>
    <col min="12248" max="12248" width="6.42578125" style="14" customWidth="1"/>
    <col min="12249" max="12250" width="6.28515625" style="14" customWidth="1"/>
    <col min="12251" max="12251" width="1.140625" style="14" customWidth="1"/>
    <col min="12252" max="12254" width="6.42578125" style="14" customWidth="1"/>
    <col min="12255" max="12255" width="1.5703125" style="14" customWidth="1"/>
    <col min="12256" max="12256" width="7.28515625" style="14" customWidth="1"/>
    <col min="12257" max="12258" width="6.7109375" style="14" customWidth="1"/>
    <col min="12259" max="12259" width="1.5703125" style="14" customWidth="1"/>
    <col min="12260" max="12260" width="5.5703125" style="14" customWidth="1"/>
    <col min="12261" max="12262" width="5.28515625" style="14" customWidth="1"/>
    <col min="12263" max="12490" width="11.42578125" style="14"/>
    <col min="12491" max="12491" width="9.7109375" style="14" customWidth="1"/>
    <col min="12492" max="12494" width="7.42578125" style="14" customWidth="1"/>
    <col min="12495" max="12495" width="1.140625" style="14" customWidth="1"/>
    <col min="12496" max="12496" width="7.42578125" style="14" customWidth="1"/>
    <col min="12497" max="12498" width="6.42578125" style="14" customWidth="1"/>
    <col min="12499" max="12499" width="1.140625" style="14" customWidth="1"/>
    <col min="12500" max="12502" width="6.42578125" style="14" customWidth="1"/>
    <col min="12503" max="12503" width="1" style="14" customWidth="1"/>
    <col min="12504" max="12504" width="6.42578125" style="14" customWidth="1"/>
    <col min="12505" max="12506" width="6.28515625" style="14" customWidth="1"/>
    <col min="12507" max="12507" width="1.140625" style="14" customWidth="1"/>
    <col min="12508" max="12510" width="6.42578125" style="14" customWidth="1"/>
    <col min="12511" max="12511" width="1.5703125" style="14" customWidth="1"/>
    <col min="12512" max="12512" width="7.28515625" style="14" customWidth="1"/>
    <col min="12513" max="12514" width="6.7109375" style="14" customWidth="1"/>
    <col min="12515" max="12515" width="1.5703125" style="14" customWidth="1"/>
    <col min="12516" max="12516" width="5.5703125" style="14" customWidth="1"/>
    <col min="12517" max="12518" width="5.28515625" style="14" customWidth="1"/>
    <col min="12519" max="12746" width="11.42578125" style="14"/>
    <col min="12747" max="12747" width="9.7109375" style="14" customWidth="1"/>
    <col min="12748" max="12750" width="7.42578125" style="14" customWidth="1"/>
    <col min="12751" max="12751" width="1.140625" style="14" customWidth="1"/>
    <col min="12752" max="12752" width="7.42578125" style="14" customWidth="1"/>
    <col min="12753" max="12754" width="6.42578125" style="14" customWidth="1"/>
    <col min="12755" max="12755" width="1.140625" style="14" customWidth="1"/>
    <col min="12756" max="12758" width="6.42578125" style="14" customWidth="1"/>
    <col min="12759" max="12759" width="1" style="14" customWidth="1"/>
    <col min="12760" max="12760" width="6.42578125" style="14" customWidth="1"/>
    <col min="12761" max="12762" width="6.28515625" style="14" customWidth="1"/>
    <col min="12763" max="12763" width="1.140625" style="14" customWidth="1"/>
    <col min="12764" max="12766" width="6.42578125" style="14" customWidth="1"/>
    <col min="12767" max="12767" width="1.5703125" style="14" customWidth="1"/>
    <col min="12768" max="12768" width="7.28515625" style="14" customWidth="1"/>
    <col min="12769" max="12770" width="6.7109375" style="14" customWidth="1"/>
    <col min="12771" max="12771" width="1.5703125" style="14" customWidth="1"/>
    <col min="12772" max="12772" width="5.5703125" style="14" customWidth="1"/>
    <col min="12773" max="12774" width="5.28515625" style="14" customWidth="1"/>
    <col min="12775" max="13002" width="11.42578125" style="14"/>
    <col min="13003" max="13003" width="9.7109375" style="14" customWidth="1"/>
    <col min="13004" max="13006" width="7.42578125" style="14" customWidth="1"/>
    <col min="13007" max="13007" width="1.140625" style="14" customWidth="1"/>
    <col min="13008" max="13008" width="7.42578125" style="14" customWidth="1"/>
    <col min="13009" max="13010" width="6.42578125" style="14" customWidth="1"/>
    <col min="13011" max="13011" width="1.140625" style="14" customWidth="1"/>
    <col min="13012" max="13014" width="6.42578125" style="14" customWidth="1"/>
    <col min="13015" max="13015" width="1" style="14" customWidth="1"/>
    <col min="13016" max="13016" width="6.42578125" style="14" customWidth="1"/>
    <col min="13017" max="13018" width="6.28515625" style="14" customWidth="1"/>
    <col min="13019" max="13019" width="1.140625" style="14" customWidth="1"/>
    <col min="13020" max="13022" width="6.42578125" style="14" customWidth="1"/>
    <col min="13023" max="13023" width="1.5703125" style="14" customWidth="1"/>
    <col min="13024" max="13024" width="7.28515625" style="14" customWidth="1"/>
    <col min="13025" max="13026" width="6.7109375" style="14" customWidth="1"/>
    <col min="13027" max="13027" width="1.5703125" style="14" customWidth="1"/>
    <col min="13028" max="13028" width="5.5703125" style="14" customWidth="1"/>
    <col min="13029" max="13030" width="5.28515625" style="14" customWidth="1"/>
    <col min="13031" max="13258" width="11.42578125" style="14"/>
    <col min="13259" max="13259" width="9.7109375" style="14" customWidth="1"/>
    <col min="13260" max="13262" width="7.42578125" style="14" customWidth="1"/>
    <col min="13263" max="13263" width="1.140625" style="14" customWidth="1"/>
    <col min="13264" max="13264" width="7.42578125" style="14" customWidth="1"/>
    <col min="13265" max="13266" width="6.42578125" style="14" customWidth="1"/>
    <col min="13267" max="13267" width="1.140625" style="14" customWidth="1"/>
    <col min="13268" max="13270" width="6.42578125" style="14" customWidth="1"/>
    <col min="13271" max="13271" width="1" style="14" customWidth="1"/>
    <col min="13272" max="13272" width="6.42578125" style="14" customWidth="1"/>
    <col min="13273" max="13274" width="6.28515625" style="14" customWidth="1"/>
    <col min="13275" max="13275" width="1.140625" style="14" customWidth="1"/>
    <col min="13276" max="13278" width="6.42578125" style="14" customWidth="1"/>
    <col min="13279" max="13279" width="1.5703125" style="14" customWidth="1"/>
    <col min="13280" max="13280" width="7.28515625" style="14" customWidth="1"/>
    <col min="13281" max="13282" width="6.7109375" style="14" customWidth="1"/>
    <col min="13283" max="13283" width="1.5703125" style="14" customWidth="1"/>
    <col min="13284" max="13284" width="5.5703125" style="14" customWidth="1"/>
    <col min="13285" max="13286" width="5.28515625" style="14" customWidth="1"/>
    <col min="13287" max="13514" width="11.42578125" style="14"/>
    <col min="13515" max="13515" width="9.7109375" style="14" customWidth="1"/>
    <col min="13516" max="13518" width="7.42578125" style="14" customWidth="1"/>
    <col min="13519" max="13519" width="1.140625" style="14" customWidth="1"/>
    <col min="13520" max="13520" width="7.42578125" style="14" customWidth="1"/>
    <col min="13521" max="13522" width="6.42578125" style="14" customWidth="1"/>
    <col min="13523" max="13523" width="1.140625" style="14" customWidth="1"/>
    <col min="13524" max="13526" width="6.42578125" style="14" customWidth="1"/>
    <col min="13527" max="13527" width="1" style="14" customWidth="1"/>
    <col min="13528" max="13528" width="6.42578125" style="14" customWidth="1"/>
    <col min="13529" max="13530" width="6.28515625" style="14" customWidth="1"/>
    <col min="13531" max="13531" width="1.140625" style="14" customWidth="1"/>
    <col min="13532" max="13534" width="6.42578125" style="14" customWidth="1"/>
    <col min="13535" max="13535" width="1.5703125" style="14" customWidth="1"/>
    <col min="13536" max="13536" width="7.28515625" style="14" customWidth="1"/>
    <col min="13537" max="13538" width="6.7109375" style="14" customWidth="1"/>
    <col min="13539" max="13539" width="1.5703125" style="14" customWidth="1"/>
    <col min="13540" max="13540" width="5.5703125" style="14" customWidth="1"/>
    <col min="13541" max="13542" width="5.28515625" style="14" customWidth="1"/>
    <col min="13543" max="13770" width="11.42578125" style="14"/>
    <col min="13771" max="13771" width="9.7109375" style="14" customWidth="1"/>
    <col min="13772" max="13774" width="7.42578125" style="14" customWidth="1"/>
    <col min="13775" max="13775" width="1.140625" style="14" customWidth="1"/>
    <col min="13776" max="13776" width="7.42578125" style="14" customWidth="1"/>
    <col min="13777" max="13778" width="6.42578125" style="14" customWidth="1"/>
    <col min="13779" max="13779" width="1.140625" style="14" customWidth="1"/>
    <col min="13780" max="13782" width="6.42578125" style="14" customWidth="1"/>
    <col min="13783" max="13783" width="1" style="14" customWidth="1"/>
    <col min="13784" max="13784" width="6.42578125" style="14" customWidth="1"/>
    <col min="13785" max="13786" width="6.28515625" style="14" customWidth="1"/>
    <col min="13787" max="13787" width="1.140625" style="14" customWidth="1"/>
    <col min="13788" max="13790" width="6.42578125" style="14" customWidth="1"/>
    <col min="13791" max="13791" width="1.5703125" style="14" customWidth="1"/>
    <col min="13792" max="13792" width="7.28515625" style="14" customWidth="1"/>
    <col min="13793" max="13794" width="6.7109375" style="14" customWidth="1"/>
    <col min="13795" max="13795" width="1.5703125" style="14" customWidth="1"/>
    <col min="13796" max="13796" width="5.5703125" style="14" customWidth="1"/>
    <col min="13797" max="13798" width="5.28515625" style="14" customWidth="1"/>
    <col min="13799" max="14026" width="11.42578125" style="14"/>
    <col min="14027" max="14027" width="9.7109375" style="14" customWidth="1"/>
    <col min="14028" max="14030" width="7.42578125" style="14" customWidth="1"/>
    <col min="14031" max="14031" width="1.140625" style="14" customWidth="1"/>
    <col min="14032" max="14032" width="7.42578125" style="14" customWidth="1"/>
    <col min="14033" max="14034" width="6.42578125" style="14" customWidth="1"/>
    <col min="14035" max="14035" width="1.140625" style="14" customWidth="1"/>
    <col min="14036" max="14038" width="6.42578125" style="14" customWidth="1"/>
    <col min="14039" max="14039" width="1" style="14" customWidth="1"/>
    <col min="14040" max="14040" width="6.42578125" style="14" customWidth="1"/>
    <col min="14041" max="14042" width="6.28515625" style="14" customWidth="1"/>
    <col min="14043" max="14043" width="1.140625" style="14" customWidth="1"/>
    <col min="14044" max="14046" width="6.42578125" style="14" customWidth="1"/>
    <col min="14047" max="14047" width="1.5703125" style="14" customWidth="1"/>
    <col min="14048" max="14048" width="7.28515625" style="14" customWidth="1"/>
    <col min="14049" max="14050" width="6.7109375" style="14" customWidth="1"/>
    <col min="14051" max="14051" width="1.5703125" style="14" customWidth="1"/>
    <col min="14052" max="14052" width="5.5703125" style="14" customWidth="1"/>
    <col min="14053" max="14054" width="5.28515625" style="14" customWidth="1"/>
    <col min="14055" max="14282" width="11.42578125" style="14"/>
    <col min="14283" max="14283" width="9.7109375" style="14" customWidth="1"/>
    <col min="14284" max="14286" width="7.42578125" style="14" customWidth="1"/>
    <col min="14287" max="14287" width="1.140625" style="14" customWidth="1"/>
    <col min="14288" max="14288" width="7.42578125" style="14" customWidth="1"/>
    <col min="14289" max="14290" width="6.42578125" style="14" customWidth="1"/>
    <col min="14291" max="14291" width="1.140625" style="14" customWidth="1"/>
    <col min="14292" max="14294" width="6.42578125" style="14" customWidth="1"/>
    <col min="14295" max="14295" width="1" style="14" customWidth="1"/>
    <col min="14296" max="14296" width="6.42578125" style="14" customWidth="1"/>
    <col min="14297" max="14298" width="6.28515625" style="14" customWidth="1"/>
    <col min="14299" max="14299" width="1.140625" style="14" customWidth="1"/>
    <col min="14300" max="14302" width="6.42578125" style="14" customWidth="1"/>
    <col min="14303" max="14303" width="1.5703125" style="14" customWidth="1"/>
    <col min="14304" max="14304" width="7.28515625" style="14" customWidth="1"/>
    <col min="14305" max="14306" width="6.7109375" style="14" customWidth="1"/>
    <col min="14307" max="14307" width="1.5703125" style="14" customWidth="1"/>
    <col min="14308" max="14308" width="5.5703125" style="14" customWidth="1"/>
    <col min="14309" max="14310" width="5.28515625" style="14" customWidth="1"/>
    <col min="14311" max="14538" width="11.42578125" style="14"/>
    <col min="14539" max="14539" width="9.7109375" style="14" customWidth="1"/>
    <col min="14540" max="14542" width="7.42578125" style="14" customWidth="1"/>
    <col min="14543" max="14543" width="1.140625" style="14" customWidth="1"/>
    <col min="14544" max="14544" width="7.42578125" style="14" customWidth="1"/>
    <col min="14545" max="14546" width="6.42578125" style="14" customWidth="1"/>
    <col min="14547" max="14547" width="1.140625" style="14" customWidth="1"/>
    <col min="14548" max="14550" width="6.42578125" style="14" customWidth="1"/>
    <col min="14551" max="14551" width="1" style="14" customWidth="1"/>
    <col min="14552" max="14552" width="6.42578125" style="14" customWidth="1"/>
    <col min="14553" max="14554" width="6.28515625" style="14" customWidth="1"/>
    <col min="14555" max="14555" width="1.140625" style="14" customWidth="1"/>
    <col min="14556" max="14558" width="6.42578125" style="14" customWidth="1"/>
    <col min="14559" max="14559" width="1.5703125" style="14" customWidth="1"/>
    <col min="14560" max="14560" width="7.28515625" style="14" customWidth="1"/>
    <col min="14561" max="14562" width="6.7109375" style="14" customWidth="1"/>
    <col min="14563" max="14563" width="1.5703125" style="14" customWidth="1"/>
    <col min="14564" max="14564" width="5.5703125" style="14" customWidth="1"/>
    <col min="14565" max="14566" width="5.28515625" style="14" customWidth="1"/>
    <col min="14567" max="14794" width="11.42578125" style="14"/>
    <col min="14795" max="14795" width="9.7109375" style="14" customWidth="1"/>
    <col min="14796" max="14798" width="7.42578125" style="14" customWidth="1"/>
    <col min="14799" max="14799" width="1.140625" style="14" customWidth="1"/>
    <col min="14800" max="14800" width="7.42578125" style="14" customWidth="1"/>
    <col min="14801" max="14802" width="6.42578125" style="14" customWidth="1"/>
    <col min="14803" max="14803" width="1.140625" style="14" customWidth="1"/>
    <col min="14804" max="14806" width="6.42578125" style="14" customWidth="1"/>
    <col min="14807" max="14807" width="1" style="14" customWidth="1"/>
    <col min="14808" max="14808" width="6.42578125" style="14" customWidth="1"/>
    <col min="14809" max="14810" width="6.28515625" style="14" customWidth="1"/>
    <col min="14811" max="14811" width="1.140625" style="14" customWidth="1"/>
    <col min="14812" max="14814" width="6.42578125" style="14" customWidth="1"/>
    <col min="14815" max="14815" width="1.5703125" style="14" customWidth="1"/>
    <col min="14816" max="14816" width="7.28515625" style="14" customWidth="1"/>
    <col min="14817" max="14818" width="6.7109375" style="14" customWidth="1"/>
    <col min="14819" max="14819" width="1.5703125" style="14" customWidth="1"/>
    <col min="14820" max="14820" width="5.5703125" style="14" customWidth="1"/>
    <col min="14821" max="14822" width="5.28515625" style="14" customWidth="1"/>
    <col min="14823" max="15050" width="11.42578125" style="14"/>
    <col min="15051" max="15051" width="9.7109375" style="14" customWidth="1"/>
    <col min="15052" max="15054" width="7.42578125" style="14" customWidth="1"/>
    <col min="15055" max="15055" width="1.140625" style="14" customWidth="1"/>
    <col min="15056" max="15056" width="7.42578125" style="14" customWidth="1"/>
    <col min="15057" max="15058" width="6.42578125" style="14" customWidth="1"/>
    <col min="15059" max="15059" width="1.140625" style="14" customWidth="1"/>
    <col min="15060" max="15062" width="6.42578125" style="14" customWidth="1"/>
    <col min="15063" max="15063" width="1" style="14" customWidth="1"/>
    <col min="15064" max="15064" width="6.42578125" style="14" customWidth="1"/>
    <col min="15065" max="15066" width="6.28515625" style="14" customWidth="1"/>
    <col min="15067" max="15067" width="1.140625" style="14" customWidth="1"/>
    <col min="15068" max="15070" width="6.42578125" style="14" customWidth="1"/>
    <col min="15071" max="15071" width="1.5703125" style="14" customWidth="1"/>
    <col min="15072" max="15072" width="7.28515625" style="14" customWidth="1"/>
    <col min="15073" max="15074" width="6.7109375" style="14" customWidth="1"/>
    <col min="15075" max="15075" width="1.5703125" style="14" customWidth="1"/>
    <col min="15076" max="15076" width="5.5703125" style="14" customWidth="1"/>
    <col min="15077" max="15078" width="5.28515625" style="14" customWidth="1"/>
    <col min="15079" max="15306" width="11.42578125" style="14"/>
    <col min="15307" max="15307" width="9.7109375" style="14" customWidth="1"/>
    <col min="15308" max="15310" width="7.42578125" style="14" customWidth="1"/>
    <col min="15311" max="15311" width="1.140625" style="14" customWidth="1"/>
    <col min="15312" max="15312" width="7.42578125" style="14" customWidth="1"/>
    <col min="15313" max="15314" width="6.42578125" style="14" customWidth="1"/>
    <col min="15315" max="15315" width="1.140625" style="14" customWidth="1"/>
    <col min="15316" max="15318" width="6.42578125" style="14" customWidth="1"/>
    <col min="15319" max="15319" width="1" style="14" customWidth="1"/>
    <col min="15320" max="15320" width="6.42578125" style="14" customWidth="1"/>
    <col min="15321" max="15322" width="6.28515625" style="14" customWidth="1"/>
    <col min="15323" max="15323" width="1.140625" style="14" customWidth="1"/>
    <col min="15324" max="15326" width="6.42578125" style="14" customWidth="1"/>
    <col min="15327" max="15327" width="1.5703125" style="14" customWidth="1"/>
    <col min="15328" max="15328" width="7.28515625" style="14" customWidth="1"/>
    <col min="15329" max="15330" width="6.7109375" style="14" customWidth="1"/>
    <col min="15331" max="15331" width="1.5703125" style="14" customWidth="1"/>
    <col min="15332" max="15332" width="5.5703125" style="14" customWidth="1"/>
    <col min="15333" max="15334" width="5.28515625" style="14" customWidth="1"/>
    <col min="15335" max="15562" width="11.42578125" style="14"/>
    <col min="15563" max="15563" width="9.7109375" style="14" customWidth="1"/>
    <col min="15564" max="15566" width="7.42578125" style="14" customWidth="1"/>
    <col min="15567" max="15567" width="1.140625" style="14" customWidth="1"/>
    <col min="15568" max="15568" width="7.42578125" style="14" customWidth="1"/>
    <col min="15569" max="15570" width="6.42578125" style="14" customWidth="1"/>
    <col min="15571" max="15571" width="1.140625" style="14" customWidth="1"/>
    <col min="15572" max="15574" width="6.42578125" style="14" customWidth="1"/>
    <col min="15575" max="15575" width="1" style="14" customWidth="1"/>
    <col min="15576" max="15576" width="6.42578125" style="14" customWidth="1"/>
    <col min="15577" max="15578" width="6.28515625" style="14" customWidth="1"/>
    <col min="15579" max="15579" width="1.140625" style="14" customWidth="1"/>
    <col min="15580" max="15582" width="6.42578125" style="14" customWidth="1"/>
    <col min="15583" max="15583" width="1.5703125" style="14" customWidth="1"/>
    <col min="15584" max="15584" width="7.28515625" style="14" customWidth="1"/>
    <col min="15585" max="15586" width="6.7109375" style="14" customWidth="1"/>
    <col min="15587" max="15587" width="1.5703125" style="14" customWidth="1"/>
    <col min="15588" max="15588" width="5.5703125" style="14" customWidth="1"/>
    <col min="15589" max="15590" width="5.28515625" style="14" customWidth="1"/>
    <col min="15591" max="15818" width="11.42578125" style="14"/>
    <col min="15819" max="15819" width="9.7109375" style="14" customWidth="1"/>
    <col min="15820" max="15822" width="7.42578125" style="14" customWidth="1"/>
    <col min="15823" max="15823" width="1.140625" style="14" customWidth="1"/>
    <col min="15824" max="15824" width="7.42578125" style="14" customWidth="1"/>
    <col min="15825" max="15826" width="6.42578125" style="14" customWidth="1"/>
    <col min="15827" max="15827" width="1.140625" style="14" customWidth="1"/>
    <col min="15828" max="15830" width="6.42578125" style="14" customWidth="1"/>
    <col min="15831" max="15831" width="1" style="14" customWidth="1"/>
    <col min="15832" max="15832" width="6.42578125" style="14" customWidth="1"/>
    <col min="15833" max="15834" width="6.28515625" style="14" customWidth="1"/>
    <col min="15835" max="15835" width="1.140625" style="14" customWidth="1"/>
    <col min="15836" max="15838" width="6.42578125" style="14" customWidth="1"/>
    <col min="15839" max="15839" width="1.5703125" style="14" customWidth="1"/>
    <col min="15840" max="15840" width="7.28515625" style="14" customWidth="1"/>
    <col min="15841" max="15842" width="6.7109375" style="14" customWidth="1"/>
    <col min="15843" max="15843" width="1.5703125" style="14" customWidth="1"/>
    <col min="15844" max="15844" width="5.5703125" style="14" customWidth="1"/>
    <col min="15845" max="15846" width="5.28515625" style="14" customWidth="1"/>
    <col min="15847" max="16074" width="11.42578125" style="14"/>
    <col min="16075" max="16075" width="9.7109375" style="14" customWidth="1"/>
    <col min="16076" max="16078" width="7.42578125" style="14" customWidth="1"/>
    <col min="16079" max="16079" width="1.140625" style="14" customWidth="1"/>
    <col min="16080" max="16080" width="7.42578125" style="14" customWidth="1"/>
    <col min="16081" max="16082" width="6.42578125" style="14" customWidth="1"/>
    <col min="16083" max="16083" width="1.140625" style="14" customWidth="1"/>
    <col min="16084" max="16086" width="6.42578125" style="14" customWidth="1"/>
    <col min="16087" max="16087" width="1" style="14" customWidth="1"/>
    <col min="16088" max="16088" width="6.42578125" style="14" customWidth="1"/>
    <col min="16089" max="16090" width="6.28515625" style="14" customWidth="1"/>
    <col min="16091" max="16091" width="1.140625" style="14" customWidth="1"/>
    <col min="16092" max="16094" width="6.42578125" style="14" customWidth="1"/>
    <col min="16095" max="16095" width="1.5703125" style="14" customWidth="1"/>
    <col min="16096" max="16096" width="7.28515625" style="14" customWidth="1"/>
    <col min="16097" max="16098" width="6.7109375" style="14" customWidth="1"/>
    <col min="16099" max="16099" width="1.5703125" style="14" customWidth="1"/>
    <col min="16100" max="16100" width="5.5703125" style="14" customWidth="1"/>
    <col min="16101" max="16102" width="5.28515625" style="14" customWidth="1"/>
    <col min="16103" max="16384" width="11.42578125" style="14"/>
  </cols>
  <sheetData>
    <row r="1" spans="1:55" ht="14.25" customHeight="1" thickBot="1" x14ac:dyDescent="0.3">
      <c r="A1" s="258" t="s">
        <v>169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189" t="s">
        <v>111</v>
      </c>
    </row>
    <row r="2" spans="1:55" ht="14.25" customHeight="1" x14ac:dyDescent="0.25">
      <c r="A2" s="258" t="s">
        <v>76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31"/>
    </row>
    <row r="3" spans="1:55" ht="14.25" customHeight="1" x14ac:dyDescent="0.2">
      <c r="A3" s="258" t="s">
        <v>91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31"/>
      <c r="AD3" s="260"/>
      <c r="AE3" s="260"/>
      <c r="AF3" s="260"/>
      <c r="AG3" s="260"/>
      <c r="AH3" s="260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0"/>
      <c r="BB3" s="260"/>
      <c r="BC3" s="260"/>
    </row>
    <row r="4" spans="1:55" ht="14.25" customHeight="1" x14ac:dyDescent="0.2">
      <c r="A4" s="258" t="s">
        <v>94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31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</row>
    <row r="5" spans="1:55" ht="14.25" customHeight="1" x14ac:dyDescent="0.2">
      <c r="A5" s="258" t="s">
        <v>99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31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</row>
    <row r="6" spans="1:55" ht="14.25" customHeight="1" x14ac:dyDescent="0.2">
      <c r="A6" s="258" t="s">
        <v>117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31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0"/>
      <c r="BC6" s="260"/>
    </row>
    <row r="7" spans="1:55" ht="14.25" customHeight="1" thickBot="1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</row>
    <row r="8" spans="1:55" s="97" customFormat="1" ht="14.25" customHeight="1" thickBot="1" x14ac:dyDescent="0.25">
      <c r="A8" s="237" t="s">
        <v>39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  <c r="AC8" s="4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</row>
    <row r="9" spans="1:55" s="97" customFormat="1" ht="14.25" customHeight="1" thickBot="1" x14ac:dyDescent="0.3">
      <c r="A9" s="237"/>
      <c r="B9" s="105" t="s">
        <v>31</v>
      </c>
      <c r="C9" s="105" t="s">
        <v>32</v>
      </c>
      <c r="D9" s="105" t="s">
        <v>33</v>
      </c>
      <c r="E9" s="105"/>
      <c r="F9" s="105" t="s">
        <v>31</v>
      </c>
      <c r="G9" s="105" t="s">
        <v>32</v>
      </c>
      <c r="H9" s="105" t="s">
        <v>33</v>
      </c>
      <c r="I9" s="105"/>
      <c r="J9" s="105" t="s">
        <v>31</v>
      </c>
      <c r="K9" s="105" t="s">
        <v>32</v>
      </c>
      <c r="L9" s="105" t="s">
        <v>33</v>
      </c>
      <c r="M9" s="105"/>
      <c r="N9" s="105" t="s">
        <v>31</v>
      </c>
      <c r="O9" s="105" t="s">
        <v>32</v>
      </c>
      <c r="P9" s="105" t="s">
        <v>33</v>
      </c>
      <c r="Q9" s="105"/>
      <c r="R9" s="105" t="s">
        <v>31</v>
      </c>
      <c r="S9" s="105" t="s">
        <v>32</v>
      </c>
      <c r="T9" s="105" t="s">
        <v>33</v>
      </c>
      <c r="U9" s="105"/>
      <c r="V9" s="105" t="s">
        <v>31</v>
      </c>
      <c r="W9" s="105" t="s">
        <v>32</v>
      </c>
      <c r="X9" s="105" t="s">
        <v>33</v>
      </c>
      <c r="Y9" s="105"/>
      <c r="Z9" s="105" t="s">
        <v>31</v>
      </c>
      <c r="AA9" s="105" t="s">
        <v>32</v>
      </c>
      <c r="AB9" s="105" t="s">
        <v>33</v>
      </c>
      <c r="AC9" s="60"/>
      <c r="AD9" s="261"/>
      <c r="AE9" s="261"/>
      <c r="AF9" s="106"/>
      <c r="AG9" s="261" t="s">
        <v>21</v>
      </c>
      <c r="AH9" s="261"/>
      <c r="AI9" s="261"/>
      <c r="AJ9" s="106"/>
      <c r="AK9" s="261" t="s">
        <v>22</v>
      </c>
      <c r="AL9" s="261"/>
      <c r="AM9" s="261"/>
      <c r="AN9" s="106"/>
      <c r="AO9" s="261" t="s">
        <v>23</v>
      </c>
      <c r="AP9" s="261"/>
      <c r="AQ9" s="261"/>
      <c r="AR9" s="106"/>
      <c r="AS9" s="261" t="s">
        <v>24</v>
      </c>
      <c r="AT9" s="261"/>
      <c r="AU9" s="261"/>
      <c r="AV9" s="106"/>
      <c r="AW9" s="261" t="s">
        <v>25</v>
      </c>
      <c r="AX9" s="261"/>
      <c r="AY9" s="261"/>
      <c r="AZ9" s="133"/>
      <c r="BA9" s="261" t="s">
        <v>26</v>
      </c>
      <c r="BB9" s="261"/>
      <c r="BC9" s="261"/>
    </row>
    <row r="10" spans="1:55" s="97" customFormat="1" ht="14.25" customHeight="1" thickBot="1" x14ac:dyDescent="0.3">
      <c r="A10" s="98" t="s">
        <v>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9"/>
      <c r="AC10" s="4"/>
      <c r="AD10" s="134" t="s">
        <v>32</v>
      </c>
      <c r="AE10" s="134" t="s">
        <v>33</v>
      </c>
      <c r="AF10" s="134"/>
      <c r="AG10" s="134" t="s">
        <v>31</v>
      </c>
      <c r="AH10" s="134" t="s">
        <v>32</v>
      </c>
      <c r="AI10" s="134" t="s">
        <v>33</v>
      </c>
      <c r="AJ10" s="134"/>
      <c r="AK10" s="134" t="s">
        <v>31</v>
      </c>
      <c r="AL10" s="134" t="s">
        <v>32</v>
      </c>
      <c r="AM10" s="134" t="s">
        <v>33</v>
      </c>
      <c r="AN10" s="134"/>
      <c r="AO10" s="134" t="s">
        <v>31</v>
      </c>
      <c r="AP10" s="134" t="s">
        <v>32</v>
      </c>
      <c r="AQ10" s="134" t="s">
        <v>33</v>
      </c>
      <c r="AR10" s="134"/>
      <c r="AS10" s="134" t="s">
        <v>31</v>
      </c>
      <c r="AT10" s="134" t="s">
        <v>32</v>
      </c>
      <c r="AU10" s="134" t="s">
        <v>33</v>
      </c>
      <c r="AV10" s="134"/>
      <c r="AW10" s="134" t="s">
        <v>31</v>
      </c>
      <c r="AX10" s="134" t="s">
        <v>32</v>
      </c>
      <c r="AY10" s="134" t="s">
        <v>33</v>
      </c>
      <c r="AZ10" s="134"/>
      <c r="BA10" s="134" t="s">
        <v>31</v>
      </c>
      <c r="BB10" s="134" t="s">
        <v>32</v>
      </c>
      <c r="BC10" s="134" t="s">
        <v>33</v>
      </c>
    </row>
    <row r="11" spans="1:55" s="97" customFormat="1" ht="14.25" customHeight="1" x14ac:dyDescent="0.2">
      <c r="A11" s="9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9"/>
      <c r="AC11" s="130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17"/>
    </row>
    <row r="12" spans="1:55" s="104" customFormat="1" ht="14.25" customHeight="1" x14ac:dyDescent="0.2">
      <c r="A12" s="100" t="s">
        <v>10</v>
      </c>
      <c r="B12" s="103">
        <v>8491</v>
      </c>
      <c r="C12" s="103">
        <v>4953</v>
      </c>
      <c r="D12" s="103">
        <v>3538</v>
      </c>
      <c r="E12" s="103"/>
      <c r="F12" s="103">
        <v>2584</v>
      </c>
      <c r="G12" s="103">
        <v>1571</v>
      </c>
      <c r="H12" s="103">
        <v>1013</v>
      </c>
      <c r="I12" s="103"/>
      <c r="J12" s="103">
        <v>2098</v>
      </c>
      <c r="K12" s="103">
        <v>1245</v>
      </c>
      <c r="L12" s="103">
        <v>853</v>
      </c>
      <c r="M12" s="103"/>
      <c r="N12" s="103">
        <v>1448</v>
      </c>
      <c r="O12" s="103">
        <v>818</v>
      </c>
      <c r="P12" s="103">
        <v>630</v>
      </c>
      <c r="Q12" s="103"/>
      <c r="R12" s="103">
        <v>1321</v>
      </c>
      <c r="S12" s="103">
        <v>750</v>
      </c>
      <c r="T12" s="103">
        <v>571</v>
      </c>
      <c r="U12" s="103"/>
      <c r="V12" s="103">
        <v>973</v>
      </c>
      <c r="W12" s="103">
        <v>535</v>
      </c>
      <c r="X12" s="103">
        <v>438</v>
      </c>
      <c r="Y12" s="103"/>
      <c r="Z12" s="103">
        <v>67</v>
      </c>
      <c r="AA12" s="103">
        <v>34</v>
      </c>
      <c r="AB12" s="103">
        <v>33</v>
      </c>
      <c r="AC12" s="130"/>
      <c r="AD12" s="136">
        <v>183590</v>
      </c>
      <c r="AE12" s="136">
        <v>186234</v>
      </c>
      <c r="AF12" s="136"/>
      <c r="AG12" s="136">
        <v>92644</v>
      </c>
      <c r="AH12" s="136">
        <v>49128</v>
      </c>
      <c r="AI12" s="136">
        <v>43516</v>
      </c>
      <c r="AJ12" s="136"/>
      <c r="AK12" s="136">
        <v>74374</v>
      </c>
      <c r="AL12" s="136">
        <v>38098</v>
      </c>
      <c r="AM12" s="136">
        <v>36276</v>
      </c>
      <c r="AN12" s="136"/>
      <c r="AO12" s="136">
        <v>62047</v>
      </c>
      <c r="AP12" s="136">
        <v>30830</v>
      </c>
      <c r="AQ12" s="136">
        <v>31217</v>
      </c>
      <c r="AR12" s="136"/>
      <c r="AS12" s="136">
        <v>71763</v>
      </c>
      <c r="AT12" s="136">
        <v>34227</v>
      </c>
      <c r="AU12" s="136">
        <v>37536</v>
      </c>
      <c r="AV12" s="136"/>
      <c r="AW12" s="136">
        <v>54517</v>
      </c>
      <c r="AX12" s="136">
        <v>25025</v>
      </c>
      <c r="AY12" s="136">
        <v>29492</v>
      </c>
      <c r="AZ12" s="136"/>
      <c r="BA12" s="136">
        <v>14479</v>
      </c>
      <c r="BB12" s="136">
        <v>6282</v>
      </c>
      <c r="BC12" s="136">
        <v>8197</v>
      </c>
    </row>
    <row r="13" spans="1:55" s="97" customFormat="1" ht="14.25" customHeight="1" x14ac:dyDescent="0.2">
      <c r="A13" s="15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30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</row>
    <row r="14" spans="1:55" s="97" customFormat="1" ht="14.25" customHeight="1" x14ac:dyDescent="0.2">
      <c r="A14" s="144">
        <v>11</v>
      </c>
      <c r="B14" s="162">
        <v>0</v>
      </c>
      <c r="C14" s="162">
        <v>0</v>
      </c>
      <c r="D14" s="162">
        <v>0</v>
      </c>
      <c r="E14" s="101"/>
      <c r="F14" s="162">
        <v>0</v>
      </c>
      <c r="G14" s="162">
        <v>0</v>
      </c>
      <c r="H14" s="162">
        <v>0</v>
      </c>
      <c r="I14" s="101"/>
      <c r="J14" s="162">
        <v>0</v>
      </c>
      <c r="K14" s="162">
        <v>0</v>
      </c>
      <c r="L14" s="162">
        <v>0</v>
      </c>
      <c r="M14" s="101"/>
      <c r="N14" s="162">
        <v>0</v>
      </c>
      <c r="O14" s="162">
        <v>0</v>
      </c>
      <c r="P14" s="162">
        <v>0</v>
      </c>
      <c r="Q14" s="101"/>
      <c r="R14" s="162">
        <v>0</v>
      </c>
      <c r="S14" s="162">
        <v>0</v>
      </c>
      <c r="T14" s="162">
        <v>0</v>
      </c>
      <c r="U14" s="101"/>
      <c r="V14" s="162">
        <v>0</v>
      </c>
      <c r="W14" s="162">
        <v>0</v>
      </c>
      <c r="X14" s="162">
        <v>0</v>
      </c>
      <c r="Y14" s="101"/>
      <c r="Z14" s="162">
        <v>0</v>
      </c>
      <c r="AA14" s="162">
        <v>0</v>
      </c>
      <c r="AB14" s="162">
        <v>0</v>
      </c>
      <c r="AC14" s="130"/>
      <c r="AD14" s="136">
        <v>335</v>
      </c>
      <c r="AE14" s="136">
        <v>366</v>
      </c>
      <c r="AF14" s="136"/>
      <c r="AG14" s="136">
        <v>701</v>
      </c>
      <c r="AH14" s="136">
        <v>335</v>
      </c>
      <c r="AI14" s="136">
        <v>366</v>
      </c>
      <c r="AJ14" s="136"/>
      <c r="AK14" s="136">
        <v>0</v>
      </c>
      <c r="AL14" s="136">
        <v>0</v>
      </c>
      <c r="AM14" s="136">
        <v>0</v>
      </c>
      <c r="AN14" s="136"/>
      <c r="AO14" s="136">
        <v>0</v>
      </c>
      <c r="AP14" s="136">
        <v>0</v>
      </c>
      <c r="AQ14" s="136">
        <v>0</v>
      </c>
      <c r="AR14" s="136"/>
      <c r="AS14" s="136">
        <v>0</v>
      </c>
      <c r="AT14" s="136">
        <v>0</v>
      </c>
      <c r="AU14" s="136">
        <v>0</v>
      </c>
      <c r="AV14" s="136"/>
      <c r="AW14" s="136">
        <v>0</v>
      </c>
      <c r="AX14" s="136">
        <v>0</v>
      </c>
      <c r="AY14" s="136">
        <v>0</v>
      </c>
      <c r="AZ14" s="136"/>
      <c r="BA14" s="136">
        <v>0</v>
      </c>
      <c r="BB14" s="136">
        <v>0</v>
      </c>
      <c r="BC14" s="136">
        <v>0</v>
      </c>
    </row>
    <row r="15" spans="1:55" s="97" customFormat="1" ht="14.25" customHeight="1" x14ac:dyDescent="0.2">
      <c r="A15" s="144">
        <v>12</v>
      </c>
      <c r="B15" s="101">
        <v>9.6672120023879504</v>
      </c>
      <c r="C15" s="101">
        <v>4.8738366080661839</v>
      </c>
      <c r="D15" s="101">
        <v>4.7933753943217665</v>
      </c>
      <c r="E15" s="101"/>
      <c r="F15" s="101">
        <v>9.6672120023879504</v>
      </c>
      <c r="G15" s="101">
        <v>4.8738366080661839</v>
      </c>
      <c r="H15" s="101">
        <v>4.7933753943217665</v>
      </c>
      <c r="I15" s="101"/>
      <c r="J15" s="162">
        <v>0</v>
      </c>
      <c r="K15" s="162">
        <v>0</v>
      </c>
      <c r="L15" s="162">
        <v>0</v>
      </c>
      <c r="M15" s="101"/>
      <c r="N15" s="162">
        <v>0</v>
      </c>
      <c r="O15" s="162">
        <v>0</v>
      </c>
      <c r="P15" s="162">
        <v>0</v>
      </c>
      <c r="Q15" s="101"/>
      <c r="R15" s="162">
        <v>0</v>
      </c>
      <c r="S15" s="162">
        <v>0</v>
      </c>
      <c r="T15" s="162">
        <v>0</v>
      </c>
      <c r="U15" s="101"/>
      <c r="V15" s="162">
        <v>0</v>
      </c>
      <c r="W15" s="162">
        <v>0</v>
      </c>
      <c r="X15" s="162">
        <v>0</v>
      </c>
      <c r="Y15" s="101"/>
      <c r="Z15" s="162">
        <v>0</v>
      </c>
      <c r="AA15" s="162">
        <v>0</v>
      </c>
      <c r="AB15" s="162">
        <v>0</v>
      </c>
      <c r="AC15" s="37"/>
      <c r="AD15" s="136">
        <v>18713</v>
      </c>
      <c r="AE15" s="136">
        <v>19086</v>
      </c>
      <c r="AF15" s="136"/>
      <c r="AG15" s="136">
        <v>36851</v>
      </c>
      <c r="AH15" s="136">
        <v>18273</v>
      </c>
      <c r="AI15" s="136">
        <v>18578</v>
      </c>
      <c r="AJ15" s="136"/>
      <c r="AK15" s="136">
        <v>948</v>
      </c>
      <c r="AL15" s="136">
        <v>440</v>
      </c>
      <c r="AM15" s="136">
        <v>508</v>
      </c>
      <c r="AN15" s="136"/>
      <c r="AO15" s="136">
        <v>0</v>
      </c>
      <c r="AP15" s="136">
        <v>0</v>
      </c>
      <c r="AQ15" s="136">
        <v>0</v>
      </c>
      <c r="AR15" s="136"/>
      <c r="AS15" s="136">
        <v>0</v>
      </c>
      <c r="AT15" s="136">
        <v>0</v>
      </c>
      <c r="AU15" s="136">
        <v>0</v>
      </c>
      <c r="AV15" s="136"/>
      <c r="AW15" s="136">
        <v>0</v>
      </c>
      <c r="AX15" s="136">
        <v>0</v>
      </c>
      <c r="AY15" s="136">
        <v>0</v>
      </c>
      <c r="AZ15" s="136"/>
      <c r="BA15" s="136">
        <v>0</v>
      </c>
      <c r="BB15" s="136">
        <v>0</v>
      </c>
      <c r="BC15" s="136">
        <v>0</v>
      </c>
    </row>
    <row r="16" spans="1:55" s="97" customFormat="1" ht="14.25" customHeight="1" x14ac:dyDescent="0.2">
      <c r="A16" s="144">
        <v>13</v>
      </c>
      <c r="B16" s="101">
        <v>343.66979219652399</v>
      </c>
      <c r="C16" s="101">
        <v>215.97706508165697</v>
      </c>
      <c r="D16" s="101">
        <v>127.69272711486703</v>
      </c>
      <c r="E16" s="101"/>
      <c r="F16" s="101">
        <v>321.25947758686499</v>
      </c>
      <c r="G16" s="101">
        <v>199.82730093071356</v>
      </c>
      <c r="H16" s="101">
        <v>121.43217665615143</v>
      </c>
      <c r="I16" s="101"/>
      <c r="J16" s="101">
        <v>22.410314609658993</v>
      </c>
      <c r="K16" s="101">
        <v>16.149764150943398</v>
      </c>
      <c r="L16" s="101">
        <v>6.2605504587155965</v>
      </c>
      <c r="M16" s="101"/>
      <c r="N16" s="162">
        <v>0</v>
      </c>
      <c r="O16" s="162">
        <v>0</v>
      </c>
      <c r="P16" s="162">
        <v>0</v>
      </c>
      <c r="Q16" s="101"/>
      <c r="R16" s="162">
        <v>0</v>
      </c>
      <c r="S16" s="162">
        <v>0</v>
      </c>
      <c r="T16" s="162">
        <v>0</v>
      </c>
      <c r="U16" s="101"/>
      <c r="V16" s="162">
        <v>0</v>
      </c>
      <c r="W16" s="162">
        <v>0</v>
      </c>
      <c r="X16" s="162">
        <v>0</v>
      </c>
      <c r="Y16" s="101"/>
      <c r="Z16" s="162">
        <v>0</v>
      </c>
      <c r="AA16" s="162">
        <v>0</v>
      </c>
      <c r="AB16" s="162">
        <v>0</v>
      </c>
      <c r="AC16" s="28"/>
      <c r="AD16" s="136">
        <v>28927</v>
      </c>
      <c r="AE16" s="136">
        <v>29033</v>
      </c>
      <c r="AF16" s="136"/>
      <c r="AG16" s="136">
        <v>28130</v>
      </c>
      <c r="AH16" s="136">
        <v>14761</v>
      </c>
      <c r="AI16" s="136">
        <v>13369</v>
      </c>
      <c r="AJ16" s="136"/>
      <c r="AK16" s="136">
        <v>28720</v>
      </c>
      <c r="AL16" s="136">
        <v>13654</v>
      </c>
      <c r="AM16" s="136">
        <v>15066</v>
      </c>
      <c r="AN16" s="136"/>
      <c r="AO16" s="136">
        <v>1110</v>
      </c>
      <c r="AP16" s="136">
        <v>512</v>
      </c>
      <c r="AQ16" s="136">
        <v>598</v>
      </c>
      <c r="AR16" s="136"/>
      <c r="AS16" s="136">
        <v>0</v>
      </c>
      <c r="AT16" s="136">
        <v>0</v>
      </c>
      <c r="AU16" s="136">
        <v>0</v>
      </c>
      <c r="AV16" s="136"/>
      <c r="AW16" s="136">
        <v>0</v>
      </c>
      <c r="AX16" s="136">
        <v>0</v>
      </c>
      <c r="AY16" s="136">
        <v>0</v>
      </c>
      <c r="AZ16" s="136"/>
      <c r="BA16" s="136">
        <v>0</v>
      </c>
      <c r="BB16" s="136">
        <v>0</v>
      </c>
      <c r="BC16" s="136">
        <v>0</v>
      </c>
    </row>
    <row r="17" spans="1:55" s="97" customFormat="1" ht="14.25" customHeight="1" x14ac:dyDescent="0.2">
      <c r="A17" s="144">
        <v>14</v>
      </c>
      <c r="B17" s="101">
        <v>866.94587298194278</v>
      </c>
      <c r="C17" s="101">
        <v>526.99603139161525</v>
      </c>
      <c r="D17" s="101">
        <v>339.94984159032754</v>
      </c>
      <c r="E17" s="101"/>
      <c r="F17" s="101">
        <v>590.82638913808682</v>
      </c>
      <c r="G17" s="101">
        <v>365.53774560496379</v>
      </c>
      <c r="H17" s="101">
        <v>225.28864353312304</v>
      </c>
      <c r="I17" s="101"/>
      <c r="J17" s="101">
        <v>233.38349272979056</v>
      </c>
      <c r="K17" s="101">
        <v>139.47523584905662</v>
      </c>
      <c r="L17" s="101">
        <v>93.908256880733944</v>
      </c>
      <c r="M17" s="101"/>
      <c r="N17" s="101">
        <v>39.94788702484604</v>
      </c>
      <c r="O17" s="101">
        <v>19.19494584837545</v>
      </c>
      <c r="P17" s="101">
        <v>20.752941176470589</v>
      </c>
      <c r="Q17" s="101"/>
      <c r="R17" s="162">
        <v>2.7881040892193307</v>
      </c>
      <c r="S17" s="162">
        <v>2.7881040892193307</v>
      </c>
      <c r="T17" s="162">
        <v>0</v>
      </c>
      <c r="U17" s="101"/>
      <c r="V17" s="162">
        <v>0</v>
      </c>
      <c r="W17" s="162">
        <v>0</v>
      </c>
      <c r="X17" s="162">
        <v>0</v>
      </c>
      <c r="Y17" s="101"/>
      <c r="Z17" s="162">
        <v>0</v>
      </c>
      <c r="AA17" s="162">
        <v>0</v>
      </c>
      <c r="AB17" s="162">
        <v>0</v>
      </c>
      <c r="AC17" s="28"/>
      <c r="AD17" s="136">
        <v>31655</v>
      </c>
      <c r="AE17" s="136">
        <v>31005</v>
      </c>
      <c r="AF17" s="136"/>
      <c r="AG17" s="136">
        <v>12947</v>
      </c>
      <c r="AH17" s="136">
        <v>7499</v>
      </c>
      <c r="AI17" s="136">
        <v>5448</v>
      </c>
      <c r="AJ17" s="136"/>
      <c r="AK17" s="136">
        <v>22867</v>
      </c>
      <c r="AL17" s="136">
        <v>11721</v>
      </c>
      <c r="AM17" s="136">
        <v>11146</v>
      </c>
      <c r="AN17" s="136"/>
      <c r="AO17" s="136">
        <v>25434</v>
      </c>
      <c r="AP17" s="136">
        <v>11868</v>
      </c>
      <c r="AQ17" s="136">
        <v>13566</v>
      </c>
      <c r="AR17" s="136"/>
      <c r="AS17" s="136">
        <v>1412</v>
      </c>
      <c r="AT17" s="136">
        <v>567</v>
      </c>
      <c r="AU17" s="136">
        <v>845</v>
      </c>
      <c r="AV17" s="136"/>
      <c r="AW17" s="136">
        <v>0</v>
      </c>
      <c r="AX17" s="136">
        <v>0</v>
      </c>
      <c r="AY17" s="136">
        <v>0</v>
      </c>
      <c r="AZ17" s="136"/>
      <c r="BA17" s="136">
        <v>0</v>
      </c>
      <c r="BB17" s="136">
        <v>0</v>
      </c>
      <c r="BC17" s="136">
        <v>0</v>
      </c>
    </row>
    <row r="18" spans="1:55" s="97" customFormat="1" ht="14.25" customHeight="1" x14ac:dyDescent="0.2">
      <c r="A18" s="144">
        <v>15</v>
      </c>
      <c r="B18" s="101">
        <v>913.21431543339702</v>
      </c>
      <c r="C18" s="101">
        <v>560.24458007631472</v>
      </c>
      <c r="D18" s="101">
        <v>352.96973535708236</v>
      </c>
      <c r="E18" s="101"/>
      <c r="F18" s="101">
        <v>359.98196640557967</v>
      </c>
      <c r="G18" s="101">
        <v>222.57187176835572</v>
      </c>
      <c r="H18" s="101">
        <v>137.41009463722398</v>
      </c>
      <c r="I18" s="101"/>
      <c r="J18" s="101">
        <v>317.44304137095378</v>
      </c>
      <c r="K18" s="101">
        <v>193.79716981132074</v>
      </c>
      <c r="L18" s="101">
        <v>123.64587155963304</v>
      </c>
      <c r="M18" s="101"/>
      <c r="N18" s="101">
        <v>212.94678275642389</v>
      </c>
      <c r="O18" s="101">
        <v>129.93501805054152</v>
      </c>
      <c r="P18" s="101">
        <v>83.011764705882356</v>
      </c>
      <c r="Q18" s="101"/>
      <c r="R18" s="101">
        <v>22.842524900439638</v>
      </c>
      <c r="S18" s="101">
        <v>13.940520446096654</v>
      </c>
      <c r="T18" s="101">
        <v>8.9020044543429844</v>
      </c>
      <c r="U18" s="101"/>
      <c r="V18" s="162">
        <v>0</v>
      </c>
      <c r="W18" s="162">
        <v>0</v>
      </c>
      <c r="X18" s="162">
        <v>0</v>
      </c>
      <c r="Y18" s="101"/>
      <c r="Z18" s="162">
        <v>0</v>
      </c>
      <c r="AA18" s="162">
        <v>0</v>
      </c>
      <c r="AB18" s="162">
        <v>0</v>
      </c>
      <c r="AC18" s="28"/>
      <c r="AD18" s="136">
        <v>30049</v>
      </c>
      <c r="AE18" s="136">
        <v>30504</v>
      </c>
      <c r="AF18" s="136"/>
      <c r="AG18" s="136">
        <v>5977</v>
      </c>
      <c r="AH18" s="136">
        <v>3583</v>
      </c>
      <c r="AI18" s="136">
        <v>2394</v>
      </c>
      <c r="AJ18" s="136"/>
      <c r="AK18" s="136">
        <v>9983</v>
      </c>
      <c r="AL18" s="136">
        <v>5549</v>
      </c>
      <c r="AM18" s="136">
        <v>4434</v>
      </c>
      <c r="AN18" s="136"/>
      <c r="AO18" s="136">
        <v>17916</v>
      </c>
      <c r="AP18" s="136">
        <v>8799</v>
      </c>
      <c r="AQ18" s="136">
        <v>9117</v>
      </c>
      <c r="AR18" s="136"/>
      <c r="AS18" s="136">
        <v>25536</v>
      </c>
      <c r="AT18" s="136">
        <v>11659</v>
      </c>
      <c r="AU18" s="136">
        <v>13877</v>
      </c>
      <c r="AV18" s="136"/>
      <c r="AW18" s="136">
        <v>1141</v>
      </c>
      <c r="AX18" s="136">
        <v>459</v>
      </c>
      <c r="AY18" s="136">
        <v>682</v>
      </c>
      <c r="AZ18" s="136"/>
      <c r="BA18" s="136">
        <v>0</v>
      </c>
      <c r="BB18" s="136">
        <v>0</v>
      </c>
      <c r="BC18" s="136">
        <v>0</v>
      </c>
    </row>
    <row r="19" spans="1:55" s="97" customFormat="1" ht="14.25" customHeight="1" x14ac:dyDescent="0.2">
      <c r="A19" s="144">
        <v>16</v>
      </c>
      <c r="B19" s="101">
        <v>818.3449412546762</v>
      </c>
      <c r="C19" s="101">
        <v>493.93491260678633</v>
      </c>
      <c r="D19" s="101">
        <v>324.41002864788993</v>
      </c>
      <c r="E19" s="101"/>
      <c r="F19" s="101">
        <v>208.01939068112051</v>
      </c>
      <c r="G19" s="101">
        <v>115.3474663908997</v>
      </c>
      <c r="H19" s="101">
        <v>92.671924290220815</v>
      </c>
      <c r="I19" s="101"/>
      <c r="J19" s="101">
        <v>250.12862212220875</v>
      </c>
      <c r="K19" s="101">
        <v>170.3066037735849</v>
      </c>
      <c r="L19" s="101">
        <v>79.822018348623857</v>
      </c>
      <c r="M19" s="101"/>
      <c r="N19" s="101">
        <v>187.85733701422808</v>
      </c>
      <c r="O19" s="101">
        <v>101.88086642599278</v>
      </c>
      <c r="P19" s="101">
        <v>85.976470588235301</v>
      </c>
      <c r="Q19" s="101"/>
      <c r="R19" s="101">
        <v>148.98993219132149</v>
      </c>
      <c r="S19" s="101">
        <v>89.219330855018583</v>
      </c>
      <c r="T19" s="101">
        <v>59.770601336302896</v>
      </c>
      <c r="U19" s="101"/>
      <c r="V19" s="101">
        <v>18.249659245797364</v>
      </c>
      <c r="W19" s="101">
        <v>12.080645161290322</v>
      </c>
      <c r="X19" s="101">
        <v>6.169014084507042</v>
      </c>
      <c r="Y19" s="101"/>
      <c r="Z19" s="162">
        <v>5.0999999999999996</v>
      </c>
      <c r="AA19" s="162">
        <v>5.0999999999999996</v>
      </c>
      <c r="AB19" s="162">
        <v>0</v>
      </c>
      <c r="AC19" s="28"/>
      <c r="AD19" s="136">
        <v>27093</v>
      </c>
      <c r="AE19" s="136">
        <v>28109</v>
      </c>
      <c r="AF19" s="136"/>
      <c r="AG19" s="136">
        <v>2498</v>
      </c>
      <c r="AH19" s="136">
        <v>1502</v>
      </c>
      <c r="AI19" s="136">
        <v>996</v>
      </c>
      <c r="AJ19" s="136"/>
      <c r="AK19" s="136">
        <v>4695</v>
      </c>
      <c r="AL19" s="136">
        <v>2770</v>
      </c>
      <c r="AM19" s="136">
        <v>1925</v>
      </c>
      <c r="AN19" s="136"/>
      <c r="AO19" s="136">
        <v>7654</v>
      </c>
      <c r="AP19" s="136">
        <v>4167</v>
      </c>
      <c r="AQ19" s="136">
        <v>3487</v>
      </c>
      <c r="AR19" s="136"/>
      <c r="AS19" s="136">
        <v>18464</v>
      </c>
      <c r="AT19" s="136">
        <v>8912</v>
      </c>
      <c r="AU19" s="136">
        <v>9552</v>
      </c>
      <c r="AV19" s="136"/>
      <c r="AW19" s="136">
        <v>21605</v>
      </c>
      <c r="AX19" s="136">
        <v>9610</v>
      </c>
      <c r="AY19" s="136">
        <v>11995</v>
      </c>
      <c r="AZ19" s="136"/>
      <c r="BA19" s="136">
        <v>286</v>
      </c>
      <c r="BB19" s="136">
        <v>132</v>
      </c>
      <c r="BC19" s="136">
        <v>154</v>
      </c>
    </row>
    <row r="20" spans="1:55" s="97" customFormat="1" ht="14.25" customHeight="1" x14ac:dyDescent="0.2">
      <c r="A20" s="144">
        <v>17</v>
      </c>
      <c r="B20" s="101">
        <v>793.43623698514239</v>
      </c>
      <c r="C20" s="101">
        <v>485.78182437599929</v>
      </c>
      <c r="D20" s="101">
        <v>307.65441260914304</v>
      </c>
      <c r="E20" s="101"/>
      <c r="F20" s="101">
        <v>179.28595871977137</v>
      </c>
      <c r="G20" s="101">
        <v>116.97207859358842</v>
      </c>
      <c r="H20" s="101">
        <v>62.313880126182966</v>
      </c>
      <c r="I20" s="101"/>
      <c r="J20" s="101">
        <v>192.09454950666435</v>
      </c>
      <c r="K20" s="101">
        <v>124.79363207547171</v>
      </c>
      <c r="L20" s="101">
        <v>67.300917431192659</v>
      </c>
      <c r="M20" s="101"/>
      <c r="N20" s="101">
        <v>136.05644510511786</v>
      </c>
      <c r="O20" s="101">
        <v>81.209386281588451</v>
      </c>
      <c r="P20" s="101">
        <v>54.847058823529409</v>
      </c>
      <c r="Q20" s="101"/>
      <c r="R20" s="101">
        <v>165.10687111383413</v>
      </c>
      <c r="S20" s="101">
        <v>98.977695167286257</v>
      </c>
      <c r="T20" s="101">
        <v>66.129175946547889</v>
      </c>
      <c r="U20" s="101"/>
      <c r="V20" s="101">
        <v>119.19241253975466</v>
      </c>
      <c r="W20" s="101">
        <v>62.12903225806452</v>
      </c>
      <c r="X20" s="101">
        <v>57.063380281690137</v>
      </c>
      <c r="Y20" s="101"/>
      <c r="Z20" s="101">
        <v>1.7000000000000002</v>
      </c>
      <c r="AA20" s="101">
        <v>1.7000000000000002</v>
      </c>
      <c r="AB20" s="101">
        <v>0</v>
      </c>
      <c r="AC20" s="28"/>
      <c r="AD20" s="136">
        <v>17798</v>
      </c>
      <c r="AE20" s="136">
        <v>17812</v>
      </c>
      <c r="AF20" s="136"/>
      <c r="AG20" s="136">
        <v>1238</v>
      </c>
      <c r="AH20" s="136">
        <v>760</v>
      </c>
      <c r="AI20" s="136">
        <v>478</v>
      </c>
      <c r="AJ20" s="136"/>
      <c r="AK20" s="136">
        <v>2008</v>
      </c>
      <c r="AL20" s="136">
        <v>1171</v>
      </c>
      <c r="AM20" s="136">
        <v>837</v>
      </c>
      <c r="AN20" s="136"/>
      <c r="AO20" s="136">
        <v>3777</v>
      </c>
      <c r="AP20" s="136">
        <v>2180</v>
      </c>
      <c r="AQ20" s="136">
        <v>1597</v>
      </c>
      <c r="AR20" s="136"/>
      <c r="AS20" s="136">
        <v>8705</v>
      </c>
      <c r="AT20" s="136">
        <v>4566</v>
      </c>
      <c r="AU20" s="136">
        <v>4139</v>
      </c>
      <c r="AV20" s="136"/>
      <c r="AW20" s="136">
        <v>14973</v>
      </c>
      <c r="AX20" s="136">
        <v>6998</v>
      </c>
      <c r="AY20" s="136">
        <v>7975</v>
      </c>
      <c r="AZ20" s="136"/>
      <c r="BA20" s="136">
        <v>4909</v>
      </c>
      <c r="BB20" s="136">
        <v>2123</v>
      </c>
      <c r="BC20" s="136">
        <v>2786</v>
      </c>
    </row>
    <row r="21" spans="1:55" s="97" customFormat="1" ht="14.25" customHeight="1" x14ac:dyDescent="0.2">
      <c r="A21" s="144">
        <v>18</v>
      </c>
      <c r="B21" s="101">
        <v>706.13168895722742</v>
      </c>
      <c r="C21" s="101">
        <v>451.77752575271074</v>
      </c>
      <c r="D21" s="101">
        <v>254.35416320451665</v>
      </c>
      <c r="E21" s="101"/>
      <c r="F21" s="101">
        <v>168.10141613302059</v>
      </c>
      <c r="G21" s="101">
        <v>116.97207859358842</v>
      </c>
      <c r="H21" s="101">
        <v>51.129337539432179</v>
      </c>
      <c r="I21" s="101"/>
      <c r="J21" s="101">
        <v>162.73134195949456</v>
      </c>
      <c r="K21" s="101">
        <v>95.430424528301884</v>
      </c>
      <c r="L21" s="101">
        <v>67.300917431192659</v>
      </c>
      <c r="M21" s="101"/>
      <c r="N21" s="101">
        <v>125.69743045232534</v>
      </c>
      <c r="O21" s="101">
        <v>76.779783393501802</v>
      </c>
      <c r="P21" s="101">
        <v>48.917647058823533</v>
      </c>
      <c r="Q21" s="101"/>
      <c r="R21" s="101">
        <v>124.46033730470853</v>
      </c>
      <c r="S21" s="101">
        <v>85.037174721189601</v>
      </c>
      <c r="T21" s="101">
        <v>39.423162583518931</v>
      </c>
      <c r="U21" s="101"/>
      <c r="V21" s="101">
        <v>113.94116310767834</v>
      </c>
      <c r="W21" s="101">
        <v>70.758064516129039</v>
      </c>
      <c r="X21" s="101">
        <v>43.183098591549296</v>
      </c>
      <c r="Y21" s="101"/>
      <c r="Z21" s="101">
        <v>11.200000000000001</v>
      </c>
      <c r="AA21" s="101">
        <v>6.8000000000000007</v>
      </c>
      <c r="AB21" s="101">
        <v>4.4000000000000004</v>
      </c>
      <c r="AC21" s="28"/>
      <c r="AD21" s="136">
        <v>9605</v>
      </c>
      <c r="AE21" s="136">
        <v>9083</v>
      </c>
      <c r="AF21" s="136"/>
      <c r="AG21" s="136">
        <v>857</v>
      </c>
      <c r="AH21" s="136">
        <v>513</v>
      </c>
      <c r="AI21" s="136">
        <v>344</v>
      </c>
      <c r="AJ21" s="136"/>
      <c r="AK21" s="136">
        <v>1043</v>
      </c>
      <c r="AL21" s="136">
        <v>601</v>
      </c>
      <c r="AM21" s="136">
        <v>442</v>
      </c>
      <c r="AN21" s="136"/>
      <c r="AO21" s="136">
        <v>1614</v>
      </c>
      <c r="AP21" s="136">
        <v>935</v>
      </c>
      <c r="AQ21" s="136">
        <v>679</v>
      </c>
      <c r="AR21" s="136"/>
      <c r="AS21" s="136">
        <v>4779</v>
      </c>
      <c r="AT21" s="136">
        <v>2553</v>
      </c>
      <c r="AU21" s="136">
        <v>2226</v>
      </c>
      <c r="AV21" s="136"/>
      <c r="AW21" s="136">
        <v>5880</v>
      </c>
      <c r="AX21" s="136">
        <v>2969</v>
      </c>
      <c r="AY21" s="136">
        <v>2911</v>
      </c>
      <c r="AZ21" s="136"/>
      <c r="BA21" s="136">
        <v>4515</v>
      </c>
      <c r="BB21" s="136">
        <v>2034</v>
      </c>
      <c r="BC21" s="136">
        <v>2481</v>
      </c>
    </row>
    <row r="22" spans="1:55" s="97" customFormat="1" ht="14.25" customHeight="1" x14ac:dyDescent="0.2">
      <c r="A22" s="144">
        <v>19</v>
      </c>
      <c r="B22" s="101">
        <v>627.71076516655819</v>
      </c>
      <c r="C22" s="101">
        <v>386.5831445708892</v>
      </c>
      <c r="D22" s="101">
        <v>241.12762059566887</v>
      </c>
      <c r="E22" s="101"/>
      <c r="F22" s="101">
        <v>135.66281288840898</v>
      </c>
      <c r="G22" s="101">
        <v>87.729058945191312</v>
      </c>
      <c r="H22" s="101">
        <v>47.93375394321766</v>
      </c>
      <c r="I22" s="101"/>
      <c r="J22" s="101">
        <v>150.30721827938376</v>
      </c>
      <c r="K22" s="101">
        <v>93.962264150943398</v>
      </c>
      <c r="L22" s="101">
        <v>56.344954128440371</v>
      </c>
      <c r="M22" s="101"/>
      <c r="N22" s="101">
        <v>105.00849437247822</v>
      </c>
      <c r="O22" s="101">
        <v>60.537906137184116</v>
      </c>
      <c r="P22" s="101">
        <v>44.470588235294116</v>
      </c>
      <c r="Q22" s="101"/>
      <c r="R22" s="101">
        <v>96.823970657636551</v>
      </c>
      <c r="S22" s="101">
        <v>59.944237918215606</v>
      </c>
      <c r="T22" s="101">
        <v>36.879732739420938</v>
      </c>
      <c r="U22" s="101"/>
      <c r="V22" s="101">
        <v>114.30826896865061</v>
      </c>
      <c r="W22" s="101">
        <v>74.209677419354833</v>
      </c>
      <c r="X22" s="101">
        <v>40.098591549295776</v>
      </c>
      <c r="Y22" s="101"/>
      <c r="Z22" s="101">
        <v>25.6</v>
      </c>
      <c r="AA22" s="101">
        <v>10.199999999999999</v>
      </c>
      <c r="AB22" s="101">
        <v>15.4</v>
      </c>
      <c r="AC22" s="28"/>
      <c r="AD22" s="136">
        <v>4907</v>
      </c>
      <c r="AE22" s="136">
        <v>4471</v>
      </c>
      <c r="AF22" s="136"/>
      <c r="AG22" s="136">
        <v>625</v>
      </c>
      <c r="AH22" s="136">
        <v>379</v>
      </c>
      <c r="AI22" s="136">
        <v>246</v>
      </c>
      <c r="AJ22" s="136"/>
      <c r="AK22" s="136">
        <v>732</v>
      </c>
      <c r="AL22" s="136">
        <v>417</v>
      </c>
      <c r="AM22" s="136">
        <v>315</v>
      </c>
      <c r="AN22" s="136"/>
      <c r="AO22" s="136">
        <v>936</v>
      </c>
      <c r="AP22" s="136">
        <v>499</v>
      </c>
      <c r="AQ22" s="136">
        <v>437</v>
      </c>
      <c r="AR22" s="136"/>
      <c r="AS22" s="136">
        <v>2653</v>
      </c>
      <c r="AT22" s="136">
        <v>1378</v>
      </c>
      <c r="AU22" s="136">
        <v>1275</v>
      </c>
      <c r="AV22" s="136"/>
      <c r="AW22" s="136">
        <v>3080</v>
      </c>
      <c r="AX22" s="136">
        <v>1578</v>
      </c>
      <c r="AY22" s="136">
        <v>1502</v>
      </c>
      <c r="AZ22" s="136"/>
      <c r="BA22" s="136">
        <v>1352</v>
      </c>
      <c r="BB22" s="136">
        <v>656</v>
      </c>
      <c r="BC22" s="136">
        <v>696</v>
      </c>
    </row>
    <row r="23" spans="1:55" s="97" customFormat="1" ht="14.25" customHeight="1" x14ac:dyDescent="0.2">
      <c r="A23" s="144">
        <v>20</v>
      </c>
      <c r="B23" s="101">
        <v>498.64030065806145</v>
      </c>
      <c r="C23" s="101">
        <v>277.84788335010165</v>
      </c>
      <c r="D23" s="101">
        <v>220.79241730795977</v>
      </c>
      <c r="E23" s="101"/>
      <c r="F23" s="101">
        <v>90.415054854357848</v>
      </c>
      <c r="G23" s="101">
        <v>56.86142709410548</v>
      </c>
      <c r="H23" s="101">
        <v>33.553627760252368</v>
      </c>
      <c r="I23" s="101"/>
      <c r="J23" s="101">
        <v>112.32900294270382</v>
      </c>
      <c r="K23" s="101">
        <v>52.85377358490566</v>
      </c>
      <c r="L23" s="101">
        <v>59.47522935779817</v>
      </c>
      <c r="M23" s="101"/>
      <c r="N23" s="101">
        <v>93.167126778509243</v>
      </c>
      <c r="O23" s="101">
        <v>56.108303249097474</v>
      </c>
      <c r="P23" s="101">
        <v>37.058823529411761</v>
      </c>
      <c r="Q23" s="101"/>
      <c r="R23" s="101">
        <v>99.245063379173871</v>
      </c>
      <c r="S23" s="101">
        <v>58.550185873605948</v>
      </c>
      <c r="T23" s="101">
        <v>40.694877505567923</v>
      </c>
      <c r="U23" s="101"/>
      <c r="V23" s="101">
        <v>99.584052703316672</v>
      </c>
      <c r="W23" s="101">
        <v>51.774193548387096</v>
      </c>
      <c r="X23" s="101">
        <v>47.809859154929576</v>
      </c>
      <c r="Y23" s="101"/>
      <c r="Z23" s="101">
        <v>3.9000000000000004</v>
      </c>
      <c r="AA23" s="101">
        <v>1.7000000000000002</v>
      </c>
      <c r="AB23" s="101">
        <v>2.2000000000000002</v>
      </c>
      <c r="AC23" s="28"/>
      <c r="AD23" s="136">
        <v>3031</v>
      </c>
      <c r="AE23" s="136">
        <v>2775</v>
      </c>
      <c r="AF23" s="136"/>
      <c r="AG23" s="136">
        <v>468</v>
      </c>
      <c r="AH23" s="136">
        <v>290</v>
      </c>
      <c r="AI23" s="136">
        <v>178</v>
      </c>
      <c r="AJ23" s="136"/>
      <c r="AK23" s="136">
        <v>538</v>
      </c>
      <c r="AL23" s="136">
        <v>312</v>
      </c>
      <c r="AM23" s="136">
        <v>226</v>
      </c>
      <c r="AN23" s="136"/>
      <c r="AO23" s="136">
        <v>667</v>
      </c>
      <c r="AP23" s="136">
        <v>383</v>
      </c>
      <c r="AQ23" s="136">
        <v>284</v>
      </c>
      <c r="AR23" s="136"/>
      <c r="AS23" s="136">
        <v>1765</v>
      </c>
      <c r="AT23" s="136">
        <v>881</v>
      </c>
      <c r="AU23" s="136">
        <v>884</v>
      </c>
      <c r="AV23" s="136"/>
      <c r="AW23" s="136">
        <v>1610</v>
      </c>
      <c r="AX23" s="136">
        <v>789</v>
      </c>
      <c r="AY23" s="136">
        <v>821</v>
      </c>
      <c r="AZ23" s="136"/>
      <c r="BA23" s="136">
        <v>758</v>
      </c>
      <c r="BB23" s="136">
        <v>376</v>
      </c>
      <c r="BC23" s="136">
        <v>382</v>
      </c>
    </row>
    <row r="24" spans="1:55" s="97" customFormat="1" ht="14.25" customHeight="1" x14ac:dyDescent="0.2">
      <c r="A24" s="144">
        <v>21</v>
      </c>
      <c r="B24" s="101">
        <v>435.89059986363588</v>
      </c>
      <c r="C24" s="101">
        <v>252.97630436817749</v>
      </c>
      <c r="D24" s="101">
        <v>182.91429549545833</v>
      </c>
      <c r="E24" s="101"/>
      <c r="F24" s="101">
        <v>77.444977637429503</v>
      </c>
      <c r="G24" s="101">
        <v>45.489141675284387</v>
      </c>
      <c r="H24" s="101">
        <v>31.955835962145109</v>
      </c>
      <c r="I24" s="101"/>
      <c r="J24" s="101">
        <v>94.627602994633889</v>
      </c>
      <c r="K24" s="101">
        <v>60.194575471698116</v>
      </c>
      <c r="L24" s="101">
        <v>34.433027522935781</v>
      </c>
      <c r="M24" s="101"/>
      <c r="N24" s="101">
        <v>76.907793586748767</v>
      </c>
      <c r="O24" s="101">
        <v>44.296028880866423</v>
      </c>
      <c r="P24" s="101">
        <v>32.611764705882351</v>
      </c>
      <c r="Q24" s="101"/>
      <c r="R24" s="101">
        <v>103.84257457712721</v>
      </c>
      <c r="S24" s="101">
        <v>52.973977695167292</v>
      </c>
      <c r="T24" s="101">
        <v>50.86859688195991</v>
      </c>
      <c r="U24" s="101"/>
      <c r="V24" s="101">
        <v>79.167651067696497</v>
      </c>
      <c r="W24" s="101">
        <v>48.322580645161288</v>
      </c>
      <c r="X24" s="101">
        <v>30.845070422535212</v>
      </c>
      <c r="Y24" s="101"/>
      <c r="Z24" s="101">
        <v>3.9000000000000004</v>
      </c>
      <c r="AA24" s="101">
        <v>1.7000000000000002</v>
      </c>
      <c r="AB24" s="101">
        <v>2.2000000000000002</v>
      </c>
      <c r="AC24" s="28"/>
      <c r="AD24" s="136">
        <v>2233</v>
      </c>
      <c r="AE24" s="136">
        <v>2143</v>
      </c>
      <c r="AF24" s="136"/>
      <c r="AG24" s="136">
        <v>381</v>
      </c>
      <c r="AH24" s="136">
        <v>240</v>
      </c>
      <c r="AI24" s="136">
        <v>141</v>
      </c>
      <c r="AJ24" s="136"/>
      <c r="AK24" s="136">
        <v>505</v>
      </c>
      <c r="AL24" s="136">
        <v>303</v>
      </c>
      <c r="AM24" s="136">
        <v>202</v>
      </c>
      <c r="AN24" s="136"/>
      <c r="AO24" s="136">
        <v>475</v>
      </c>
      <c r="AP24" s="136">
        <v>259</v>
      </c>
      <c r="AQ24" s="136">
        <v>216</v>
      </c>
      <c r="AR24" s="136"/>
      <c r="AS24" s="136">
        <v>1422</v>
      </c>
      <c r="AT24" s="136">
        <v>683</v>
      </c>
      <c r="AU24" s="136">
        <v>739</v>
      </c>
      <c r="AV24" s="136"/>
      <c r="AW24" s="136">
        <v>1148</v>
      </c>
      <c r="AX24" s="136">
        <v>559</v>
      </c>
      <c r="AY24" s="136">
        <v>589</v>
      </c>
      <c r="AZ24" s="136"/>
      <c r="BA24" s="136">
        <v>445</v>
      </c>
      <c r="BB24" s="136">
        <v>189</v>
      </c>
      <c r="BC24" s="136">
        <v>256</v>
      </c>
    </row>
    <row r="25" spans="1:55" s="97" customFormat="1" ht="14.25" customHeight="1" x14ac:dyDescent="0.2">
      <c r="A25" s="144">
        <v>22</v>
      </c>
      <c r="B25" s="101">
        <v>423.68062978578007</v>
      </c>
      <c r="C25" s="101">
        <v>277.43835791326114</v>
      </c>
      <c r="D25" s="101">
        <v>146.2422718725189</v>
      </c>
      <c r="E25" s="101"/>
      <c r="F25" s="101">
        <v>80.935585684040205</v>
      </c>
      <c r="G25" s="101">
        <v>63.359875904860388</v>
      </c>
      <c r="H25" s="101">
        <v>17.57570977917981</v>
      </c>
      <c r="I25" s="101"/>
      <c r="J25" s="101">
        <v>101.87142764410595</v>
      </c>
      <c r="K25" s="101">
        <v>69.003537735849065</v>
      </c>
      <c r="L25" s="101">
        <v>32.867889908256885</v>
      </c>
      <c r="M25" s="101"/>
      <c r="N25" s="101">
        <v>81.302484603949878</v>
      </c>
      <c r="O25" s="101">
        <v>57.584837545126355</v>
      </c>
      <c r="P25" s="101">
        <v>23.717647058823527</v>
      </c>
      <c r="Q25" s="101"/>
      <c r="R25" s="101">
        <v>91.125425356637237</v>
      </c>
      <c r="S25" s="101">
        <v>52.973977695167292</v>
      </c>
      <c r="T25" s="101">
        <v>38.151447661469938</v>
      </c>
      <c r="U25" s="101"/>
      <c r="V25" s="101">
        <v>68.445706497046785</v>
      </c>
      <c r="W25" s="101">
        <v>34.516129032258064</v>
      </c>
      <c r="X25" s="101">
        <v>33.929577464788728</v>
      </c>
      <c r="Y25" s="101"/>
      <c r="Z25" s="101">
        <v>0</v>
      </c>
      <c r="AA25" s="101">
        <v>0</v>
      </c>
      <c r="AB25" s="101">
        <v>0</v>
      </c>
      <c r="AC25" s="28"/>
      <c r="AD25" s="136">
        <v>1638</v>
      </c>
      <c r="AE25" s="136">
        <v>1780</v>
      </c>
      <c r="AF25" s="136"/>
      <c r="AG25" s="136">
        <v>293</v>
      </c>
      <c r="AH25" s="136">
        <v>172</v>
      </c>
      <c r="AI25" s="136">
        <v>121</v>
      </c>
      <c r="AJ25" s="136"/>
      <c r="AK25" s="136">
        <v>390</v>
      </c>
      <c r="AL25" s="136">
        <v>222</v>
      </c>
      <c r="AM25" s="136">
        <v>168</v>
      </c>
      <c r="AN25" s="136"/>
      <c r="AO25" s="136">
        <v>390</v>
      </c>
      <c r="AP25" s="136">
        <v>227</v>
      </c>
      <c r="AQ25" s="136">
        <v>163</v>
      </c>
      <c r="AR25" s="136"/>
      <c r="AS25" s="136">
        <v>1146</v>
      </c>
      <c r="AT25" s="136">
        <v>538</v>
      </c>
      <c r="AU25" s="136">
        <v>608</v>
      </c>
      <c r="AV25" s="136"/>
      <c r="AW25" s="136">
        <v>860</v>
      </c>
      <c r="AX25" s="136">
        <v>367</v>
      </c>
      <c r="AY25" s="136">
        <v>493</v>
      </c>
      <c r="AZ25" s="136"/>
      <c r="BA25" s="136">
        <v>339</v>
      </c>
      <c r="BB25" s="136">
        <v>112</v>
      </c>
      <c r="BC25" s="136">
        <v>227</v>
      </c>
    </row>
    <row r="26" spans="1:55" s="97" customFormat="1" ht="14.25" customHeight="1" x14ac:dyDescent="0.2">
      <c r="A26" s="144">
        <v>23</v>
      </c>
      <c r="B26" s="101">
        <v>361.63576738226493</v>
      </c>
      <c r="C26" s="101">
        <v>209.04966832453613</v>
      </c>
      <c r="D26" s="101">
        <v>152.58609905772875</v>
      </c>
      <c r="E26" s="101"/>
      <c r="F26" s="101">
        <v>87.13901004439893</v>
      </c>
      <c r="G26" s="101">
        <v>51.987590486039302</v>
      </c>
      <c r="H26" s="101">
        <v>35.151419558359621</v>
      </c>
      <c r="I26" s="101"/>
      <c r="J26" s="101">
        <v>85.527709018521733</v>
      </c>
      <c r="K26" s="101">
        <v>55.790094339622641</v>
      </c>
      <c r="L26" s="101">
        <v>29.737614678899085</v>
      </c>
      <c r="M26" s="101"/>
      <c r="N26" s="101">
        <v>54.736504565725205</v>
      </c>
      <c r="O26" s="101">
        <v>28.054151624548737</v>
      </c>
      <c r="P26" s="101">
        <v>26.682352941176468</v>
      </c>
      <c r="Q26" s="101"/>
      <c r="R26" s="101">
        <v>79.850671877199233</v>
      </c>
      <c r="S26" s="101">
        <v>40.427509293680295</v>
      </c>
      <c r="T26" s="101">
        <v>39.423162583518931</v>
      </c>
      <c r="U26" s="101"/>
      <c r="V26" s="101">
        <v>54.381871876419808</v>
      </c>
      <c r="W26" s="101">
        <v>32.79032258064516</v>
      </c>
      <c r="X26" s="101">
        <v>21.591549295774648</v>
      </c>
      <c r="Y26" s="101"/>
      <c r="Z26" s="101">
        <v>0</v>
      </c>
      <c r="AA26" s="101">
        <v>0</v>
      </c>
      <c r="AB26" s="101">
        <v>0</v>
      </c>
      <c r="AC26" s="89"/>
      <c r="AD26" s="136">
        <v>1362</v>
      </c>
      <c r="AE26" s="136">
        <v>1524</v>
      </c>
      <c r="AF26" s="136"/>
      <c r="AG26" s="136">
        <v>271</v>
      </c>
      <c r="AH26" s="136">
        <v>151</v>
      </c>
      <c r="AI26" s="136">
        <v>120</v>
      </c>
      <c r="AJ26" s="136"/>
      <c r="AK26" s="136">
        <v>300</v>
      </c>
      <c r="AL26" s="136">
        <v>174</v>
      </c>
      <c r="AM26" s="136">
        <v>126</v>
      </c>
      <c r="AN26" s="136"/>
      <c r="AO26" s="136">
        <v>344</v>
      </c>
      <c r="AP26" s="136">
        <v>185</v>
      </c>
      <c r="AQ26" s="136">
        <v>159</v>
      </c>
      <c r="AR26" s="136"/>
      <c r="AS26" s="136">
        <v>1012</v>
      </c>
      <c r="AT26" s="136">
        <v>466</v>
      </c>
      <c r="AU26" s="136">
        <v>546</v>
      </c>
      <c r="AV26" s="136"/>
      <c r="AW26" s="136">
        <v>668</v>
      </c>
      <c r="AX26" s="136">
        <v>275</v>
      </c>
      <c r="AY26" s="136">
        <v>393</v>
      </c>
      <c r="AZ26" s="136"/>
      <c r="BA26" s="136">
        <v>291</v>
      </c>
      <c r="BB26" s="136">
        <v>111</v>
      </c>
      <c r="BC26" s="136">
        <v>180</v>
      </c>
    </row>
    <row r="27" spans="1:55" s="97" customFormat="1" ht="14.25" customHeight="1" x14ac:dyDescent="0.2">
      <c r="A27" s="144">
        <v>24</v>
      </c>
      <c r="B27" s="101">
        <v>245.26091456913829</v>
      </c>
      <c r="C27" s="101">
        <v>141.01098181044586</v>
      </c>
      <c r="D27" s="101">
        <v>104.24993275869248</v>
      </c>
      <c r="E27" s="101"/>
      <c r="F27" s="101">
        <v>48.389700821102693</v>
      </c>
      <c r="G27" s="101">
        <v>27.618407445708375</v>
      </c>
      <c r="H27" s="101">
        <v>20.771293375394322</v>
      </c>
      <c r="I27" s="101"/>
      <c r="J27" s="101">
        <v>55.9705469967111</v>
      </c>
      <c r="K27" s="101">
        <v>29.363207547169814</v>
      </c>
      <c r="L27" s="101">
        <v>26.607339449541286</v>
      </c>
      <c r="M27" s="101"/>
      <c r="N27" s="101">
        <v>53.248332979401141</v>
      </c>
      <c r="O27" s="101">
        <v>29.530685920577618</v>
      </c>
      <c r="P27" s="101">
        <v>23.717647058823527</v>
      </c>
      <c r="Q27" s="101"/>
      <c r="R27" s="101">
        <v>46.052061168561274</v>
      </c>
      <c r="S27" s="101">
        <v>32.063197026022301</v>
      </c>
      <c r="T27" s="101">
        <v>13.988864142538974</v>
      </c>
      <c r="U27" s="101"/>
      <c r="V27" s="101">
        <v>39.400272603362112</v>
      </c>
      <c r="W27" s="101">
        <v>22.435483870967744</v>
      </c>
      <c r="X27" s="101">
        <v>16.964788732394364</v>
      </c>
      <c r="Y27" s="101"/>
      <c r="Z27" s="101">
        <v>2.2000000000000002</v>
      </c>
      <c r="AA27" s="101">
        <v>0</v>
      </c>
      <c r="AB27" s="101">
        <v>2.2000000000000002</v>
      </c>
      <c r="AC27" s="35"/>
      <c r="AD27" s="136">
        <v>1187</v>
      </c>
      <c r="AE27" s="136">
        <v>1265</v>
      </c>
      <c r="AF27" s="136"/>
      <c r="AG27" s="136">
        <v>218</v>
      </c>
      <c r="AH27" s="136">
        <v>128</v>
      </c>
      <c r="AI27" s="136">
        <v>90</v>
      </c>
      <c r="AJ27" s="136"/>
      <c r="AK27" s="136">
        <v>273</v>
      </c>
      <c r="AL27" s="136">
        <v>147</v>
      </c>
      <c r="AM27" s="136">
        <v>126</v>
      </c>
      <c r="AN27" s="136"/>
      <c r="AO27" s="136">
        <v>289</v>
      </c>
      <c r="AP27" s="136">
        <v>170</v>
      </c>
      <c r="AQ27" s="136">
        <v>119</v>
      </c>
      <c r="AR27" s="136"/>
      <c r="AS27" s="136">
        <v>828</v>
      </c>
      <c r="AT27" s="136">
        <v>382</v>
      </c>
      <c r="AU27" s="136">
        <v>446</v>
      </c>
      <c r="AV27" s="136"/>
      <c r="AW27" s="136">
        <v>556</v>
      </c>
      <c r="AX27" s="136">
        <v>249</v>
      </c>
      <c r="AY27" s="136">
        <v>307</v>
      </c>
      <c r="AZ27" s="136"/>
      <c r="BA27" s="136">
        <v>288</v>
      </c>
      <c r="BB27" s="136">
        <v>111</v>
      </c>
      <c r="BC27" s="136">
        <v>177</v>
      </c>
    </row>
    <row r="28" spans="1:55" s="97" customFormat="1" ht="14.25" customHeight="1" x14ac:dyDescent="0.2">
      <c r="A28" s="144" t="s">
        <v>40</v>
      </c>
      <c r="B28" s="101">
        <v>797.37785786414395</v>
      </c>
      <c r="C28" s="101">
        <v>438.20654579979032</v>
      </c>
      <c r="D28" s="101">
        <v>359.17131206435363</v>
      </c>
      <c r="E28" s="101"/>
      <c r="F28" s="101">
        <v>111.32045025265953</v>
      </c>
      <c r="G28" s="101">
        <v>64.984488107549126</v>
      </c>
      <c r="H28" s="101">
        <v>46.335962145110408</v>
      </c>
      <c r="I28" s="101"/>
      <c r="J28" s="101">
        <v>175.05848840228492</v>
      </c>
      <c r="K28" s="101">
        <v>98.366745283018858</v>
      </c>
      <c r="L28" s="101">
        <v>76.691743119266064</v>
      </c>
      <c r="M28" s="101"/>
      <c r="N28" s="101">
        <v>159.75081758335102</v>
      </c>
      <c r="O28" s="101">
        <v>87.115523465703973</v>
      </c>
      <c r="P28" s="101">
        <v>72.635294117647064</v>
      </c>
      <c r="Q28" s="101"/>
      <c r="R28" s="101">
        <v>204.2370157557894</v>
      </c>
      <c r="S28" s="101">
        <v>110.13011152416357</v>
      </c>
      <c r="T28" s="101">
        <v>94.106904231625833</v>
      </c>
      <c r="U28" s="101"/>
      <c r="V28" s="101">
        <v>143.61108587005907</v>
      </c>
      <c r="W28" s="101">
        <v>74.209677419354833</v>
      </c>
      <c r="X28" s="101">
        <v>69.401408450704224</v>
      </c>
      <c r="Y28" s="101"/>
      <c r="Z28" s="101">
        <v>3.4000000000000004</v>
      </c>
      <c r="AA28" s="101">
        <v>3.4000000000000004</v>
      </c>
      <c r="AB28" s="101">
        <v>0</v>
      </c>
      <c r="AC28" s="35"/>
      <c r="AD28" s="136">
        <v>2795</v>
      </c>
      <c r="AE28" s="136">
        <v>3420</v>
      </c>
      <c r="AF28" s="136"/>
      <c r="AG28" s="136">
        <v>573</v>
      </c>
      <c r="AH28" s="136">
        <v>310</v>
      </c>
      <c r="AI28" s="136">
        <v>263</v>
      </c>
      <c r="AJ28" s="136"/>
      <c r="AK28" s="136">
        <v>691</v>
      </c>
      <c r="AL28" s="136">
        <v>365</v>
      </c>
      <c r="AM28" s="136">
        <v>326</v>
      </c>
      <c r="AN28" s="136"/>
      <c r="AO28" s="136">
        <v>728</v>
      </c>
      <c r="AP28" s="136">
        <v>368</v>
      </c>
      <c r="AQ28" s="136">
        <v>360</v>
      </c>
      <c r="AR28" s="136"/>
      <c r="AS28" s="136">
        <v>2005</v>
      </c>
      <c r="AT28" s="136">
        <v>871</v>
      </c>
      <c r="AU28" s="136">
        <v>1134</v>
      </c>
      <c r="AV28" s="136"/>
      <c r="AW28" s="136">
        <v>1602</v>
      </c>
      <c r="AX28" s="136">
        <v>668</v>
      </c>
      <c r="AY28" s="136">
        <v>934</v>
      </c>
      <c r="AZ28" s="136"/>
      <c r="BA28" s="136">
        <v>616</v>
      </c>
      <c r="BB28" s="136">
        <v>213</v>
      </c>
      <c r="BC28" s="136">
        <v>403</v>
      </c>
    </row>
    <row r="29" spans="1:55" s="97" customFormat="1" ht="14.25" customHeight="1" x14ac:dyDescent="0.2">
      <c r="A29" s="144" t="s">
        <v>41</v>
      </c>
      <c r="B29" s="101">
        <v>360.54500510690758</v>
      </c>
      <c r="C29" s="101">
        <v>143.79144550879332</v>
      </c>
      <c r="D29" s="101">
        <v>216.75355959811424</v>
      </c>
      <c r="E29" s="101"/>
      <c r="F29" s="101">
        <v>65.911769791119568</v>
      </c>
      <c r="G29" s="101">
        <v>24.36918304033092</v>
      </c>
      <c r="H29" s="101">
        <v>41.542586750788644</v>
      </c>
      <c r="I29" s="101"/>
      <c r="J29" s="101">
        <v>67.02348753678379</v>
      </c>
      <c r="K29" s="101">
        <v>27.89504716981132</v>
      </c>
      <c r="L29" s="101">
        <v>39.128440366972477</v>
      </c>
      <c r="M29" s="101"/>
      <c r="N29" s="101">
        <v>76.948524102781903</v>
      </c>
      <c r="O29" s="101">
        <v>33.960288808664259</v>
      </c>
      <c r="P29" s="101">
        <v>42.988235294117651</v>
      </c>
      <c r="Q29" s="101"/>
      <c r="R29" s="101">
        <v>80.510701186444891</v>
      </c>
      <c r="S29" s="101">
        <v>33.457249070631967</v>
      </c>
      <c r="T29" s="101">
        <v>47.053452115812917</v>
      </c>
      <c r="U29" s="101"/>
      <c r="V29" s="101">
        <v>62.350522489777376</v>
      </c>
      <c r="W29" s="101">
        <v>20.70967741935484</v>
      </c>
      <c r="X29" s="101">
        <v>41.640845070422536</v>
      </c>
      <c r="Y29" s="101"/>
      <c r="Z29" s="101">
        <v>7.8000000000000007</v>
      </c>
      <c r="AA29" s="101">
        <v>3.4000000000000004</v>
      </c>
      <c r="AB29" s="101">
        <v>4.4000000000000004</v>
      </c>
      <c r="AC29" s="35"/>
      <c r="AD29" s="136">
        <v>1266</v>
      </c>
      <c r="AE29" s="136">
        <v>1898</v>
      </c>
      <c r="AF29" s="136"/>
      <c r="AG29" s="136">
        <v>305</v>
      </c>
      <c r="AH29" s="136">
        <v>129</v>
      </c>
      <c r="AI29" s="136">
        <v>176</v>
      </c>
      <c r="AJ29" s="136"/>
      <c r="AK29" s="136">
        <v>350</v>
      </c>
      <c r="AL29" s="136">
        <v>143</v>
      </c>
      <c r="AM29" s="136">
        <v>207</v>
      </c>
      <c r="AN29" s="136"/>
      <c r="AO29" s="136">
        <v>396</v>
      </c>
      <c r="AP29" s="136">
        <v>165</v>
      </c>
      <c r="AQ29" s="136">
        <v>231</v>
      </c>
      <c r="AR29" s="136"/>
      <c r="AS29" s="136">
        <v>1051</v>
      </c>
      <c r="AT29" s="136">
        <v>454</v>
      </c>
      <c r="AU29" s="136">
        <v>597</v>
      </c>
      <c r="AV29" s="136"/>
      <c r="AW29" s="136">
        <v>714</v>
      </c>
      <c r="AX29" s="136">
        <v>264</v>
      </c>
      <c r="AY29" s="136">
        <v>450</v>
      </c>
      <c r="AZ29" s="136"/>
      <c r="BA29" s="136">
        <v>348</v>
      </c>
      <c r="BB29" s="136">
        <v>111</v>
      </c>
      <c r="BC29" s="136">
        <v>237</v>
      </c>
    </row>
    <row r="30" spans="1:55" s="97" customFormat="1" ht="14.25" customHeight="1" x14ac:dyDescent="0.2">
      <c r="A30" s="144" t="s">
        <v>42</v>
      </c>
      <c r="B30" s="101">
        <v>178.90259606256606</v>
      </c>
      <c r="C30" s="101">
        <v>60.569707084318892</v>
      </c>
      <c r="D30" s="101">
        <v>118.3328889782472</v>
      </c>
      <c r="E30" s="101"/>
      <c r="F30" s="101">
        <v>24.047338185353251</v>
      </c>
      <c r="G30" s="101">
        <v>4.8738366080661839</v>
      </c>
      <c r="H30" s="101">
        <v>19.173501577287066</v>
      </c>
      <c r="I30" s="101"/>
      <c r="J30" s="101">
        <v>38.643554180370437</v>
      </c>
      <c r="K30" s="101">
        <v>7.3408018867924536</v>
      </c>
      <c r="L30" s="101">
        <v>31.302752293577985</v>
      </c>
      <c r="M30" s="101"/>
      <c r="N30" s="101">
        <v>32.576852834996814</v>
      </c>
      <c r="O30" s="101">
        <v>8.859205776173285</v>
      </c>
      <c r="P30" s="101">
        <v>23.717647058823527</v>
      </c>
      <c r="Q30" s="101"/>
      <c r="R30" s="101">
        <v>35.68201124349028</v>
      </c>
      <c r="S30" s="101">
        <v>15.33457249070632</v>
      </c>
      <c r="T30" s="101">
        <v>20.347438752783962</v>
      </c>
      <c r="U30" s="101"/>
      <c r="V30" s="101">
        <v>45.752839618355296</v>
      </c>
      <c r="W30" s="101">
        <v>24.161290322580644</v>
      </c>
      <c r="X30" s="101">
        <v>21.591549295774648</v>
      </c>
      <c r="Y30" s="101"/>
      <c r="Z30" s="162">
        <v>2.2000000000000002</v>
      </c>
      <c r="AA30" s="162">
        <v>0</v>
      </c>
      <c r="AB30" s="162">
        <v>2.2000000000000002</v>
      </c>
      <c r="AC30" s="4"/>
      <c r="AD30" s="136">
        <v>577</v>
      </c>
      <c r="AE30" s="136">
        <v>1153</v>
      </c>
      <c r="AF30" s="136"/>
      <c r="AG30" s="136">
        <v>196</v>
      </c>
      <c r="AH30" s="136">
        <v>64</v>
      </c>
      <c r="AI30" s="136">
        <v>132</v>
      </c>
      <c r="AJ30" s="136"/>
      <c r="AK30" s="136">
        <v>191</v>
      </c>
      <c r="AL30" s="136">
        <v>63</v>
      </c>
      <c r="AM30" s="136">
        <v>128</v>
      </c>
      <c r="AN30" s="136"/>
      <c r="AO30" s="136">
        <v>177</v>
      </c>
      <c r="AP30" s="136">
        <v>69</v>
      </c>
      <c r="AQ30" s="136">
        <v>108</v>
      </c>
      <c r="AR30" s="136"/>
      <c r="AS30" s="136">
        <v>580</v>
      </c>
      <c r="AT30" s="136">
        <v>178</v>
      </c>
      <c r="AU30" s="136">
        <v>402</v>
      </c>
      <c r="AV30" s="136"/>
      <c r="AW30" s="136">
        <v>381</v>
      </c>
      <c r="AX30" s="136">
        <v>135</v>
      </c>
      <c r="AY30" s="136">
        <v>246</v>
      </c>
      <c r="AZ30" s="136"/>
      <c r="BA30" s="136">
        <v>205</v>
      </c>
      <c r="BB30" s="136">
        <v>68</v>
      </c>
      <c r="BC30" s="136">
        <v>137</v>
      </c>
    </row>
    <row r="31" spans="1:55" s="97" customFormat="1" ht="14.25" customHeight="1" x14ac:dyDescent="0.2">
      <c r="A31" s="144" t="s">
        <v>43</v>
      </c>
      <c r="B31" s="101">
        <v>58.735695696794792</v>
      </c>
      <c r="C31" s="101">
        <v>24.546133331926868</v>
      </c>
      <c r="D31" s="101">
        <v>34.189562364867918</v>
      </c>
      <c r="E31" s="101"/>
      <c r="F31" s="101">
        <v>9.6135711932250061</v>
      </c>
      <c r="G31" s="101">
        <v>1.6246122026887282</v>
      </c>
      <c r="H31" s="101">
        <v>7.9889589905362772</v>
      </c>
      <c r="I31" s="101"/>
      <c r="J31" s="101">
        <v>22.798223558940627</v>
      </c>
      <c r="K31" s="101">
        <v>10.277122641509434</v>
      </c>
      <c r="L31" s="101">
        <v>12.521100917431193</v>
      </c>
      <c r="M31" s="101"/>
      <c r="N31" s="101">
        <v>5.9177744744107024</v>
      </c>
      <c r="O31" s="101">
        <v>2.953068592057762</v>
      </c>
      <c r="P31" s="101">
        <v>2.9647058823529409</v>
      </c>
      <c r="Q31" s="101"/>
      <c r="R31" s="101">
        <v>10.418393621513317</v>
      </c>
      <c r="S31" s="101">
        <v>2.7881040892193307</v>
      </c>
      <c r="T31" s="101">
        <v>7.630289532293987</v>
      </c>
      <c r="U31" s="101"/>
      <c r="V31" s="162">
        <v>9.987732848705134</v>
      </c>
      <c r="W31" s="162">
        <v>6.903225806451613</v>
      </c>
      <c r="X31" s="162">
        <v>3.084507042253521</v>
      </c>
      <c r="Y31" s="101"/>
      <c r="Z31" s="162">
        <v>0</v>
      </c>
      <c r="AA31" s="162">
        <v>0</v>
      </c>
      <c r="AB31" s="162">
        <v>0</v>
      </c>
      <c r="AC31" s="4"/>
      <c r="AD31" s="136">
        <v>213</v>
      </c>
      <c r="AE31" s="136">
        <v>464</v>
      </c>
      <c r="AF31" s="136"/>
      <c r="AG31" s="136">
        <v>58</v>
      </c>
      <c r="AH31" s="136">
        <v>13</v>
      </c>
      <c r="AI31" s="136">
        <v>45</v>
      </c>
      <c r="AJ31" s="136"/>
      <c r="AK31" s="136">
        <v>74</v>
      </c>
      <c r="AL31" s="136">
        <v>17</v>
      </c>
      <c r="AM31" s="136">
        <v>57</v>
      </c>
      <c r="AN31" s="136"/>
      <c r="AO31" s="136">
        <v>82</v>
      </c>
      <c r="AP31" s="136">
        <v>27</v>
      </c>
      <c r="AQ31" s="136">
        <v>55</v>
      </c>
      <c r="AR31" s="136"/>
      <c r="AS31" s="136">
        <v>230</v>
      </c>
      <c r="AT31" s="136">
        <v>69</v>
      </c>
      <c r="AU31" s="136">
        <v>161</v>
      </c>
      <c r="AV31" s="136"/>
      <c r="AW31" s="136">
        <v>164</v>
      </c>
      <c r="AX31" s="136">
        <v>62</v>
      </c>
      <c r="AY31" s="136">
        <v>102</v>
      </c>
      <c r="AZ31" s="136"/>
      <c r="BA31" s="136">
        <v>69</v>
      </c>
      <c r="BB31" s="136">
        <v>25</v>
      </c>
      <c r="BC31" s="136">
        <v>44</v>
      </c>
    </row>
    <row r="32" spans="1:55" s="97" customFormat="1" ht="14.25" customHeight="1" x14ac:dyDescent="0.2">
      <c r="A32" s="144" t="s">
        <v>77</v>
      </c>
      <c r="B32" s="101">
        <v>31.586231940819633</v>
      </c>
      <c r="C32" s="101">
        <v>0</v>
      </c>
      <c r="D32" s="101">
        <v>31.586231940819633</v>
      </c>
      <c r="E32" s="101"/>
      <c r="F32" s="101">
        <v>7.9889589905362772</v>
      </c>
      <c r="G32" s="101">
        <v>0</v>
      </c>
      <c r="H32" s="101">
        <v>7.9889589905362772</v>
      </c>
      <c r="I32" s="101"/>
      <c r="J32" s="101">
        <v>12.521100917431193</v>
      </c>
      <c r="K32" s="101">
        <v>0</v>
      </c>
      <c r="L32" s="101">
        <v>12.521100917431193</v>
      </c>
      <c r="M32" s="101"/>
      <c r="N32" s="101">
        <v>4.447058823529412</v>
      </c>
      <c r="O32" s="101">
        <v>0</v>
      </c>
      <c r="P32" s="101">
        <v>4.447058823529412</v>
      </c>
      <c r="Q32" s="101"/>
      <c r="R32" s="101">
        <v>5.0868596881959904</v>
      </c>
      <c r="S32" s="101">
        <v>0</v>
      </c>
      <c r="T32" s="101">
        <v>5.0868596881959904</v>
      </c>
      <c r="U32" s="101"/>
      <c r="V32" s="101">
        <v>1.5422535211267605</v>
      </c>
      <c r="W32" s="101">
        <v>0</v>
      </c>
      <c r="X32" s="101">
        <v>1.5422535211267605</v>
      </c>
      <c r="Y32" s="101"/>
      <c r="Z32" s="162">
        <v>0</v>
      </c>
      <c r="AA32" s="162">
        <v>0</v>
      </c>
      <c r="AB32" s="162">
        <v>0</v>
      </c>
      <c r="AC32" s="4"/>
      <c r="AD32" s="136">
        <v>116</v>
      </c>
      <c r="AE32" s="136">
        <v>219</v>
      </c>
      <c r="AF32" s="136"/>
      <c r="AG32" s="136">
        <v>40</v>
      </c>
      <c r="AH32" s="136">
        <v>16</v>
      </c>
      <c r="AI32" s="136">
        <v>24</v>
      </c>
      <c r="AJ32" s="136"/>
      <c r="AK32" s="136">
        <v>47</v>
      </c>
      <c r="AL32" s="136">
        <v>22</v>
      </c>
      <c r="AM32" s="136">
        <v>25</v>
      </c>
      <c r="AN32" s="136"/>
      <c r="AO32" s="136">
        <v>37</v>
      </c>
      <c r="AP32" s="136">
        <v>11</v>
      </c>
      <c r="AQ32" s="136">
        <v>26</v>
      </c>
      <c r="AR32" s="136"/>
      <c r="AS32" s="136">
        <v>95</v>
      </c>
      <c r="AT32" s="136">
        <v>32</v>
      </c>
      <c r="AU32" s="136">
        <v>63</v>
      </c>
      <c r="AV32" s="136"/>
      <c r="AW32" s="136">
        <v>84</v>
      </c>
      <c r="AX32" s="136">
        <v>25</v>
      </c>
      <c r="AY32" s="136">
        <v>59</v>
      </c>
      <c r="AZ32" s="136"/>
      <c r="BA32" s="136">
        <v>32</v>
      </c>
      <c r="BB32" s="136">
        <v>10</v>
      </c>
      <c r="BC32" s="136">
        <v>22</v>
      </c>
    </row>
    <row r="33" spans="1:55" s="97" customFormat="1" ht="14.25" customHeight="1" thickBot="1" x14ac:dyDescent="0.25">
      <c r="A33" s="145" t="s">
        <v>45</v>
      </c>
      <c r="B33" s="101">
        <v>19.623576092031726</v>
      </c>
      <c r="C33" s="101">
        <v>1.3940520446096654</v>
      </c>
      <c r="D33" s="101">
        <v>18.229524047422061</v>
      </c>
      <c r="E33" s="101"/>
      <c r="F33" s="101">
        <v>7.9889589905362772</v>
      </c>
      <c r="G33" s="101">
        <v>0</v>
      </c>
      <c r="H33" s="101">
        <v>7.9889589905362772</v>
      </c>
      <c r="I33" s="101"/>
      <c r="J33" s="101">
        <v>3.1302752293577982</v>
      </c>
      <c r="K33" s="101">
        <v>0</v>
      </c>
      <c r="L33" s="101">
        <v>3.1302752293577982</v>
      </c>
      <c r="M33" s="101"/>
      <c r="N33" s="162">
        <v>1.4823529411764704</v>
      </c>
      <c r="O33" s="162">
        <v>0</v>
      </c>
      <c r="P33" s="162">
        <v>1.4823529411764704</v>
      </c>
      <c r="Q33" s="101"/>
      <c r="R33" s="101">
        <v>3.9374818887076604</v>
      </c>
      <c r="S33" s="101">
        <v>1.3940520446096654</v>
      </c>
      <c r="T33" s="101">
        <v>2.5434298440979952</v>
      </c>
      <c r="U33" s="101"/>
      <c r="V33" s="101">
        <v>3.084507042253521</v>
      </c>
      <c r="W33" s="101">
        <v>0</v>
      </c>
      <c r="X33" s="101">
        <v>3.084507042253521</v>
      </c>
      <c r="Y33" s="101"/>
      <c r="Z33" s="162">
        <v>0</v>
      </c>
      <c r="AA33" s="162">
        <v>0</v>
      </c>
      <c r="AB33" s="162">
        <v>0</v>
      </c>
      <c r="AC33" s="4"/>
      <c r="AD33" s="137">
        <v>90</v>
      </c>
      <c r="AE33" s="137">
        <v>124</v>
      </c>
      <c r="AF33" s="137"/>
      <c r="AG33" s="137">
        <v>17</v>
      </c>
      <c r="AH33" s="137">
        <v>10</v>
      </c>
      <c r="AI33" s="137">
        <v>7</v>
      </c>
      <c r="AJ33" s="137"/>
      <c r="AK33" s="137">
        <v>19</v>
      </c>
      <c r="AL33" s="137">
        <v>7</v>
      </c>
      <c r="AM33" s="137">
        <v>12</v>
      </c>
      <c r="AN33" s="137"/>
      <c r="AO33" s="137">
        <v>21</v>
      </c>
      <c r="AP33" s="137">
        <v>6</v>
      </c>
      <c r="AQ33" s="137">
        <v>15</v>
      </c>
      <c r="AR33" s="137"/>
      <c r="AS33" s="137">
        <v>80</v>
      </c>
      <c r="AT33" s="137">
        <v>38</v>
      </c>
      <c r="AU33" s="137">
        <v>42</v>
      </c>
      <c r="AV33" s="137"/>
      <c r="AW33" s="137">
        <v>51</v>
      </c>
      <c r="AX33" s="137">
        <v>18</v>
      </c>
      <c r="AY33" s="137">
        <v>33</v>
      </c>
      <c r="AZ33" s="137"/>
      <c r="BA33" s="137">
        <v>26</v>
      </c>
      <c r="BB33" s="137">
        <v>11</v>
      </c>
      <c r="BC33" s="137">
        <v>15</v>
      </c>
    </row>
    <row r="34" spans="1:55" s="97" customFormat="1" ht="14.25" customHeight="1" x14ac:dyDescent="0.25">
      <c r="AC34" s="4"/>
    </row>
    <row r="35" spans="1:55" s="97" customFormat="1" ht="14.25" customHeight="1" x14ac:dyDescent="0.25">
      <c r="A35" s="98" t="s">
        <v>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9"/>
      <c r="AC35" s="4"/>
    </row>
    <row r="36" spans="1:55" s="97" customFormat="1" ht="14.25" customHeight="1" x14ac:dyDescent="0.25">
      <c r="A36" s="16"/>
      <c r="AC36" s="4"/>
    </row>
    <row r="37" spans="1:55" s="104" customFormat="1" ht="14.25" customHeight="1" x14ac:dyDescent="0.25">
      <c r="A37" s="100" t="s">
        <v>10</v>
      </c>
      <c r="B37" s="147">
        <v>2.1962758238944255</v>
      </c>
      <c r="C37" s="147">
        <v>2.5822024576019351</v>
      </c>
      <c r="D37" s="147">
        <v>1.8162590607610014</v>
      </c>
      <c r="E37" s="147"/>
      <c r="F37" s="147">
        <v>3.2905041449655537</v>
      </c>
      <c r="G37" s="147">
        <v>3.9064054107817783</v>
      </c>
      <c r="H37" s="147">
        <v>2.6440111711429544</v>
      </c>
      <c r="I37" s="147"/>
      <c r="J37" s="147">
        <v>2.6509982309830682</v>
      </c>
      <c r="K37" s="147">
        <v>3.0724051132718029</v>
      </c>
      <c r="L37" s="147">
        <v>2.2088145424413486</v>
      </c>
      <c r="M37" s="147"/>
      <c r="N37" s="147">
        <v>1.9879187259747391</v>
      </c>
      <c r="O37" s="147">
        <v>2.2271229818399627</v>
      </c>
      <c r="P37" s="147">
        <v>1.744620752679239</v>
      </c>
      <c r="Q37" s="147"/>
      <c r="R37" s="147">
        <v>1.7835203261911514</v>
      </c>
      <c r="S37" s="147">
        <v>2.1069191223979549</v>
      </c>
      <c r="T37" s="147">
        <v>1.4842734598388354</v>
      </c>
      <c r="U37" s="147"/>
      <c r="V37" s="147">
        <v>1.5071484998218685</v>
      </c>
      <c r="W37" s="147">
        <v>1.7328496469521282</v>
      </c>
      <c r="X37" s="147">
        <v>1.3002820246400475</v>
      </c>
      <c r="Y37" s="147"/>
      <c r="Z37" s="147">
        <v>0.38342680553965891</v>
      </c>
      <c r="AA37" s="147">
        <v>0.43174603174603171</v>
      </c>
      <c r="AB37" s="147">
        <v>0.34378581102198147</v>
      </c>
      <c r="AC37" s="4"/>
    </row>
    <row r="38" spans="1:55" s="97" customFormat="1" ht="14.25" customHeight="1" x14ac:dyDescent="0.25">
      <c r="A38" s="15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4"/>
    </row>
    <row r="39" spans="1:55" s="97" customFormat="1" ht="14.25" customHeight="1" x14ac:dyDescent="0.25">
      <c r="A39" s="144">
        <v>11</v>
      </c>
      <c r="B39" s="147">
        <v>0</v>
      </c>
      <c r="C39" s="147">
        <v>0</v>
      </c>
      <c r="D39" s="147">
        <v>0</v>
      </c>
      <c r="E39" s="164"/>
      <c r="F39" s="147">
        <v>0</v>
      </c>
      <c r="G39" s="147">
        <v>0</v>
      </c>
      <c r="H39" s="147">
        <v>0</v>
      </c>
      <c r="I39" s="164"/>
      <c r="J39" s="147">
        <v>0</v>
      </c>
      <c r="K39" s="147">
        <v>0</v>
      </c>
      <c r="L39" s="147">
        <v>0</v>
      </c>
      <c r="M39" s="164"/>
      <c r="N39" s="147">
        <v>0</v>
      </c>
      <c r="O39" s="147">
        <v>0</v>
      </c>
      <c r="P39" s="147">
        <v>0</v>
      </c>
      <c r="Q39" s="164"/>
      <c r="R39" s="147">
        <v>0</v>
      </c>
      <c r="S39" s="147">
        <v>0</v>
      </c>
      <c r="T39" s="147">
        <v>0</v>
      </c>
      <c r="U39" s="164"/>
      <c r="V39" s="147">
        <v>0</v>
      </c>
      <c r="W39" s="147">
        <v>0</v>
      </c>
      <c r="X39" s="147">
        <v>0</v>
      </c>
      <c r="Y39" s="164"/>
      <c r="Z39" s="147">
        <v>0</v>
      </c>
      <c r="AA39" s="147">
        <v>0</v>
      </c>
      <c r="AB39" s="147">
        <v>0</v>
      </c>
      <c r="AC39" s="4"/>
    </row>
    <row r="40" spans="1:55" s="97" customFormat="1" ht="14.25" customHeight="1" x14ac:dyDescent="0.25">
      <c r="A40" s="144">
        <v>12</v>
      </c>
      <c r="B40" s="147">
        <v>2.3391694128567866E-2</v>
      </c>
      <c r="C40" s="147">
        <v>2.4188905081011198E-2</v>
      </c>
      <c r="D40" s="147">
        <v>2.2632747766419735E-2</v>
      </c>
      <c r="E40" s="147"/>
      <c r="F40" s="147">
        <v>2.3579664113224413E-2</v>
      </c>
      <c r="G40" s="147">
        <v>2.437025826384492E-2</v>
      </c>
      <c r="H40" s="147">
        <v>2.2826350852985344E-2</v>
      </c>
      <c r="I40" s="147"/>
      <c r="J40" s="147">
        <v>0</v>
      </c>
      <c r="K40" s="147">
        <v>0</v>
      </c>
      <c r="L40" s="147">
        <v>0</v>
      </c>
      <c r="M40" s="164"/>
      <c r="N40" s="147">
        <v>0</v>
      </c>
      <c r="O40" s="147">
        <v>0</v>
      </c>
      <c r="P40" s="147">
        <v>0</v>
      </c>
      <c r="Q40" s="164"/>
      <c r="R40" s="147">
        <v>0</v>
      </c>
      <c r="S40" s="147">
        <v>0</v>
      </c>
      <c r="T40" s="147">
        <v>0</v>
      </c>
      <c r="U40" s="164"/>
      <c r="V40" s="147">
        <v>0</v>
      </c>
      <c r="W40" s="147">
        <v>0</v>
      </c>
      <c r="X40" s="147">
        <v>0</v>
      </c>
      <c r="Y40" s="164"/>
      <c r="Z40" s="147">
        <v>0</v>
      </c>
      <c r="AA40" s="147">
        <v>0</v>
      </c>
      <c r="AB40" s="147">
        <v>0</v>
      </c>
      <c r="AC40" s="4"/>
    </row>
    <row r="41" spans="1:55" s="97" customFormat="1" ht="14.25" customHeight="1" x14ac:dyDescent="0.25">
      <c r="A41" s="144">
        <v>13</v>
      </c>
      <c r="B41" s="147">
        <v>0.55731006238705272</v>
      </c>
      <c r="C41" s="147">
        <v>0.70366389480632929</v>
      </c>
      <c r="D41" s="147">
        <v>0.4121935649865921</v>
      </c>
      <c r="E41" s="147"/>
      <c r="F41" s="147">
        <v>1.3830791437694958</v>
      </c>
      <c r="G41" s="147">
        <v>1.6543331799848575</v>
      </c>
      <c r="H41" s="147">
        <v>1.089199007654468</v>
      </c>
      <c r="I41" s="147"/>
      <c r="J41" s="147">
        <v>5.8761869695031575E-2</v>
      </c>
      <c r="K41" s="147">
        <v>8.739621592817641E-2</v>
      </c>
      <c r="L41" s="147">
        <v>3.1835848310866784E-2</v>
      </c>
      <c r="M41" s="147"/>
      <c r="N41" s="147">
        <v>0</v>
      </c>
      <c r="O41" s="147">
        <v>0</v>
      </c>
      <c r="P41" s="147">
        <v>0</v>
      </c>
      <c r="Q41" s="164"/>
      <c r="R41" s="147">
        <v>0</v>
      </c>
      <c r="S41" s="147">
        <v>0</v>
      </c>
      <c r="T41" s="147">
        <v>0</v>
      </c>
      <c r="U41" s="164"/>
      <c r="V41" s="147">
        <v>0</v>
      </c>
      <c r="W41" s="147">
        <v>0</v>
      </c>
      <c r="X41" s="147">
        <v>0</v>
      </c>
      <c r="Y41" s="164"/>
      <c r="Z41" s="147">
        <v>0</v>
      </c>
      <c r="AA41" s="147">
        <v>0</v>
      </c>
      <c r="AB41" s="147">
        <v>0</v>
      </c>
      <c r="AC41" s="4"/>
    </row>
    <row r="42" spans="1:55" s="97" customFormat="1" ht="14.25" customHeight="1" x14ac:dyDescent="0.25">
      <c r="A42" s="144">
        <v>14</v>
      </c>
      <c r="B42" s="147">
        <v>1.3325721870153062</v>
      </c>
      <c r="C42" s="147">
        <v>1.6184130333239362</v>
      </c>
      <c r="D42" s="147">
        <v>1.0463729092432743</v>
      </c>
      <c r="E42" s="147"/>
      <c r="F42" s="147">
        <v>9.2636503251698183</v>
      </c>
      <c r="G42" s="147">
        <v>9.7579300225798402</v>
      </c>
      <c r="H42" s="147">
        <v>8.5606351670986225</v>
      </c>
      <c r="I42" s="147"/>
      <c r="J42" s="147">
        <v>0.97648873418723059</v>
      </c>
      <c r="K42" s="147">
        <v>1.1299261862273617</v>
      </c>
      <c r="L42" s="147">
        <v>0.81264463231782136</v>
      </c>
      <c r="M42" s="147"/>
      <c r="N42" s="147">
        <v>0.11580869394877608</v>
      </c>
      <c r="O42" s="147">
        <v>0.11742132283685246</v>
      </c>
      <c r="P42" s="147">
        <v>0.1143977020785948</v>
      </c>
      <c r="Q42" s="147"/>
      <c r="R42" s="147">
        <v>1.0133426241854908</v>
      </c>
      <c r="S42" s="147">
        <v>2.3606393125309042</v>
      </c>
      <c r="T42" s="147">
        <v>0</v>
      </c>
      <c r="U42" s="164"/>
      <c r="V42" s="147">
        <v>0</v>
      </c>
      <c r="W42" s="147">
        <v>0</v>
      </c>
      <c r="X42" s="147">
        <v>0</v>
      </c>
      <c r="Y42" s="164"/>
      <c r="Z42" s="147">
        <v>0</v>
      </c>
      <c r="AA42" s="147">
        <v>0</v>
      </c>
      <c r="AB42" s="147">
        <v>0</v>
      </c>
      <c r="AC42" s="4"/>
    </row>
    <row r="43" spans="1:55" s="97" customFormat="1" ht="14.25" customHeight="1" x14ac:dyDescent="0.25">
      <c r="A43" s="144">
        <v>15</v>
      </c>
      <c r="B43" s="147">
        <v>1.459514883229454</v>
      </c>
      <c r="C43" s="147">
        <v>1.7895394579030812</v>
      </c>
      <c r="D43" s="147">
        <v>1.1286962904504865</v>
      </c>
      <c r="E43" s="147"/>
      <c r="F43" s="147">
        <v>16.320523954209769</v>
      </c>
      <c r="G43" s="147">
        <v>16.587138483911072</v>
      </c>
      <c r="H43" s="147">
        <v>15.907703874183843</v>
      </c>
      <c r="I43" s="147"/>
      <c r="J43" s="147">
        <v>4.0876040909478242</v>
      </c>
      <c r="K43" s="147">
        <v>4.2342107756233673</v>
      </c>
      <c r="L43" s="147">
        <v>3.8816385302878058</v>
      </c>
      <c r="M43" s="147"/>
      <c r="N43" s="147">
        <v>0.99141573550198281</v>
      </c>
      <c r="O43" s="147">
        <v>1.1705211485937557</v>
      </c>
      <c r="P43" s="147">
        <v>0.79971633206803394</v>
      </c>
      <c r="Q43" s="147"/>
      <c r="R43" s="147">
        <v>7.3928766532650972E-2</v>
      </c>
      <c r="S43" s="147">
        <v>9.809039668371719E-2</v>
      </c>
      <c r="T43" s="147">
        <v>5.3313718249802675E-2</v>
      </c>
      <c r="U43" s="147"/>
      <c r="V43" s="147">
        <v>0</v>
      </c>
      <c r="W43" s="147">
        <v>0</v>
      </c>
      <c r="X43" s="147">
        <v>0</v>
      </c>
      <c r="Y43" s="164"/>
      <c r="Z43" s="147">
        <v>0</v>
      </c>
      <c r="AA43" s="147">
        <v>0</v>
      </c>
      <c r="AB43" s="147">
        <v>0</v>
      </c>
      <c r="AC43" s="4"/>
    </row>
    <row r="44" spans="1:55" s="97" customFormat="1" ht="14.25" customHeight="1" x14ac:dyDescent="0.25">
      <c r="A44" s="144">
        <v>16</v>
      </c>
      <c r="B44" s="147">
        <v>1.4594915693611776</v>
      </c>
      <c r="C44" s="147">
        <v>1.7731174837546417</v>
      </c>
      <c r="D44" s="147">
        <v>1.1500751826833608</v>
      </c>
      <c r="E44" s="147"/>
      <c r="F44" s="147">
        <v>23.012660463360525</v>
      </c>
      <c r="G44" s="147">
        <v>21.410296802191382</v>
      </c>
      <c r="H44" s="147">
        <v>25.378336878349099</v>
      </c>
      <c r="I44" s="147"/>
      <c r="J44" s="147">
        <v>8.792043725867245</v>
      </c>
      <c r="K44" s="147">
        <v>9.7645579141368426</v>
      </c>
      <c r="L44" s="147">
        <v>7.2627211711147002</v>
      </c>
      <c r="M44" s="147"/>
      <c r="N44" s="147">
        <v>2.5986268129619479</v>
      </c>
      <c r="O44" s="147">
        <v>2.4407723644429966</v>
      </c>
      <c r="P44" s="147">
        <v>2.8112376479536216</v>
      </c>
      <c r="Q44" s="147"/>
      <c r="R44" s="147">
        <v>0.78108924680817515</v>
      </c>
      <c r="S44" s="147">
        <v>0.93198622550111054</v>
      </c>
      <c r="T44" s="147">
        <v>0.62953371902988742</v>
      </c>
      <c r="U44" s="147"/>
      <c r="V44" s="147">
        <v>7.036875379978684E-2</v>
      </c>
      <c r="W44" s="147">
        <v>0.10248194326140866</v>
      </c>
      <c r="X44" s="147">
        <v>4.3609699152273168E-2</v>
      </c>
      <c r="Y44" s="147"/>
      <c r="Z44" s="147">
        <v>6.0994968922772212</v>
      </c>
      <c r="AA44" s="147">
        <v>13.158441558441558</v>
      </c>
      <c r="AB44" s="147">
        <v>0</v>
      </c>
      <c r="AC44" s="4"/>
    </row>
    <row r="45" spans="1:55" s="97" customFormat="1" ht="14.25" customHeight="1" x14ac:dyDescent="0.25">
      <c r="A45" s="144">
        <v>17</v>
      </c>
      <c r="B45" s="147">
        <v>2.0239704179810953</v>
      </c>
      <c r="C45" s="147">
        <v>2.4268710512799796</v>
      </c>
      <c r="D45" s="147">
        <v>1.6039927885388625</v>
      </c>
      <c r="E45" s="147"/>
      <c r="F45" s="147">
        <v>25.521108452240064</v>
      </c>
      <c r="G45" s="147">
        <v>27.905921678988687</v>
      </c>
      <c r="H45" s="147">
        <v>21.994558627902556</v>
      </c>
      <c r="I45" s="147"/>
      <c r="J45" s="147">
        <v>15.158956457211714</v>
      </c>
      <c r="K45" s="147">
        <v>16.200363682923204</v>
      </c>
      <c r="L45" s="147">
        <v>13.564650487127849</v>
      </c>
      <c r="M45" s="147"/>
      <c r="N45" s="147">
        <v>4.3364741118312402</v>
      </c>
      <c r="O45" s="147">
        <v>4.2934778408927583</v>
      </c>
      <c r="P45" s="147">
        <v>4.3948552683621447</v>
      </c>
      <c r="Q45" s="147"/>
      <c r="R45" s="147">
        <v>2.2709863293218904</v>
      </c>
      <c r="S45" s="147">
        <v>2.458630894480534</v>
      </c>
      <c r="T45" s="147">
        <v>2.0440919091534733</v>
      </c>
      <c r="U45" s="147"/>
      <c r="V45" s="147">
        <v>0.638860076423305</v>
      </c>
      <c r="W45" s="147">
        <v>0.669002885733056</v>
      </c>
      <c r="X45" s="147">
        <v>0.60897475249045752</v>
      </c>
      <c r="Y45" s="147"/>
      <c r="Z45" s="147">
        <v>2.0814306902429691E-2</v>
      </c>
      <c r="AA45" s="147">
        <v>4.6918268117619823E-2</v>
      </c>
      <c r="AB45" s="147">
        <v>0</v>
      </c>
      <c r="AC45" s="4"/>
    </row>
    <row r="46" spans="1:55" s="97" customFormat="1" ht="14.25" customHeight="1" x14ac:dyDescent="0.25">
      <c r="A46" s="144">
        <v>18</v>
      </c>
      <c r="B46" s="147">
        <v>3.9897324793538433</v>
      </c>
      <c r="C46" s="147">
        <v>4.7711329768176993</v>
      </c>
      <c r="D46" s="147">
        <v>3.0947689485789578</v>
      </c>
      <c r="E46" s="147"/>
      <c r="F46" s="147">
        <v>32.806841237709527</v>
      </c>
      <c r="G46" s="147">
        <v>38.084720979931284</v>
      </c>
      <c r="H46" s="147">
        <v>24.911250923532869</v>
      </c>
      <c r="I46" s="147"/>
      <c r="J46" s="147">
        <v>22.839874597716257</v>
      </c>
      <c r="K46" s="147">
        <v>22.09165540644798</v>
      </c>
      <c r="L46" s="147">
        <v>24.027071490652471</v>
      </c>
      <c r="M46" s="147"/>
      <c r="N46" s="147">
        <v>9.6415052293479864</v>
      </c>
      <c r="O46" s="147">
        <v>10.67707127091154</v>
      </c>
      <c r="P46" s="147">
        <v>8.3621029970998677</v>
      </c>
      <c r="Q46" s="147"/>
      <c r="R46" s="147">
        <v>3.4710320975642568</v>
      </c>
      <c r="S46" s="147">
        <v>4.4206093461960183</v>
      </c>
      <c r="T46" s="147">
        <v>2.3770554598616171</v>
      </c>
      <c r="U46" s="147"/>
      <c r="V46" s="147">
        <v>1.5779606423827592</v>
      </c>
      <c r="W46" s="147">
        <v>1.7720628848545508</v>
      </c>
      <c r="X46" s="147">
        <v>1.337742781499571</v>
      </c>
      <c r="Y46" s="147"/>
      <c r="Z46" s="147">
        <v>0.25666569734724215</v>
      </c>
      <c r="AA46" s="147">
        <v>0.32471757070747537</v>
      </c>
      <c r="AB46" s="147">
        <v>0.19452200454965804</v>
      </c>
      <c r="AC46" s="4"/>
    </row>
    <row r="47" spans="1:55" s="97" customFormat="1" ht="14.25" customHeight="1" x14ac:dyDescent="0.25">
      <c r="A47" s="144">
        <v>19</v>
      </c>
      <c r="B47" s="147">
        <v>7.5055822657038433</v>
      </c>
      <c r="C47" s="147">
        <v>8.4470590309926585</v>
      </c>
      <c r="D47" s="147">
        <v>6.3815169079804015</v>
      </c>
      <c r="E47" s="147"/>
      <c r="F47" s="147">
        <v>29.849775548195062</v>
      </c>
      <c r="G47" s="147">
        <v>30.171012724361152</v>
      </c>
      <c r="H47" s="147">
        <v>29.282696398095119</v>
      </c>
      <c r="I47" s="147"/>
      <c r="J47" s="147">
        <v>26.793941144348661</v>
      </c>
      <c r="K47" s="147">
        <v>29.058367527198342</v>
      </c>
      <c r="L47" s="147">
        <v>23.734382912139544</v>
      </c>
      <c r="M47" s="147"/>
      <c r="N47" s="147">
        <v>13.983832995785816</v>
      </c>
      <c r="O47" s="147">
        <v>14.316423062931136</v>
      </c>
      <c r="P47" s="147">
        <v>13.543635993212948</v>
      </c>
      <c r="Q47" s="147"/>
      <c r="R47" s="147">
        <v>4.6791804673806334</v>
      </c>
      <c r="S47" s="147">
        <v>5.6326470491439888</v>
      </c>
      <c r="T47" s="147">
        <v>3.6740574075107877</v>
      </c>
      <c r="U47" s="147"/>
      <c r="V47" s="147">
        <v>3.6248697731554564</v>
      </c>
      <c r="W47" s="147">
        <v>4.2733520073895779</v>
      </c>
      <c r="X47" s="147">
        <v>2.8298600305086454</v>
      </c>
      <c r="Y47" s="147"/>
      <c r="Z47" s="147">
        <v>1.8629441696093108</v>
      </c>
      <c r="AA47" s="147">
        <v>1.3806949806949804</v>
      </c>
      <c r="AB47" s="147">
        <v>2.4509772573256909</v>
      </c>
      <c r="AC47" s="4"/>
    </row>
    <row r="48" spans="1:55" s="97" customFormat="1" ht="14.25" customHeight="1" x14ac:dyDescent="0.25">
      <c r="A48" s="144">
        <v>20</v>
      </c>
      <c r="B48" s="147">
        <v>9.914567876237026</v>
      </c>
      <c r="C48" s="147">
        <v>10.608037973769981</v>
      </c>
      <c r="D48" s="147">
        <v>9.173222411619447</v>
      </c>
      <c r="E48" s="147"/>
      <c r="F48" s="147">
        <v>27.836107065939625</v>
      </c>
      <c r="G48" s="147">
        <v>29.718888630172984</v>
      </c>
      <c r="H48" s="147">
        <v>25.138918605911854</v>
      </c>
      <c r="I48" s="147"/>
      <c r="J48" s="147">
        <v>23.060943848117802</v>
      </c>
      <c r="K48" s="147">
        <v>19.599263514438466</v>
      </c>
      <c r="L48" s="147">
        <v>27.369996479606009</v>
      </c>
      <c r="M48" s="147"/>
      <c r="N48" s="147">
        <v>16.514823707324748</v>
      </c>
      <c r="O48" s="147">
        <v>18.699602913936602</v>
      </c>
      <c r="P48" s="147">
        <v>14.027337278684836</v>
      </c>
      <c r="Q48" s="147"/>
      <c r="R48" s="147">
        <v>7.1876694253530395</v>
      </c>
      <c r="S48" s="147">
        <v>8.4113754565631869</v>
      </c>
      <c r="T48" s="147">
        <v>5.9485866630145638</v>
      </c>
      <c r="U48" s="147"/>
      <c r="V48" s="147">
        <v>6.2858619286460957</v>
      </c>
      <c r="W48" s="147">
        <v>6.4125782048751701</v>
      </c>
      <c r="X48" s="147">
        <v>6.1539872752436979</v>
      </c>
      <c r="Y48" s="147"/>
      <c r="Z48" s="147">
        <v>0.56661647808333349</v>
      </c>
      <c r="AA48" s="147">
        <v>0.47928098391674556</v>
      </c>
      <c r="AB48" s="147">
        <v>0.66473872983322979</v>
      </c>
      <c r="AC48" s="4"/>
    </row>
    <row r="49" spans="1:29" s="97" customFormat="1" ht="14.25" customHeight="1" x14ac:dyDescent="0.25">
      <c r="A49" s="144">
        <v>21</v>
      </c>
      <c r="B49" s="147">
        <v>10.813475645088685</v>
      </c>
      <c r="C49" s="147">
        <v>12.692693270960104</v>
      </c>
      <c r="D49" s="147">
        <v>8.974767279338284</v>
      </c>
      <c r="E49" s="147"/>
      <c r="F49" s="147">
        <v>23.935780274150389</v>
      </c>
      <c r="G49" s="147">
        <v>26.187078677021997</v>
      </c>
      <c r="H49" s="147">
        <v>21.326333511217737</v>
      </c>
      <c r="I49" s="147"/>
      <c r="J49" s="147">
        <v>24.69625997639185</v>
      </c>
      <c r="K49" s="147">
        <v>28.529105470721078</v>
      </c>
      <c r="L49" s="147">
        <v>20.009643987971661</v>
      </c>
      <c r="M49" s="147"/>
      <c r="N49" s="147">
        <v>15.869304393116209</v>
      </c>
      <c r="O49" s="147">
        <v>17.067288410537774</v>
      </c>
      <c r="P49" s="147">
        <v>14.481854352519319</v>
      </c>
      <c r="Q49" s="147"/>
      <c r="R49" s="147">
        <v>8.4345764384778601</v>
      </c>
      <c r="S49" s="147">
        <v>9.0668856175918222</v>
      </c>
      <c r="T49" s="147">
        <v>7.8618919582825884</v>
      </c>
      <c r="U49" s="147"/>
      <c r="V49" s="147">
        <v>6.5966624662854665</v>
      </c>
      <c r="W49" s="147">
        <v>8.3118832253831929</v>
      </c>
      <c r="X49" s="147">
        <v>4.9850397479236399</v>
      </c>
      <c r="Y49" s="147"/>
      <c r="Z49" s="147">
        <v>0.95500937552324472</v>
      </c>
      <c r="AA49" s="147">
        <v>0.92783882783882798</v>
      </c>
      <c r="AB49" s="147">
        <v>0.9769088515781168</v>
      </c>
      <c r="AC49" s="4"/>
    </row>
    <row r="50" spans="1:29" s="97" customFormat="1" ht="14.25" customHeight="1" x14ac:dyDescent="0.25">
      <c r="A50" s="144">
        <v>22</v>
      </c>
      <c r="B50" s="147">
        <v>12.612136448085021</v>
      </c>
      <c r="C50" s="147">
        <v>16.600605096611947</v>
      </c>
      <c r="D50" s="147">
        <v>8.6535995879121579</v>
      </c>
      <c r="E50" s="147"/>
      <c r="F50" s="147">
        <v>30.324322517001239</v>
      </c>
      <c r="G50" s="147">
        <v>39.019617231376621</v>
      </c>
      <c r="H50" s="147">
        <v>16.816970220592779</v>
      </c>
      <c r="I50" s="147"/>
      <c r="J50" s="147">
        <v>27.957232560866014</v>
      </c>
      <c r="K50" s="147">
        <v>32.704096515216854</v>
      </c>
      <c r="L50" s="147">
        <v>21.448489475929385</v>
      </c>
      <c r="M50" s="147"/>
      <c r="N50" s="147">
        <v>19.003031248499429</v>
      </c>
      <c r="O50" s="147">
        <v>22.516991888159986</v>
      </c>
      <c r="P50" s="147">
        <v>13.761125038359431</v>
      </c>
      <c r="Q50" s="147"/>
      <c r="R50" s="147">
        <v>8.9279294424853397</v>
      </c>
      <c r="S50" s="147">
        <v>10.384487222118711</v>
      </c>
      <c r="T50" s="147">
        <v>7.4776641558101318</v>
      </c>
      <c r="U50" s="147"/>
      <c r="V50" s="147">
        <v>7.5726539290150292</v>
      </c>
      <c r="W50" s="147">
        <v>8.6442091944124417</v>
      </c>
      <c r="X50" s="147">
        <v>6.7248434211417658</v>
      </c>
      <c r="Y50" s="147"/>
      <c r="Z50" s="147">
        <v>0</v>
      </c>
      <c r="AA50" s="147">
        <v>0</v>
      </c>
      <c r="AB50" s="147">
        <v>0</v>
      </c>
      <c r="AC50" s="4"/>
    </row>
    <row r="51" spans="1:29" s="97" customFormat="1" ht="14.25" customHeight="1" x14ac:dyDescent="0.25">
      <c r="A51" s="144">
        <v>23</v>
      </c>
      <c r="B51" s="147">
        <v>12.736386011539391</v>
      </c>
      <c r="C51" s="147">
        <v>15.215936949856079</v>
      </c>
      <c r="D51" s="147">
        <v>10.406514587056128</v>
      </c>
      <c r="E51" s="147"/>
      <c r="F51" s="147">
        <v>34.264839857542867</v>
      </c>
      <c r="G51" s="147">
        <v>36.875682218663627</v>
      </c>
      <c r="H51" s="147">
        <v>31.01796729576002</v>
      </c>
      <c r="I51" s="147"/>
      <c r="J51" s="147">
        <v>30.492539585074208</v>
      </c>
      <c r="K51" s="147">
        <v>34.111695277037938</v>
      </c>
      <c r="L51" s="147">
        <v>25.457039736407737</v>
      </c>
      <c r="M51" s="147"/>
      <c r="N51" s="147">
        <v>16.304751587632747</v>
      </c>
      <c r="O51" s="147">
        <v>15.827878180724911</v>
      </c>
      <c r="P51" s="147">
        <v>16.832804734421806</v>
      </c>
      <c r="Q51" s="147"/>
      <c r="R51" s="147">
        <v>8.3635500408229682</v>
      </c>
      <c r="S51" s="147">
        <v>9.2193449369043652</v>
      </c>
      <c r="T51" s="147">
        <v>7.6312894342587061</v>
      </c>
      <c r="U51" s="147"/>
      <c r="V51" s="147">
        <v>7.1133021331174273</v>
      </c>
      <c r="W51" s="147">
        <v>9.3935812864460377</v>
      </c>
      <c r="X51" s="147">
        <v>5.1973934048593593</v>
      </c>
      <c r="Y51" s="147"/>
      <c r="Z51" s="147">
        <v>0</v>
      </c>
      <c r="AA51" s="147">
        <v>0</v>
      </c>
      <c r="AB51" s="147">
        <v>0</v>
      </c>
      <c r="AC51" s="4"/>
    </row>
    <row r="52" spans="1:29" s="97" customFormat="1" ht="14.25" customHeight="1" x14ac:dyDescent="0.25">
      <c r="A52" s="144">
        <v>24</v>
      </c>
      <c r="B52" s="147">
        <v>10.415759017771059</v>
      </c>
      <c r="C52" s="147">
        <v>12.674244451759565</v>
      </c>
      <c r="D52" s="147">
        <v>8.3862594076056247</v>
      </c>
      <c r="E52" s="147"/>
      <c r="F52" s="147">
        <v>23.726046463428876</v>
      </c>
      <c r="G52" s="147">
        <v>22.61961950526274</v>
      </c>
      <c r="H52" s="147">
        <v>25.37833687834911</v>
      </c>
      <c r="I52" s="147"/>
      <c r="J52" s="147">
        <v>21.804215507474471</v>
      </c>
      <c r="K52" s="147">
        <v>20.813377183474479</v>
      </c>
      <c r="L52" s="147">
        <v>23.024931249004936</v>
      </c>
      <c r="M52" s="147"/>
      <c r="N52" s="147">
        <v>17.877746546331736</v>
      </c>
      <c r="O52" s="147">
        <v>19.277102612453135</v>
      </c>
      <c r="P52" s="147">
        <v>16.393688089176024</v>
      </c>
      <c r="Q52" s="147"/>
      <c r="R52" s="147">
        <v>6.1875401895610365</v>
      </c>
      <c r="S52" s="147">
        <v>9.2458373074127085</v>
      </c>
      <c r="T52" s="147">
        <v>3.5176278649357631</v>
      </c>
      <c r="U52" s="147"/>
      <c r="V52" s="147">
        <v>6.2521574328566043</v>
      </c>
      <c r="W52" s="147">
        <v>8.508371621357389</v>
      </c>
      <c r="X52" s="147">
        <v>4.6290874234571744</v>
      </c>
      <c r="Y52" s="147"/>
      <c r="Z52" s="147">
        <v>0.992075032945122</v>
      </c>
      <c r="AA52" s="147">
        <v>0</v>
      </c>
      <c r="AB52" s="147">
        <v>1.6074591103239924</v>
      </c>
      <c r="AC52" s="4"/>
    </row>
    <row r="53" spans="1:29" s="97" customFormat="1" ht="14.25" customHeight="1" x14ac:dyDescent="0.25">
      <c r="A53" s="144" t="s">
        <v>40</v>
      </c>
      <c r="B53" s="147">
        <v>10.496285373639067</v>
      </c>
      <c r="C53" s="147">
        <v>12.893843482007295</v>
      </c>
      <c r="D53" s="147">
        <v>8.5448554707190922</v>
      </c>
      <c r="E53" s="147"/>
      <c r="F53" s="147">
        <v>18.008639990430687</v>
      </c>
      <c r="G53" s="147">
        <v>20.325179175641374</v>
      </c>
      <c r="H53" s="147">
        <v>15.526830579580675</v>
      </c>
      <c r="I53" s="147"/>
      <c r="J53" s="147">
        <v>21.475187342272772</v>
      </c>
      <c r="K53" s="147">
        <v>24.698758410044707</v>
      </c>
      <c r="L53" s="147">
        <v>18.390572301650295</v>
      </c>
      <c r="M53" s="147"/>
      <c r="N53" s="147">
        <v>16.311734016696501</v>
      </c>
      <c r="O53" s="147">
        <v>18.203602586018906</v>
      </c>
      <c r="P53" s="147">
        <v>14.50666337664995</v>
      </c>
      <c r="Q53" s="147"/>
      <c r="R53" s="147">
        <v>8.1683550483567942</v>
      </c>
      <c r="S53" s="147">
        <v>9.7933561647231855</v>
      </c>
      <c r="T53" s="147">
        <v>6.8333491756251936</v>
      </c>
      <c r="U53" s="147"/>
      <c r="V53" s="147">
        <v>7.2542190991266189</v>
      </c>
      <c r="W53" s="147">
        <v>8.9955035406693842</v>
      </c>
      <c r="X53" s="147">
        <v>6.010494935200323</v>
      </c>
      <c r="Y53" s="147"/>
      <c r="Z53" s="147">
        <v>0.48292058011144962</v>
      </c>
      <c r="AA53" s="147">
        <v>1.3464451827242525</v>
      </c>
      <c r="AB53" s="147">
        <v>0</v>
      </c>
      <c r="AC53" s="4"/>
    </row>
    <row r="54" spans="1:29" s="97" customFormat="1" ht="14.25" customHeight="1" x14ac:dyDescent="0.25">
      <c r="A54" s="144" t="s">
        <v>41</v>
      </c>
      <c r="B54" s="147">
        <v>8.3307974588514639</v>
      </c>
      <c r="C54" s="147">
        <v>9.0448171748448853</v>
      </c>
      <c r="D54" s="147">
        <v>7.9048993789284845</v>
      </c>
      <c r="E54" s="147"/>
      <c r="F54" s="147">
        <v>17.509721511358986</v>
      </c>
      <c r="G54" s="147">
        <v>19.359733164798403</v>
      </c>
      <c r="H54" s="147">
        <v>16.578813036107455</v>
      </c>
      <c r="I54" s="147"/>
      <c r="J54" s="147">
        <v>14.048722120073631</v>
      </c>
      <c r="K54" s="147">
        <v>15.734620004549191</v>
      </c>
      <c r="L54" s="147">
        <v>13.034049193382073</v>
      </c>
      <c r="M54" s="147"/>
      <c r="N54" s="147">
        <v>14.7628091574623</v>
      </c>
      <c r="O54" s="147">
        <v>18.758103695964014</v>
      </c>
      <c r="P54" s="147">
        <v>12.655775411435656</v>
      </c>
      <c r="Q54" s="147"/>
      <c r="R54" s="147">
        <v>5.390330322118718</v>
      </c>
      <c r="S54" s="147">
        <v>5.9838227967075515</v>
      </c>
      <c r="T54" s="147">
        <v>5.0201344216564339</v>
      </c>
      <c r="U54" s="147"/>
      <c r="V54" s="147">
        <v>5.6828090092563244</v>
      </c>
      <c r="W54" s="147">
        <v>5.1220966282419065</v>
      </c>
      <c r="X54" s="147">
        <v>6.0104949352003247</v>
      </c>
      <c r="Y54" s="147"/>
      <c r="Z54" s="147">
        <v>2.1527636090390194</v>
      </c>
      <c r="AA54" s="147">
        <v>2.3924439197166474</v>
      </c>
      <c r="AB54" s="147">
        <v>1.9867472150071817</v>
      </c>
      <c r="AC54" s="4"/>
    </row>
    <row r="55" spans="1:29" s="97" customFormat="1" ht="14.25" customHeight="1" x14ac:dyDescent="0.25">
      <c r="A55" s="144" t="s">
        <v>42</v>
      </c>
      <c r="B55" s="147">
        <v>6.6736433392628705</v>
      </c>
      <c r="C55" s="147">
        <v>8.4312229453958381</v>
      </c>
      <c r="D55" s="147">
        <v>6.0111953463189147</v>
      </c>
      <c r="E55" s="147"/>
      <c r="F55" s="147">
        <v>9.4559048984085603</v>
      </c>
      <c r="G55" s="147">
        <v>7.0399029690176</v>
      </c>
      <c r="H55" s="147">
        <v>10.358504848305758</v>
      </c>
      <c r="I55" s="147"/>
      <c r="J55" s="147">
        <v>12.444004455700046</v>
      </c>
      <c r="K55" s="147">
        <v>11.307267412176039</v>
      </c>
      <c r="L55" s="147">
        <v>12.714847988646182</v>
      </c>
      <c r="M55" s="147"/>
      <c r="N55" s="147">
        <v>9.852049778516129</v>
      </c>
      <c r="O55" s="147">
        <v>10.933731638000761</v>
      </c>
      <c r="P55" s="147">
        <v>9.5215865164406175</v>
      </c>
      <c r="Q55" s="147"/>
      <c r="R55" s="147">
        <v>4.0088450923981087</v>
      </c>
      <c r="S55" s="147">
        <v>6.4234238135709356</v>
      </c>
      <c r="T55" s="147">
        <v>3.1079041647585859</v>
      </c>
      <c r="U55" s="147"/>
      <c r="V55" s="147">
        <v>7.0088877647195638</v>
      </c>
      <c r="W55" s="147">
        <v>11.877783744914874</v>
      </c>
      <c r="X55" s="147">
        <v>4.8054112206939887</v>
      </c>
      <c r="Y55" s="147"/>
      <c r="Z55" s="147">
        <v>0.90774865514478653</v>
      </c>
      <c r="AA55" s="147">
        <v>0</v>
      </c>
      <c r="AB55" s="147">
        <v>1.1947331225381022</v>
      </c>
      <c r="AC55" s="4"/>
    </row>
    <row r="56" spans="1:29" s="97" customFormat="1" ht="14.25" customHeight="1" x14ac:dyDescent="0.25">
      <c r="A56" s="144" t="s">
        <v>43</v>
      </c>
      <c r="B56" s="147">
        <v>5.3969193766893975</v>
      </c>
      <c r="C56" s="147">
        <v>8.7542848260733876</v>
      </c>
      <c r="D56" s="147">
        <v>4.2185631978213918</v>
      </c>
      <c r="E56" s="147"/>
      <c r="F56" s="147">
        <v>9.0906076667552451</v>
      </c>
      <c r="G56" s="147">
        <v>6.4532443882661354</v>
      </c>
      <c r="H56" s="147">
        <v>9.9134128431051174</v>
      </c>
      <c r="I56" s="147"/>
      <c r="J56" s="147">
        <v>17.015785646307211</v>
      </c>
      <c r="K56" s="147">
        <v>31.660348754092904</v>
      </c>
      <c r="L56" s="147">
        <v>12.306717065553837</v>
      </c>
      <c r="M56" s="147"/>
      <c r="N56" s="147">
        <v>5.3283715520726265</v>
      </c>
      <c r="O56" s="147">
        <v>11.662647080534146</v>
      </c>
      <c r="P56" s="147">
        <v>3.4655774453221362</v>
      </c>
      <c r="Q56" s="147"/>
      <c r="R56" s="147">
        <v>2.9771364557428805</v>
      </c>
      <c r="S56" s="147">
        <v>3.1700013625415009</v>
      </c>
      <c r="T56" s="147">
        <v>2.8966873768623715</v>
      </c>
      <c r="U56" s="147"/>
      <c r="V56" s="147">
        <v>3.6495962317262944</v>
      </c>
      <c r="W56" s="147">
        <v>9.0126508977808388</v>
      </c>
      <c r="X56" s="147">
        <v>1.5653659845390793</v>
      </c>
      <c r="Y56" s="147"/>
      <c r="Z56" s="147">
        <v>0</v>
      </c>
      <c r="AA56" s="147">
        <v>0</v>
      </c>
      <c r="AB56" s="147">
        <v>0</v>
      </c>
      <c r="AC56" s="4"/>
    </row>
    <row r="57" spans="1:29" s="97" customFormat="1" ht="14.25" customHeight="1" x14ac:dyDescent="0.25">
      <c r="A57" s="144" t="s">
        <v>77</v>
      </c>
      <c r="B57" s="147">
        <v>5.0657425518577925</v>
      </c>
      <c r="C57" s="147">
        <v>0</v>
      </c>
      <c r="D57" s="147">
        <v>6.6610052619170386</v>
      </c>
      <c r="E57" s="147"/>
      <c r="F57" s="147">
        <v>10.940814440913565</v>
      </c>
      <c r="G57" s="147">
        <v>0</v>
      </c>
      <c r="H57" s="147">
        <v>13.499115360823991</v>
      </c>
      <c r="I57" s="147"/>
      <c r="J57" s="147">
        <v>15.383810971471904</v>
      </c>
      <c r="K57" s="147">
        <v>0</v>
      </c>
      <c r="L57" s="147">
        <v>20.343756781833893</v>
      </c>
      <c r="M57" s="147"/>
      <c r="N57" s="147">
        <v>6.9090997189650158</v>
      </c>
      <c r="O57" s="147">
        <v>0</v>
      </c>
      <c r="P57" s="147">
        <v>9.5537540384556205</v>
      </c>
      <c r="Q57" s="147"/>
      <c r="R57" s="147">
        <v>2.8055678896819742</v>
      </c>
      <c r="S57" s="147">
        <v>0</v>
      </c>
      <c r="T57" s="147">
        <v>3.8251128181644134</v>
      </c>
      <c r="U57" s="147"/>
      <c r="V57" s="147">
        <v>1.0070020056756561</v>
      </c>
      <c r="W57" s="147">
        <v>0</v>
      </c>
      <c r="X57" s="147">
        <v>1.35034318446503</v>
      </c>
      <c r="Y57" s="147"/>
      <c r="Z57" s="147">
        <v>0</v>
      </c>
      <c r="AA57" s="147">
        <v>0</v>
      </c>
      <c r="AB57" s="147">
        <v>0</v>
      </c>
      <c r="AC57" s="4"/>
    </row>
    <row r="58" spans="1:29" s="97" customFormat="1" ht="14.25" customHeight="1" thickBot="1" x14ac:dyDescent="0.3">
      <c r="A58" s="146" t="s">
        <v>45</v>
      </c>
      <c r="B58" s="147">
        <v>4.81278332853626</v>
      </c>
      <c r="C58" s="147">
        <v>1.1100441206432994</v>
      </c>
      <c r="D58" s="147">
        <v>6.4470400679798159</v>
      </c>
      <c r="E58" s="102"/>
      <c r="F58" s="147">
        <v>16.699137830868075</v>
      </c>
      <c r="G58" s="147">
        <v>0</v>
      </c>
      <c r="H58" s="147">
        <v>22.659229355668842</v>
      </c>
      <c r="I58" s="102"/>
      <c r="J58" s="147">
        <v>10.416122011934101</v>
      </c>
      <c r="K58" s="147">
        <v>0</v>
      </c>
      <c r="L58" s="147">
        <v>16.614068038497678</v>
      </c>
      <c r="M58" s="102"/>
      <c r="N58" s="147">
        <v>4.8939456342668857</v>
      </c>
      <c r="O58" s="147">
        <v>0</v>
      </c>
      <c r="P58" s="147">
        <v>6.9311548906442724</v>
      </c>
      <c r="Q58" s="102"/>
      <c r="R58" s="147">
        <v>3.0747106815483849</v>
      </c>
      <c r="S58" s="147">
        <v>3.825863713412156</v>
      </c>
      <c r="T58" s="147">
        <v>2.7625814797854096</v>
      </c>
      <c r="U58" s="102"/>
      <c r="V58" s="147">
        <v>2.5072294835189806</v>
      </c>
      <c r="W58" s="147">
        <v>0</v>
      </c>
      <c r="X58" s="147">
        <v>3.614153817244639</v>
      </c>
      <c r="Y58" s="102"/>
      <c r="Z58" s="147">
        <v>0</v>
      </c>
      <c r="AA58" s="147">
        <v>0</v>
      </c>
      <c r="AB58" s="147">
        <v>0</v>
      </c>
      <c r="AC58" s="4"/>
    </row>
    <row r="59" spans="1:29" ht="14.25" customHeight="1" x14ac:dyDescent="0.25">
      <c r="A59" s="242" t="s">
        <v>98</v>
      </c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</row>
    <row r="60" spans="1:29" ht="14.25" customHeight="1" x14ac:dyDescent="0.25">
      <c r="A60" s="247" t="s">
        <v>79</v>
      </c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</row>
  </sheetData>
  <mergeCells count="29">
    <mergeCell ref="AW9:AY9"/>
    <mergeCell ref="BA9:BC9"/>
    <mergeCell ref="AD7:BC7"/>
    <mergeCell ref="AD8:BC8"/>
    <mergeCell ref="AD9:AE9"/>
    <mergeCell ref="AG9:AI9"/>
    <mergeCell ref="AK9:AM9"/>
    <mergeCell ref="AO9:AQ9"/>
    <mergeCell ref="AS9:AU9"/>
    <mergeCell ref="AD3:BC3"/>
    <mergeCell ref="AD4:BC4"/>
    <mergeCell ref="AD5:BC5"/>
    <mergeCell ref="AD6:BC6"/>
    <mergeCell ref="A6:AB6"/>
    <mergeCell ref="A5:AB5"/>
    <mergeCell ref="A1:AB1"/>
    <mergeCell ref="A2:AB2"/>
    <mergeCell ref="A3:AB3"/>
    <mergeCell ref="A4:AB4"/>
    <mergeCell ref="A59:AB59"/>
    <mergeCell ref="A60:AB60"/>
    <mergeCell ref="B8:D8"/>
    <mergeCell ref="F8:H8"/>
    <mergeCell ref="J8:L8"/>
    <mergeCell ref="N8:P8"/>
    <mergeCell ref="R8:T8"/>
    <mergeCell ref="V8:X8"/>
    <mergeCell ref="A8:A9"/>
    <mergeCell ref="Z8:AB8"/>
  </mergeCells>
  <hyperlinks>
    <hyperlink ref="AC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3"/>
  <sheetViews>
    <sheetView topLeftCell="C28" zoomScaleNormal="100" zoomScaleSheetLayoutView="100" workbookViewId="0">
      <selection activeCell="AE43" sqref="AE43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4.14062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148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76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99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05" t="s">
        <v>31</v>
      </c>
      <c r="C9" s="105" t="s">
        <v>32</v>
      </c>
      <c r="D9" s="105" t="s">
        <v>33</v>
      </c>
      <c r="E9" s="105"/>
      <c r="F9" s="105" t="s">
        <v>31</v>
      </c>
      <c r="G9" s="105" t="s">
        <v>32</v>
      </c>
      <c r="H9" s="105" t="s">
        <v>33</v>
      </c>
      <c r="I9" s="105"/>
      <c r="J9" s="105" t="s">
        <v>31</v>
      </c>
      <c r="K9" s="105" t="s">
        <v>32</v>
      </c>
      <c r="L9" s="105" t="s">
        <v>33</v>
      </c>
      <c r="M9" s="105"/>
      <c r="N9" s="105" t="s">
        <v>31</v>
      </c>
      <c r="O9" s="105" t="s">
        <v>32</v>
      </c>
      <c r="P9" s="105" t="s">
        <v>33</v>
      </c>
      <c r="Q9" s="105"/>
      <c r="R9" s="105" t="s">
        <v>31</v>
      </c>
      <c r="S9" s="105" t="s">
        <v>32</v>
      </c>
      <c r="T9" s="105" t="s">
        <v>33</v>
      </c>
      <c r="U9" s="105"/>
      <c r="V9" s="105" t="s">
        <v>31</v>
      </c>
      <c r="W9" s="105" t="s">
        <v>32</v>
      </c>
      <c r="X9" s="105" t="s">
        <v>33</v>
      </c>
      <c r="Y9" s="105"/>
      <c r="Z9" s="105" t="s">
        <v>31</v>
      </c>
      <c r="AA9" s="105" t="s">
        <v>32</v>
      </c>
      <c r="AB9" s="10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SUM(B13:B39)</f>
        <v>8491</v>
      </c>
      <c r="C11" s="92">
        <f t="shared" ref="C11:D11" si="0">SUM(C13:C39)</f>
        <v>4953</v>
      </c>
      <c r="D11" s="92">
        <f t="shared" si="0"/>
        <v>3538</v>
      </c>
      <c r="E11" s="92"/>
      <c r="F11" s="92">
        <f>SUM(F13:F39)</f>
        <v>2584</v>
      </c>
      <c r="G11" s="92">
        <f t="shared" ref="G11:H11" si="1">SUM(G13:G39)</f>
        <v>1571</v>
      </c>
      <c r="H11" s="92">
        <f t="shared" si="1"/>
        <v>1013</v>
      </c>
      <c r="I11" s="92"/>
      <c r="J11" s="92">
        <f>SUM(J13:J39)</f>
        <v>2098</v>
      </c>
      <c r="K11" s="92">
        <f t="shared" ref="K11:L11" si="2">SUM(K13:K39)</f>
        <v>1245</v>
      </c>
      <c r="L11" s="92">
        <f t="shared" si="2"/>
        <v>853</v>
      </c>
      <c r="M11" s="92"/>
      <c r="N11" s="92">
        <f>SUM(N13:N39)</f>
        <v>1448</v>
      </c>
      <c r="O11" s="92">
        <f t="shared" ref="O11:P11" si="3">SUM(O13:O39)</f>
        <v>818</v>
      </c>
      <c r="P11" s="92">
        <f t="shared" si="3"/>
        <v>630</v>
      </c>
      <c r="Q11" s="92"/>
      <c r="R11" s="92">
        <f>SUM(R13:R39)</f>
        <v>1321</v>
      </c>
      <c r="S11" s="92">
        <f t="shared" ref="S11:T11" si="4">SUM(S13:S39)</f>
        <v>750</v>
      </c>
      <c r="T11" s="92">
        <f t="shared" si="4"/>
        <v>571</v>
      </c>
      <c r="U11" s="92"/>
      <c r="V11" s="92">
        <f>SUM(V13:V39)</f>
        <v>973</v>
      </c>
      <c r="W11" s="92">
        <f t="shared" ref="W11:X11" si="5">SUM(W13:W39)</f>
        <v>535</v>
      </c>
      <c r="X11" s="92">
        <f t="shared" si="5"/>
        <v>438</v>
      </c>
      <c r="Y11" s="92"/>
      <c r="Z11" s="92">
        <f>SUM(Z13:Z39)</f>
        <v>67</v>
      </c>
      <c r="AA11" s="92">
        <f t="shared" ref="AA11:AB11" si="6">SUM(AA13:AA39)</f>
        <v>34</v>
      </c>
      <c r="AB11" s="92">
        <f t="shared" si="6"/>
        <v>33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581</v>
      </c>
      <c r="C13" s="143">
        <v>373</v>
      </c>
      <c r="D13" s="143">
        <v>208</v>
      </c>
      <c r="E13" s="143"/>
      <c r="F13" s="143">
        <v>266</v>
      </c>
      <c r="G13" s="143">
        <v>170</v>
      </c>
      <c r="H13" s="143">
        <v>96</v>
      </c>
      <c r="I13" s="143"/>
      <c r="J13" s="143">
        <v>181</v>
      </c>
      <c r="K13" s="143">
        <v>135</v>
      </c>
      <c r="L13" s="143">
        <v>46</v>
      </c>
      <c r="M13" s="143"/>
      <c r="N13" s="143">
        <v>80</v>
      </c>
      <c r="O13" s="143">
        <v>38</v>
      </c>
      <c r="P13" s="143">
        <v>42</v>
      </c>
      <c r="Q13" s="143"/>
      <c r="R13" s="143">
        <v>31</v>
      </c>
      <c r="S13" s="143">
        <v>22</v>
      </c>
      <c r="T13" s="143">
        <v>9</v>
      </c>
      <c r="U13" s="143"/>
      <c r="V13" s="143">
        <v>20</v>
      </c>
      <c r="W13" s="143">
        <v>6</v>
      </c>
      <c r="X13" s="143">
        <v>14</v>
      </c>
      <c r="Y13" s="143"/>
      <c r="Z13" s="143">
        <v>3</v>
      </c>
      <c r="AA13" s="143">
        <v>2</v>
      </c>
      <c r="AB13" s="143">
        <v>1</v>
      </c>
    </row>
    <row r="14" spans="1:31" ht="15" customHeight="1" x14ac:dyDescent="0.25">
      <c r="A14" s="4" t="s">
        <v>49</v>
      </c>
      <c r="B14" s="143">
        <v>421</v>
      </c>
      <c r="C14" s="143">
        <v>261</v>
      </c>
      <c r="D14" s="143">
        <v>160</v>
      </c>
      <c r="E14" s="143"/>
      <c r="F14" s="143">
        <v>155</v>
      </c>
      <c r="G14" s="143">
        <v>98</v>
      </c>
      <c r="H14" s="143">
        <v>57</v>
      </c>
      <c r="I14" s="143"/>
      <c r="J14" s="143">
        <v>93</v>
      </c>
      <c r="K14" s="143">
        <v>60</v>
      </c>
      <c r="L14" s="143">
        <v>33</v>
      </c>
      <c r="M14" s="143"/>
      <c r="N14" s="143">
        <v>87</v>
      </c>
      <c r="O14" s="143">
        <v>44</v>
      </c>
      <c r="P14" s="143">
        <v>43</v>
      </c>
      <c r="Q14" s="143"/>
      <c r="R14" s="143">
        <v>74</v>
      </c>
      <c r="S14" s="143">
        <v>54</v>
      </c>
      <c r="T14" s="143">
        <v>20</v>
      </c>
      <c r="U14" s="143"/>
      <c r="V14" s="143">
        <v>12</v>
      </c>
      <c r="W14" s="143">
        <v>5</v>
      </c>
      <c r="X14" s="143">
        <v>7</v>
      </c>
      <c r="Y14" s="143"/>
      <c r="Z14" s="143">
        <v>0</v>
      </c>
      <c r="AA14" s="143">
        <v>0</v>
      </c>
      <c r="AB14" s="143">
        <v>0</v>
      </c>
    </row>
    <row r="15" spans="1:31" ht="15" customHeight="1" x14ac:dyDescent="0.25">
      <c r="A15" s="4" t="s">
        <v>50</v>
      </c>
      <c r="B15" s="143">
        <v>222</v>
      </c>
      <c r="C15" s="143">
        <v>119</v>
      </c>
      <c r="D15" s="143">
        <v>103</v>
      </c>
      <c r="E15" s="143"/>
      <c r="F15" s="143">
        <v>86</v>
      </c>
      <c r="G15" s="143">
        <v>51</v>
      </c>
      <c r="H15" s="143">
        <v>35</v>
      </c>
      <c r="I15" s="143"/>
      <c r="J15" s="143">
        <v>73</v>
      </c>
      <c r="K15" s="143">
        <v>32</v>
      </c>
      <c r="L15" s="143">
        <v>41</v>
      </c>
      <c r="M15" s="143"/>
      <c r="N15" s="143">
        <v>31</v>
      </c>
      <c r="O15" s="143">
        <v>17</v>
      </c>
      <c r="P15" s="143">
        <v>14</v>
      </c>
      <c r="Q15" s="143"/>
      <c r="R15" s="143">
        <v>19</v>
      </c>
      <c r="S15" s="143">
        <v>12</v>
      </c>
      <c r="T15" s="143">
        <v>7</v>
      </c>
      <c r="U15" s="143"/>
      <c r="V15" s="143">
        <v>13</v>
      </c>
      <c r="W15" s="143">
        <v>7</v>
      </c>
      <c r="X15" s="143">
        <v>6</v>
      </c>
      <c r="Y15" s="143"/>
      <c r="Z15" s="143">
        <v>0</v>
      </c>
      <c r="AA15" s="143">
        <v>0</v>
      </c>
      <c r="AB15" s="143">
        <v>0</v>
      </c>
    </row>
    <row r="16" spans="1:31" ht="15" customHeight="1" x14ac:dyDescent="0.25">
      <c r="A16" s="4" t="s">
        <v>51</v>
      </c>
      <c r="B16" s="143">
        <v>429</v>
      </c>
      <c r="C16" s="143">
        <v>230</v>
      </c>
      <c r="D16" s="143">
        <v>199</v>
      </c>
      <c r="E16" s="143"/>
      <c r="F16" s="143">
        <v>179</v>
      </c>
      <c r="G16" s="143">
        <v>104</v>
      </c>
      <c r="H16" s="143">
        <v>75</v>
      </c>
      <c r="I16" s="143"/>
      <c r="J16" s="143">
        <v>80</v>
      </c>
      <c r="K16" s="143">
        <v>41</v>
      </c>
      <c r="L16" s="143">
        <v>39</v>
      </c>
      <c r="M16" s="143"/>
      <c r="N16" s="143">
        <v>74</v>
      </c>
      <c r="O16" s="143">
        <v>35</v>
      </c>
      <c r="P16" s="143">
        <v>39</v>
      </c>
      <c r="Q16" s="143"/>
      <c r="R16" s="143">
        <v>67</v>
      </c>
      <c r="S16" s="143">
        <v>37</v>
      </c>
      <c r="T16" s="143">
        <v>30</v>
      </c>
      <c r="U16" s="143"/>
      <c r="V16" s="143">
        <v>27</v>
      </c>
      <c r="W16" s="143">
        <v>12</v>
      </c>
      <c r="X16" s="143">
        <v>15</v>
      </c>
      <c r="Y16" s="143"/>
      <c r="Z16" s="143">
        <v>2</v>
      </c>
      <c r="AA16" s="143">
        <v>1</v>
      </c>
      <c r="AB16" s="143">
        <v>1</v>
      </c>
    </row>
    <row r="17" spans="1:28" ht="15" customHeight="1" x14ac:dyDescent="0.25">
      <c r="A17" s="4" t="s">
        <v>52</v>
      </c>
      <c r="B17" s="143">
        <v>42</v>
      </c>
      <c r="C17" s="143">
        <v>23</v>
      </c>
      <c r="D17" s="143">
        <v>19</v>
      </c>
      <c r="E17" s="143"/>
      <c r="F17" s="143">
        <v>4</v>
      </c>
      <c r="G17" s="143">
        <v>2</v>
      </c>
      <c r="H17" s="143">
        <v>2</v>
      </c>
      <c r="I17" s="143"/>
      <c r="J17" s="143">
        <v>10</v>
      </c>
      <c r="K17" s="143">
        <v>4</v>
      </c>
      <c r="L17" s="143">
        <v>6</v>
      </c>
      <c r="M17" s="143"/>
      <c r="N17" s="143">
        <v>20</v>
      </c>
      <c r="O17" s="143">
        <v>14</v>
      </c>
      <c r="P17" s="143">
        <v>6</v>
      </c>
      <c r="Q17" s="143"/>
      <c r="R17" s="143">
        <v>3</v>
      </c>
      <c r="S17" s="143">
        <v>1</v>
      </c>
      <c r="T17" s="143">
        <v>2</v>
      </c>
      <c r="U17" s="143"/>
      <c r="V17" s="143">
        <v>5</v>
      </c>
      <c r="W17" s="143">
        <v>2</v>
      </c>
      <c r="X17" s="143">
        <v>3</v>
      </c>
      <c r="Y17" s="143"/>
      <c r="Z17" s="143">
        <v>0</v>
      </c>
      <c r="AA17" s="143">
        <v>0</v>
      </c>
      <c r="AB17" s="143">
        <v>0</v>
      </c>
    </row>
    <row r="18" spans="1:28" ht="15" customHeight="1" x14ac:dyDescent="0.25">
      <c r="A18" s="4" t="s">
        <v>53</v>
      </c>
      <c r="B18" s="143">
        <v>590</v>
      </c>
      <c r="C18" s="143">
        <v>327</v>
      </c>
      <c r="D18" s="143">
        <v>263</v>
      </c>
      <c r="E18" s="143"/>
      <c r="F18" s="143">
        <v>114</v>
      </c>
      <c r="G18" s="143">
        <v>73</v>
      </c>
      <c r="H18" s="143">
        <v>41</v>
      </c>
      <c r="I18" s="143"/>
      <c r="J18" s="143">
        <v>166</v>
      </c>
      <c r="K18" s="143">
        <v>89</v>
      </c>
      <c r="L18" s="143">
        <v>77</v>
      </c>
      <c r="M18" s="143"/>
      <c r="N18" s="143">
        <v>99</v>
      </c>
      <c r="O18" s="143">
        <v>56</v>
      </c>
      <c r="P18" s="143">
        <v>43</v>
      </c>
      <c r="Q18" s="143"/>
      <c r="R18" s="143">
        <v>110</v>
      </c>
      <c r="S18" s="143">
        <v>62</v>
      </c>
      <c r="T18" s="143">
        <v>48</v>
      </c>
      <c r="U18" s="143"/>
      <c r="V18" s="143">
        <v>101</v>
      </c>
      <c r="W18" s="143">
        <v>47</v>
      </c>
      <c r="X18" s="143">
        <v>54</v>
      </c>
      <c r="Y18" s="143"/>
      <c r="Z18" s="143">
        <v>0</v>
      </c>
      <c r="AA18" s="143">
        <v>0</v>
      </c>
      <c r="AB18" s="143">
        <v>0</v>
      </c>
    </row>
    <row r="19" spans="1:28" ht="15" customHeight="1" x14ac:dyDescent="0.25">
      <c r="A19" s="4" t="s">
        <v>54</v>
      </c>
      <c r="B19" s="143">
        <v>24</v>
      </c>
      <c r="C19" s="143">
        <v>15</v>
      </c>
      <c r="D19" s="143">
        <v>9</v>
      </c>
      <c r="E19" s="143"/>
      <c r="F19" s="143">
        <v>9</v>
      </c>
      <c r="G19" s="143">
        <v>4</v>
      </c>
      <c r="H19" s="143">
        <v>5</v>
      </c>
      <c r="I19" s="143"/>
      <c r="J19" s="143">
        <v>6</v>
      </c>
      <c r="K19" s="143">
        <v>5</v>
      </c>
      <c r="L19" s="143">
        <v>1</v>
      </c>
      <c r="M19" s="143"/>
      <c r="N19" s="143">
        <v>3</v>
      </c>
      <c r="O19" s="143">
        <v>2</v>
      </c>
      <c r="P19" s="143">
        <v>1</v>
      </c>
      <c r="Q19" s="143"/>
      <c r="R19" s="143">
        <v>3</v>
      </c>
      <c r="S19" s="143">
        <v>2</v>
      </c>
      <c r="T19" s="143">
        <v>1</v>
      </c>
      <c r="U19" s="143"/>
      <c r="V19" s="143">
        <v>1</v>
      </c>
      <c r="W19" s="143">
        <v>1</v>
      </c>
      <c r="X19" s="143">
        <v>0</v>
      </c>
      <c r="Y19" s="143"/>
      <c r="Z19" s="143">
        <v>2</v>
      </c>
      <c r="AA19" s="143">
        <v>1</v>
      </c>
      <c r="AB19" s="143">
        <v>1</v>
      </c>
    </row>
    <row r="20" spans="1:28" ht="15" customHeight="1" x14ac:dyDescent="0.25">
      <c r="A20" s="4" t="s">
        <v>55</v>
      </c>
      <c r="B20" s="143">
        <v>880</v>
      </c>
      <c r="C20" s="143">
        <v>521</v>
      </c>
      <c r="D20" s="143">
        <v>359</v>
      </c>
      <c r="E20" s="143"/>
      <c r="F20" s="143">
        <v>307</v>
      </c>
      <c r="G20" s="143">
        <v>190</v>
      </c>
      <c r="H20" s="143">
        <v>117</v>
      </c>
      <c r="I20" s="143"/>
      <c r="J20" s="143">
        <v>178</v>
      </c>
      <c r="K20" s="143">
        <v>108</v>
      </c>
      <c r="L20" s="143">
        <v>70</v>
      </c>
      <c r="M20" s="143"/>
      <c r="N20" s="143">
        <v>113</v>
      </c>
      <c r="O20" s="143">
        <v>62</v>
      </c>
      <c r="P20" s="143">
        <v>51</v>
      </c>
      <c r="Q20" s="143"/>
      <c r="R20" s="143">
        <v>154</v>
      </c>
      <c r="S20" s="143">
        <v>88</v>
      </c>
      <c r="T20" s="143">
        <v>66</v>
      </c>
      <c r="U20" s="143"/>
      <c r="V20" s="143">
        <v>106</v>
      </c>
      <c r="W20" s="143">
        <v>60</v>
      </c>
      <c r="X20" s="143">
        <v>46</v>
      </c>
      <c r="Y20" s="143"/>
      <c r="Z20" s="143">
        <v>22</v>
      </c>
      <c r="AA20" s="143">
        <v>13</v>
      </c>
      <c r="AB20" s="143">
        <v>9</v>
      </c>
    </row>
    <row r="21" spans="1:28" ht="15" customHeight="1" x14ac:dyDescent="0.25">
      <c r="A21" s="4" t="s">
        <v>56</v>
      </c>
      <c r="B21" s="143">
        <v>355</v>
      </c>
      <c r="C21" s="143">
        <v>213</v>
      </c>
      <c r="D21" s="143">
        <v>142</v>
      </c>
      <c r="E21" s="143"/>
      <c r="F21" s="143">
        <v>85</v>
      </c>
      <c r="G21" s="143">
        <v>52</v>
      </c>
      <c r="H21" s="143">
        <v>33</v>
      </c>
      <c r="I21" s="143"/>
      <c r="J21" s="143">
        <v>82</v>
      </c>
      <c r="K21" s="143">
        <v>50</v>
      </c>
      <c r="L21" s="143">
        <v>32</v>
      </c>
      <c r="M21" s="143"/>
      <c r="N21" s="143">
        <v>81</v>
      </c>
      <c r="O21" s="143">
        <v>54</v>
      </c>
      <c r="P21" s="143">
        <v>27</v>
      </c>
      <c r="Q21" s="143"/>
      <c r="R21" s="143">
        <v>74</v>
      </c>
      <c r="S21" s="143">
        <v>39</v>
      </c>
      <c r="T21" s="143">
        <v>35</v>
      </c>
      <c r="U21" s="143"/>
      <c r="V21" s="143">
        <v>33</v>
      </c>
      <c r="W21" s="143">
        <v>18</v>
      </c>
      <c r="X21" s="143">
        <v>15</v>
      </c>
      <c r="Y21" s="143"/>
      <c r="Z21" s="143">
        <v>0</v>
      </c>
      <c r="AA21" s="143">
        <v>0</v>
      </c>
      <c r="AB21" s="143">
        <v>0</v>
      </c>
    </row>
    <row r="22" spans="1:28" ht="15" customHeight="1" x14ac:dyDescent="0.25">
      <c r="A22" s="4" t="s">
        <v>57</v>
      </c>
      <c r="B22" s="143">
        <v>188</v>
      </c>
      <c r="C22" s="143">
        <v>128</v>
      </c>
      <c r="D22" s="143">
        <v>60</v>
      </c>
      <c r="E22" s="143"/>
      <c r="F22" s="143">
        <v>60</v>
      </c>
      <c r="G22" s="143">
        <v>40</v>
      </c>
      <c r="H22" s="143">
        <v>20</v>
      </c>
      <c r="I22" s="143"/>
      <c r="J22" s="143">
        <v>48</v>
      </c>
      <c r="K22" s="143">
        <v>32</v>
      </c>
      <c r="L22" s="143">
        <v>16</v>
      </c>
      <c r="M22" s="143"/>
      <c r="N22" s="143">
        <v>35</v>
      </c>
      <c r="O22" s="143">
        <v>25</v>
      </c>
      <c r="P22" s="143">
        <v>10</v>
      </c>
      <c r="Q22" s="143"/>
      <c r="R22" s="143">
        <v>25</v>
      </c>
      <c r="S22" s="143">
        <v>17</v>
      </c>
      <c r="T22" s="143">
        <v>8</v>
      </c>
      <c r="U22" s="143"/>
      <c r="V22" s="143">
        <v>18</v>
      </c>
      <c r="W22" s="143">
        <v>12</v>
      </c>
      <c r="X22" s="143">
        <v>6</v>
      </c>
      <c r="Y22" s="143"/>
      <c r="Z22" s="143">
        <v>2</v>
      </c>
      <c r="AA22" s="143">
        <v>2</v>
      </c>
      <c r="AB22" s="143">
        <v>0</v>
      </c>
    </row>
    <row r="23" spans="1:28" ht="15" customHeight="1" x14ac:dyDescent="0.25">
      <c r="A23" s="4" t="s">
        <v>58</v>
      </c>
      <c r="B23" s="143">
        <v>51</v>
      </c>
      <c r="C23" s="143">
        <v>35</v>
      </c>
      <c r="D23" s="143">
        <v>16</v>
      </c>
      <c r="E23" s="143"/>
      <c r="F23" s="143">
        <v>26</v>
      </c>
      <c r="G23" s="143">
        <v>16</v>
      </c>
      <c r="H23" s="143">
        <v>10</v>
      </c>
      <c r="I23" s="143"/>
      <c r="J23" s="143">
        <v>3</v>
      </c>
      <c r="K23" s="143">
        <v>3</v>
      </c>
      <c r="L23" s="143">
        <v>0</v>
      </c>
      <c r="M23" s="143"/>
      <c r="N23" s="143">
        <v>5</v>
      </c>
      <c r="O23" s="143">
        <v>3</v>
      </c>
      <c r="P23" s="143">
        <v>2</v>
      </c>
      <c r="Q23" s="143"/>
      <c r="R23" s="143">
        <v>7</v>
      </c>
      <c r="S23" s="143">
        <v>6</v>
      </c>
      <c r="T23" s="143">
        <v>1</v>
      </c>
      <c r="U23" s="143"/>
      <c r="V23" s="143">
        <v>8</v>
      </c>
      <c r="W23" s="143">
        <v>6</v>
      </c>
      <c r="X23" s="143">
        <v>2</v>
      </c>
      <c r="Y23" s="143"/>
      <c r="Z23" s="143">
        <v>2</v>
      </c>
      <c r="AA23" s="143">
        <v>1</v>
      </c>
      <c r="AB23" s="143">
        <v>1</v>
      </c>
    </row>
    <row r="24" spans="1:28" ht="15" customHeight="1" x14ac:dyDescent="0.25">
      <c r="A24" s="78" t="s">
        <v>59</v>
      </c>
      <c r="B24" s="143">
        <v>960</v>
      </c>
      <c r="C24" s="143">
        <v>558</v>
      </c>
      <c r="D24" s="143">
        <v>402</v>
      </c>
      <c r="E24" s="143"/>
      <c r="F24" s="143">
        <v>335</v>
      </c>
      <c r="G24" s="143">
        <v>220</v>
      </c>
      <c r="H24" s="143">
        <v>115</v>
      </c>
      <c r="I24" s="143"/>
      <c r="J24" s="143">
        <v>236</v>
      </c>
      <c r="K24" s="143">
        <v>130</v>
      </c>
      <c r="L24" s="143">
        <v>106</v>
      </c>
      <c r="M24" s="143"/>
      <c r="N24" s="143">
        <v>149</v>
      </c>
      <c r="O24" s="143">
        <v>78</v>
      </c>
      <c r="P24" s="143">
        <v>71</v>
      </c>
      <c r="Q24" s="143"/>
      <c r="R24" s="143">
        <v>175</v>
      </c>
      <c r="S24" s="143">
        <v>94</v>
      </c>
      <c r="T24" s="143">
        <v>81</v>
      </c>
      <c r="U24" s="143"/>
      <c r="V24" s="143">
        <v>63</v>
      </c>
      <c r="W24" s="143">
        <v>36</v>
      </c>
      <c r="X24" s="143">
        <v>27</v>
      </c>
      <c r="Y24" s="143"/>
      <c r="Z24" s="143">
        <v>2</v>
      </c>
      <c r="AA24" s="143">
        <v>0</v>
      </c>
      <c r="AB24" s="143">
        <v>2</v>
      </c>
    </row>
    <row r="25" spans="1:28" ht="15" customHeight="1" x14ac:dyDescent="0.25">
      <c r="A25" s="4" t="s">
        <v>60</v>
      </c>
      <c r="B25" s="143">
        <v>175</v>
      </c>
      <c r="C25" s="143">
        <v>110</v>
      </c>
      <c r="D25" s="143">
        <v>65</v>
      </c>
      <c r="E25" s="143"/>
      <c r="F25" s="143">
        <v>37</v>
      </c>
      <c r="G25" s="143">
        <v>26</v>
      </c>
      <c r="H25" s="143">
        <v>11</v>
      </c>
      <c r="I25" s="143"/>
      <c r="J25" s="143">
        <v>51</v>
      </c>
      <c r="K25" s="143">
        <v>27</v>
      </c>
      <c r="L25" s="143">
        <v>24</v>
      </c>
      <c r="M25" s="143"/>
      <c r="N25" s="143">
        <v>36</v>
      </c>
      <c r="O25" s="143">
        <v>21</v>
      </c>
      <c r="P25" s="143">
        <v>15</v>
      </c>
      <c r="Q25" s="143"/>
      <c r="R25" s="143">
        <v>30</v>
      </c>
      <c r="S25" s="143">
        <v>22</v>
      </c>
      <c r="T25" s="143">
        <v>8</v>
      </c>
      <c r="U25" s="143"/>
      <c r="V25" s="143">
        <v>21</v>
      </c>
      <c r="W25" s="143">
        <v>14</v>
      </c>
      <c r="X25" s="143">
        <v>7</v>
      </c>
      <c r="Y25" s="143"/>
      <c r="Z25" s="143">
        <v>0</v>
      </c>
      <c r="AA25" s="143">
        <v>0</v>
      </c>
      <c r="AB25" s="143">
        <v>0</v>
      </c>
    </row>
    <row r="26" spans="1:28" ht="15" customHeight="1" x14ac:dyDescent="0.25">
      <c r="A26" s="4" t="s">
        <v>61</v>
      </c>
      <c r="B26" s="143">
        <v>912</v>
      </c>
      <c r="C26" s="143">
        <v>461</v>
      </c>
      <c r="D26" s="143">
        <v>451</v>
      </c>
      <c r="E26" s="143"/>
      <c r="F26" s="143">
        <v>250</v>
      </c>
      <c r="G26" s="143">
        <v>118</v>
      </c>
      <c r="H26" s="143">
        <v>132</v>
      </c>
      <c r="I26" s="143"/>
      <c r="J26" s="143">
        <v>226</v>
      </c>
      <c r="K26" s="143">
        <v>114</v>
      </c>
      <c r="L26" s="143">
        <v>112</v>
      </c>
      <c r="M26" s="143"/>
      <c r="N26" s="143">
        <v>155</v>
      </c>
      <c r="O26" s="143">
        <v>88</v>
      </c>
      <c r="P26" s="143">
        <v>67</v>
      </c>
      <c r="Q26" s="143"/>
      <c r="R26" s="143">
        <v>94</v>
      </c>
      <c r="S26" s="143">
        <v>35</v>
      </c>
      <c r="T26" s="143">
        <v>59</v>
      </c>
      <c r="U26" s="143"/>
      <c r="V26" s="143">
        <v>184</v>
      </c>
      <c r="W26" s="143">
        <v>106</v>
      </c>
      <c r="X26" s="143">
        <v>78</v>
      </c>
      <c r="Y26" s="143"/>
      <c r="Z26" s="143">
        <v>3</v>
      </c>
      <c r="AA26" s="143">
        <v>0</v>
      </c>
      <c r="AB26" s="143">
        <v>3</v>
      </c>
    </row>
    <row r="27" spans="1:28" ht="15" customHeight="1" x14ac:dyDescent="0.25">
      <c r="A27" s="4" t="s">
        <v>62</v>
      </c>
      <c r="B27" s="143">
        <v>172</v>
      </c>
      <c r="C27" s="143">
        <v>92</v>
      </c>
      <c r="D27" s="143">
        <v>80</v>
      </c>
      <c r="E27" s="143"/>
      <c r="F27" s="143">
        <v>55</v>
      </c>
      <c r="G27" s="143">
        <v>27</v>
      </c>
      <c r="H27" s="143">
        <v>28</v>
      </c>
      <c r="I27" s="143"/>
      <c r="J27" s="143">
        <v>46</v>
      </c>
      <c r="K27" s="143">
        <v>31</v>
      </c>
      <c r="L27" s="143">
        <v>15</v>
      </c>
      <c r="M27" s="143"/>
      <c r="N27" s="143">
        <v>25</v>
      </c>
      <c r="O27" s="143">
        <v>14</v>
      </c>
      <c r="P27" s="143">
        <v>11</v>
      </c>
      <c r="Q27" s="143"/>
      <c r="R27" s="143">
        <v>29</v>
      </c>
      <c r="S27" s="143">
        <v>16</v>
      </c>
      <c r="T27" s="143">
        <v>13</v>
      </c>
      <c r="U27" s="143"/>
      <c r="V27" s="143">
        <v>16</v>
      </c>
      <c r="W27" s="143">
        <v>4</v>
      </c>
      <c r="X27" s="143">
        <v>12</v>
      </c>
      <c r="Y27" s="143"/>
      <c r="Z27" s="143">
        <v>1</v>
      </c>
      <c r="AA27" s="143">
        <v>0</v>
      </c>
      <c r="AB27" s="143">
        <v>1</v>
      </c>
    </row>
    <row r="28" spans="1:28" ht="15" customHeight="1" x14ac:dyDescent="0.25">
      <c r="A28" s="4" t="s">
        <v>63</v>
      </c>
      <c r="B28" s="143">
        <v>243</v>
      </c>
      <c r="C28" s="143">
        <v>145</v>
      </c>
      <c r="D28" s="143">
        <v>98</v>
      </c>
      <c r="E28" s="143"/>
      <c r="F28" s="143">
        <v>58</v>
      </c>
      <c r="G28" s="143">
        <v>35</v>
      </c>
      <c r="H28" s="143">
        <v>23</v>
      </c>
      <c r="I28" s="143"/>
      <c r="J28" s="143">
        <v>54</v>
      </c>
      <c r="K28" s="143">
        <v>30</v>
      </c>
      <c r="L28" s="143">
        <v>24</v>
      </c>
      <c r="M28" s="143"/>
      <c r="N28" s="143">
        <v>28</v>
      </c>
      <c r="O28" s="143">
        <v>18</v>
      </c>
      <c r="P28" s="143">
        <v>10</v>
      </c>
      <c r="Q28" s="143"/>
      <c r="R28" s="143">
        <v>54</v>
      </c>
      <c r="S28" s="143">
        <v>28</v>
      </c>
      <c r="T28" s="143">
        <v>26</v>
      </c>
      <c r="U28" s="143"/>
      <c r="V28" s="143">
        <v>49</v>
      </c>
      <c r="W28" s="143">
        <v>34</v>
      </c>
      <c r="X28" s="143">
        <v>15</v>
      </c>
      <c r="Y28" s="143"/>
      <c r="Z28" s="143">
        <v>0</v>
      </c>
      <c r="AA28" s="143">
        <v>0</v>
      </c>
      <c r="AB28" s="143">
        <v>0</v>
      </c>
    </row>
    <row r="29" spans="1:28" ht="15" customHeight="1" x14ac:dyDescent="0.25">
      <c r="A29" s="4" t="s">
        <v>64</v>
      </c>
      <c r="B29" s="143">
        <v>59</v>
      </c>
      <c r="C29" s="143">
        <v>46</v>
      </c>
      <c r="D29" s="143">
        <v>13</v>
      </c>
      <c r="E29" s="143"/>
      <c r="F29" s="143">
        <v>12</v>
      </c>
      <c r="G29" s="143">
        <v>9</v>
      </c>
      <c r="H29" s="143">
        <v>3</v>
      </c>
      <c r="I29" s="143"/>
      <c r="J29" s="143">
        <v>22</v>
      </c>
      <c r="K29" s="143">
        <v>17</v>
      </c>
      <c r="L29" s="143">
        <v>5</v>
      </c>
      <c r="M29" s="143"/>
      <c r="N29" s="143">
        <v>11</v>
      </c>
      <c r="O29" s="143">
        <v>8</v>
      </c>
      <c r="P29" s="143">
        <v>3</v>
      </c>
      <c r="Q29" s="143"/>
      <c r="R29" s="143">
        <v>5</v>
      </c>
      <c r="S29" s="143">
        <v>4</v>
      </c>
      <c r="T29" s="143">
        <v>1</v>
      </c>
      <c r="U29" s="143"/>
      <c r="V29" s="143">
        <v>9</v>
      </c>
      <c r="W29" s="143">
        <v>8</v>
      </c>
      <c r="X29" s="143">
        <v>1</v>
      </c>
      <c r="Y29" s="143"/>
      <c r="Z29" s="143">
        <v>0</v>
      </c>
      <c r="AA29" s="143">
        <v>0</v>
      </c>
      <c r="AB29" s="143">
        <v>0</v>
      </c>
    </row>
    <row r="30" spans="1:28" ht="15" customHeight="1" x14ac:dyDescent="0.25">
      <c r="A30" s="4" t="s">
        <v>65</v>
      </c>
      <c r="B30" s="143">
        <v>45</v>
      </c>
      <c r="C30" s="143">
        <v>29</v>
      </c>
      <c r="D30" s="143">
        <v>16</v>
      </c>
      <c r="E30" s="143"/>
      <c r="F30" s="143">
        <v>18</v>
      </c>
      <c r="G30" s="143">
        <v>10</v>
      </c>
      <c r="H30" s="143">
        <v>8</v>
      </c>
      <c r="I30" s="143"/>
      <c r="J30" s="143">
        <v>6</v>
      </c>
      <c r="K30" s="143">
        <v>4</v>
      </c>
      <c r="L30" s="143">
        <v>2</v>
      </c>
      <c r="M30" s="143"/>
      <c r="N30" s="143">
        <v>6</v>
      </c>
      <c r="O30" s="143">
        <v>4</v>
      </c>
      <c r="P30" s="143">
        <v>2</v>
      </c>
      <c r="Q30" s="143"/>
      <c r="R30" s="143">
        <v>9</v>
      </c>
      <c r="S30" s="143">
        <v>6</v>
      </c>
      <c r="T30" s="143">
        <v>3</v>
      </c>
      <c r="U30" s="143"/>
      <c r="V30" s="143">
        <v>1</v>
      </c>
      <c r="W30" s="143">
        <v>1</v>
      </c>
      <c r="X30" s="143">
        <v>0</v>
      </c>
      <c r="Y30" s="143"/>
      <c r="Z30" s="143">
        <v>5</v>
      </c>
      <c r="AA30" s="143">
        <v>4</v>
      </c>
      <c r="AB30" s="143">
        <v>1</v>
      </c>
    </row>
    <row r="31" spans="1:28" ht="15" customHeight="1" x14ac:dyDescent="0.25">
      <c r="A31" s="4" t="s">
        <v>66</v>
      </c>
      <c r="B31" s="143">
        <v>97</v>
      </c>
      <c r="C31" s="143">
        <v>56</v>
      </c>
      <c r="D31" s="143">
        <v>41</v>
      </c>
      <c r="E31" s="143"/>
      <c r="F31" s="143">
        <v>15</v>
      </c>
      <c r="G31" s="143">
        <v>8</v>
      </c>
      <c r="H31" s="143">
        <v>7</v>
      </c>
      <c r="I31" s="143"/>
      <c r="J31" s="143">
        <v>20</v>
      </c>
      <c r="K31" s="143">
        <v>14</v>
      </c>
      <c r="L31" s="143">
        <v>6</v>
      </c>
      <c r="M31" s="143"/>
      <c r="N31" s="143">
        <v>13</v>
      </c>
      <c r="O31" s="143">
        <v>8</v>
      </c>
      <c r="P31" s="143">
        <v>5</v>
      </c>
      <c r="Q31" s="143"/>
      <c r="R31" s="143">
        <v>17</v>
      </c>
      <c r="S31" s="143">
        <v>10</v>
      </c>
      <c r="T31" s="143">
        <v>7</v>
      </c>
      <c r="U31" s="143"/>
      <c r="V31" s="143">
        <v>32</v>
      </c>
      <c r="W31" s="143">
        <v>16</v>
      </c>
      <c r="X31" s="143">
        <v>16</v>
      </c>
      <c r="Y31" s="143"/>
      <c r="Z31" s="143">
        <v>0</v>
      </c>
      <c r="AA31" s="143">
        <v>0</v>
      </c>
      <c r="AB31" s="143">
        <v>0</v>
      </c>
    </row>
    <row r="32" spans="1:28" ht="15" customHeight="1" x14ac:dyDescent="0.25">
      <c r="A32" s="4" t="s">
        <v>67</v>
      </c>
      <c r="B32" s="143">
        <v>191</v>
      </c>
      <c r="C32" s="143">
        <v>113</v>
      </c>
      <c r="D32" s="143">
        <v>78</v>
      </c>
      <c r="E32" s="143"/>
      <c r="F32" s="143">
        <v>45</v>
      </c>
      <c r="G32" s="143">
        <v>30</v>
      </c>
      <c r="H32" s="143">
        <v>15</v>
      </c>
      <c r="I32" s="143"/>
      <c r="J32" s="143">
        <v>34</v>
      </c>
      <c r="K32" s="143">
        <v>20</v>
      </c>
      <c r="L32" s="143">
        <v>14</v>
      </c>
      <c r="M32" s="143"/>
      <c r="N32" s="143">
        <v>27</v>
      </c>
      <c r="O32" s="143">
        <v>13</v>
      </c>
      <c r="P32" s="143">
        <v>14</v>
      </c>
      <c r="Q32" s="143"/>
      <c r="R32" s="143">
        <v>36</v>
      </c>
      <c r="S32" s="143">
        <v>20</v>
      </c>
      <c r="T32" s="143">
        <v>16</v>
      </c>
      <c r="U32" s="143"/>
      <c r="V32" s="143">
        <v>36</v>
      </c>
      <c r="W32" s="143">
        <v>23</v>
      </c>
      <c r="X32" s="143">
        <v>13</v>
      </c>
      <c r="Y32" s="143"/>
      <c r="Z32" s="143">
        <v>13</v>
      </c>
      <c r="AA32" s="143">
        <v>7</v>
      </c>
      <c r="AB32" s="143">
        <v>6</v>
      </c>
    </row>
    <row r="33" spans="1:31" ht="15" customHeight="1" x14ac:dyDescent="0.25">
      <c r="A33" s="4" t="s">
        <v>68</v>
      </c>
      <c r="B33" s="143">
        <v>476</v>
      </c>
      <c r="C33" s="143">
        <v>294</v>
      </c>
      <c r="D33" s="143">
        <v>182</v>
      </c>
      <c r="E33" s="143"/>
      <c r="F33" s="143">
        <v>90</v>
      </c>
      <c r="G33" s="143">
        <v>66</v>
      </c>
      <c r="H33" s="143">
        <v>24</v>
      </c>
      <c r="I33" s="143"/>
      <c r="J33" s="143">
        <v>118</v>
      </c>
      <c r="K33" s="143">
        <v>76</v>
      </c>
      <c r="L33" s="143">
        <v>42</v>
      </c>
      <c r="M33" s="143"/>
      <c r="N33" s="143">
        <v>84</v>
      </c>
      <c r="O33" s="143">
        <v>47</v>
      </c>
      <c r="P33" s="143">
        <v>37</v>
      </c>
      <c r="Q33" s="143"/>
      <c r="R33" s="143">
        <v>104</v>
      </c>
      <c r="S33" s="143">
        <v>61</v>
      </c>
      <c r="T33" s="143">
        <v>43</v>
      </c>
      <c r="U33" s="143"/>
      <c r="V33" s="143">
        <v>78</v>
      </c>
      <c r="W33" s="143">
        <v>44</v>
      </c>
      <c r="X33" s="143">
        <v>34</v>
      </c>
      <c r="Y33" s="143"/>
      <c r="Z33" s="143">
        <v>2</v>
      </c>
      <c r="AA33" s="143">
        <v>0</v>
      </c>
      <c r="AB33" s="143">
        <v>2</v>
      </c>
    </row>
    <row r="34" spans="1:31" ht="15" customHeight="1" x14ac:dyDescent="0.25">
      <c r="A34" s="4" t="s">
        <v>69</v>
      </c>
      <c r="B34" s="143">
        <v>367</v>
      </c>
      <c r="C34" s="143">
        <v>177</v>
      </c>
      <c r="D34" s="143">
        <v>190</v>
      </c>
      <c r="E34" s="143"/>
      <c r="F34" s="143">
        <v>88</v>
      </c>
      <c r="G34" s="143">
        <v>43</v>
      </c>
      <c r="H34" s="143">
        <v>45</v>
      </c>
      <c r="I34" s="143"/>
      <c r="J34" s="143">
        <v>96</v>
      </c>
      <c r="K34" s="143">
        <v>45</v>
      </c>
      <c r="L34" s="143">
        <v>51</v>
      </c>
      <c r="M34" s="143"/>
      <c r="N34" s="143">
        <v>93</v>
      </c>
      <c r="O34" s="143">
        <v>49</v>
      </c>
      <c r="P34" s="143">
        <v>44</v>
      </c>
      <c r="Q34" s="143"/>
      <c r="R34" s="143">
        <v>44</v>
      </c>
      <c r="S34" s="143">
        <v>20</v>
      </c>
      <c r="T34" s="143">
        <v>24</v>
      </c>
      <c r="U34" s="143"/>
      <c r="V34" s="143">
        <v>41</v>
      </c>
      <c r="W34" s="143">
        <v>19</v>
      </c>
      <c r="X34" s="143">
        <v>22</v>
      </c>
      <c r="Y34" s="143"/>
      <c r="Z34" s="143">
        <v>5</v>
      </c>
      <c r="AA34" s="143">
        <v>1</v>
      </c>
      <c r="AB34" s="143">
        <v>4</v>
      </c>
    </row>
    <row r="35" spans="1:31" ht="15" customHeight="1" x14ac:dyDescent="0.25">
      <c r="A35" s="4" t="s">
        <v>70</v>
      </c>
      <c r="B35" s="143">
        <v>338</v>
      </c>
      <c r="C35" s="143">
        <v>214</v>
      </c>
      <c r="D35" s="143">
        <v>124</v>
      </c>
      <c r="E35" s="143"/>
      <c r="F35" s="143">
        <v>83</v>
      </c>
      <c r="G35" s="143">
        <v>52</v>
      </c>
      <c r="H35" s="143">
        <v>31</v>
      </c>
      <c r="I35" s="143"/>
      <c r="J35" s="143">
        <v>79</v>
      </c>
      <c r="K35" s="143">
        <v>52</v>
      </c>
      <c r="L35" s="143">
        <v>27</v>
      </c>
      <c r="M35" s="143"/>
      <c r="N35" s="143">
        <v>67</v>
      </c>
      <c r="O35" s="143">
        <v>45</v>
      </c>
      <c r="P35" s="143">
        <v>22</v>
      </c>
      <c r="Q35" s="143"/>
      <c r="R35" s="143">
        <v>67</v>
      </c>
      <c r="S35" s="143">
        <v>41</v>
      </c>
      <c r="T35" s="143">
        <v>26</v>
      </c>
      <c r="U35" s="143"/>
      <c r="V35" s="143">
        <v>42</v>
      </c>
      <c r="W35" s="143">
        <v>24</v>
      </c>
      <c r="X35" s="143">
        <v>18</v>
      </c>
      <c r="Y35" s="143"/>
      <c r="Z35" s="143">
        <v>0</v>
      </c>
      <c r="AA35" s="143">
        <v>0</v>
      </c>
      <c r="AB35" s="143">
        <v>0</v>
      </c>
    </row>
    <row r="36" spans="1:31" ht="15" customHeight="1" x14ac:dyDescent="0.25">
      <c r="A36" s="4" t="s">
        <v>71</v>
      </c>
      <c r="B36" s="143">
        <v>18</v>
      </c>
      <c r="C36" s="143">
        <v>12</v>
      </c>
      <c r="D36" s="143">
        <v>6</v>
      </c>
      <c r="E36" s="143"/>
      <c r="F36" s="143">
        <v>8</v>
      </c>
      <c r="G36" s="143">
        <v>4</v>
      </c>
      <c r="H36" s="143">
        <v>4</v>
      </c>
      <c r="I36" s="143"/>
      <c r="J36" s="143">
        <v>7</v>
      </c>
      <c r="K36" s="143">
        <v>6</v>
      </c>
      <c r="L36" s="143">
        <v>1</v>
      </c>
      <c r="M36" s="143"/>
      <c r="N36" s="143">
        <v>0</v>
      </c>
      <c r="O36" s="143">
        <v>0</v>
      </c>
      <c r="P36" s="143">
        <v>0</v>
      </c>
      <c r="Q36" s="143"/>
      <c r="R36" s="143">
        <v>2</v>
      </c>
      <c r="S36" s="143">
        <v>2</v>
      </c>
      <c r="T36" s="143">
        <v>0</v>
      </c>
      <c r="U36" s="143"/>
      <c r="V36" s="143">
        <v>0</v>
      </c>
      <c r="W36" s="143">
        <v>0</v>
      </c>
      <c r="X36" s="143">
        <v>0</v>
      </c>
      <c r="Y36" s="143"/>
      <c r="Z36" s="143">
        <v>1</v>
      </c>
      <c r="AA36" s="143">
        <v>0</v>
      </c>
      <c r="AB36" s="143">
        <v>1</v>
      </c>
    </row>
    <row r="37" spans="1:31" ht="15" customHeight="1" x14ac:dyDescent="0.25">
      <c r="A37" s="4" t="s">
        <v>72</v>
      </c>
      <c r="B37" s="143">
        <v>427</v>
      </c>
      <c r="C37" s="143">
        <v>271</v>
      </c>
      <c r="D37" s="143">
        <v>156</v>
      </c>
      <c r="E37" s="143"/>
      <c r="F37" s="143">
        <v>147</v>
      </c>
      <c r="G37" s="143">
        <v>91</v>
      </c>
      <c r="H37" s="143">
        <v>56</v>
      </c>
      <c r="I37" s="143"/>
      <c r="J37" s="143">
        <v>137</v>
      </c>
      <c r="K37" s="143">
        <v>89</v>
      </c>
      <c r="L37" s="143">
        <v>48</v>
      </c>
      <c r="M37" s="143"/>
      <c r="N37" s="143">
        <v>85</v>
      </c>
      <c r="O37" s="143">
        <v>51</v>
      </c>
      <c r="P37" s="143">
        <v>34</v>
      </c>
      <c r="Q37" s="143"/>
      <c r="R37" s="143">
        <v>39</v>
      </c>
      <c r="S37" s="143">
        <v>25</v>
      </c>
      <c r="T37" s="143">
        <v>14</v>
      </c>
      <c r="U37" s="143"/>
      <c r="V37" s="143">
        <v>17</v>
      </c>
      <c r="W37" s="143">
        <v>13</v>
      </c>
      <c r="X37" s="143">
        <v>4</v>
      </c>
      <c r="Y37" s="143"/>
      <c r="Z37" s="143">
        <v>2</v>
      </c>
      <c r="AA37" s="143">
        <v>2</v>
      </c>
      <c r="AB37" s="143">
        <v>0</v>
      </c>
    </row>
    <row r="38" spans="1:31" ht="15" customHeight="1" x14ac:dyDescent="0.25">
      <c r="A38" s="4" t="s">
        <v>73</v>
      </c>
      <c r="B38" s="143">
        <v>219</v>
      </c>
      <c r="C38" s="143">
        <v>122</v>
      </c>
      <c r="D38" s="143">
        <v>97</v>
      </c>
      <c r="E38" s="143"/>
      <c r="F38" s="143">
        <v>50</v>
      </c>
      <c r="G38" s="143">
        <v>31</v>
      </c>
      <c r="H38" s="143">
        <v>19</v>
      </c>
      <c r="I38" s="143"/>
      <c r="J38" s="143">
        <v>42</v>
      </c>
      <c r="K38" s="143">
        <v>27</v>
      </c>
      <c r="L38" s="143">
        <v>15</v>
      </c>
      <c r="M38" s="143"/>
      <c r="N38" s="143">
        <v>40</v>
      </c>
      <c r="O38" s="143">
        <v>23</v>
      </c>
      <c r="P38" s="143">
        <v>17</v>
      </c>
      <c r="Q38" s="143"/>
      <c r="R38" s="143">
        <v>48</v>
      </c>
      <c r="S38" s="143">
        <v>25</v>
      </c>
      <c r="T38" s="143">
        <v>23</v>
      </c>
      <c r="U38" s="143"/>
      <c r="V38" s="143">
        <v>39</v>
      </c>
      <c r="W38" s="143">
        <v>16</v>
      </c>
      <c r="X38" s="143">
        <v>23</v>
      </c>
      <c r="Y38" s="143"/>
      <c r="Z38" s="143">
        <v>0</v>
      </c>
      <c r="AA38" s="143">
        <v>0</v>
      </c>
      <c r="AB38" s="143">
        <v>0</v>
      </c>
    </row>
    <row r="39" spans="1:31" ht="15" customHeight="1" thickBot="1" x14ac:dyDescent="0.3">
      <c r="A39" s="42" t="s">
        <v>74</v>
      </c>
      <c r="B39" s="27">
        <v>9</v>
      </c>
      <c r="C39" s="27">
        <v>8</v>
      </c>
      <c r="D39" s="27">
        <v>1</v>
      </c>
      <c r="E39" s="27"/>
      <c r="F39" s="27">
        <v>2</v>
      </c>
      <c r="G39" s="27">
        <v>1</v>
      </c>
      <c r="H39" s="27">
        <v>1</v>
      </c>
      <c r="I39" s="27"/>
      <c r="J39" s="27">
        <v>4</v>
      </c>
      <c r="K39" s="27">
        <v>4</v>
      </c>
      <c r="L39" s="27">
        <v>0</v>
      </c>
      <c r="M39" s="27"/>
      <c r="N39" s="27">
        <v>1</v>
      </c>
      <c r="O39" s="27">
        <v>1</v>
      </c>
      <c r="P39" s="27">
        <v>0</v>
      </c>
      <c r="Q39" s="27"/>
      <c r="R39" s="27">
        <v>1</v>
      </c>
      <c r="S39" s="27">
        <v>1</v>
      </c>
      <c r="T39" s="27">
        <v>0</v>
      </c>
      <c r="U39" s="27"/>
      <c r="V39" s="27">
        <v>1</v>
      </c>
      <c r="W39" s="27">
        <v>1</v>
      </c>
      <c r="X39" s="27">
        <v>0</v>
      </c>
      <c r="Y39" s="27"/>
      <c r="Z39" s="27">
        <v>0</v>
      </c>
      <c r="AA39" s="27">
        <v>0</v>
      </c>
      <c r="AB39" s="27">
        <v>0</v>
      </c>
    </row>
    <row r="40" spans="1:31" x14ac:dyDescent="0.25">
      <c r="A40" s="242" t="s">
        <v>98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</row>
    <row r="41" spans="1:31" x14ac:dyDescent="0.25">
      <c r="A41" s="247" t="s">
        <v>79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2" spans="1:31" ht="16.5" customHeight="1" thickBot="1" x14ac:dyDescent="0.3">
      <c r="A42" s="22"/>
    </row>
    <row r="43" spans="1:31" ht="14.25" customHeight="1" thickBot="1" x14ac:dyDescent="0.3">
      <c r="A43" s="258" t="s">
        <v>149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E43" s="189" t="s">
        <v>111</v>
      </c>
    </row>
    <row r="44" spans="1:31" ht="14.25" x14ac:dyDescent="0.25">
      <c r="A44" s="258" t="s">
        <v>78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</row>
    <row r="45" spans="1:31" ht="14.25" x14ac:dyDescent="0.25">
      <c r="A45" s="258" t="s">
        <v>30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31" ht="14.25" x14ac:dyDescent="0.25">
      <c r="A46" s="258" t="s">
        <v>46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1" ht="14.25" x14ac:dyDescent="0.25">
      <c r="A47" s="250" t="s">
        <v>99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</row>
    <row r="48" spans="1:31" ht="14.25" x14ac:dyDescent="0.25">
      <c r="A48" s="250" t="s">
        <v>117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</row>
    <row r="49" spans="1:28" ht="13.5" thickBo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5" customHeight="1" thickBot="1" x14ac:dyDescent="0.3">
      <c r="A50" s="237" t="s">
        <v>103</v>
      </c>
      <c r="B50" s="239" t="s">
        <v>10</v>
      </c>
      <c r="C50" s="239"/>
      <c r="D50" s="239"/>
      <c r="E50" s="8"/>
      <c r="F50" s="239" t="s">
        <v>21</v>
      </c>
      <c r="G50" s="239"/>
      <c r="H50" s="239"/>
      <c r="I50" s="8"/>
      <c r="J50" s="239" t="s">
        <v>22</v>
      </c>
      <c r="K50" s="239"/>
      <c r="L50" s="239"/>
      <c r="M50" s="8"/>
      <c r="N50" s="239" t="s">
        <v>23</v>
      </c>
      <c r="O50" s="239"/>
      <c r="P50" s="239"/>
      <c r="Q50" s="8"/>
      <c r="R50" s="239" t="s">
        <v>24</v>
      </c>
      <c r="S50" s="239"/>
      <c r="T50" s="239"/>
      <c r="U50" s="8"/>
      <c r="V50" s="239" t="s">
        <v>25</v>
      </c>
      <c r="W50" s="239"/>
      <c r="X50" s="239"/>
      <c r="Y50" s="8"/>
      <c r="Z50" s="239" t="s">
        <v>26</v>
      </c>
      <c r="AA50" s="239"/>
      <c r="AB50" s="239"/>
    </row>
    <row r="51" spans="1:28" ht="15" customHeight="1" thickBot="1" x14ac:dyDescent="0.3">
      <c r="A51" s="237"/>
      <c r="B51" s="11" t="s">
        <v>31</v>
      </c>
      <c r="C51" s="11" t="s">
        <v>32</v>
      </c>
      <c r="D51" s="11" t="s">
        <v>33</v>
      </c>
      <c r="E51" s="11"/>
      <c r="F51" s="11" t="s">
        <v>31</v>
      </c>
      <c r="G51" s="11" t="s">
        <v>32</v>
      </c>
      <c r="H51" s="11" t="s">
        <v>33</v>
      </c>
      <c r="I51" s="11"/>
      <c r="J51" s="11" t="s">
        <v>31</v>
      </c>
      <c r="K51" s="11" t="s">
        <v>32</v>
      </c>
      <c r="L51" s="11" t="s">
        <v>33</v>
      </c>
      <c r="M51" s="11"/>
      <c r="N51" s="11" t="s">
        <v>31</v>
      </c>
      <c r="O51" s="11" t="s">
        <v>32</v>
      </c>
      <c r="P51" s="11" t="s">
        <v>33</v>
      </c>
      <c r="Q51" s="11"/>
      <c r="R51" s="11" t="s">
        <v>31</v>
      </c>
      <c r="S51" s="11" t="s">
        <v>32</v>
      </c>
      <c r="T51" s="11" t="s">
        <v>33</v>
      </c>
      <c r="U51" s="11"/>
      <c r="V51" s="11" t="s">
        <v>31</v>
      </c>
      <c r="W51" s="11" t="s">
        <v>32</v>
      </c>
      <c r="X51" s="11" t="s">
        <v>33</v>
      </c>
      <c r="Y51" s="11"/>
      <c r="Z51" s="11" t="s">
        <v>31</v>
      </c>
      <c r="AA51" s="11" t="s">
        <v>32</v>
      </c>
      <c r="AB51" s="11" t="s">
        <v>33</v>
      </c>
    </row>
    <row r="52" spans="1:28" ht="15" customHeight="1" x14ac:dyDescent="0.25">
      <c r="A52" s="23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s="24" customFormat="1" ht="15" customHeight="1" x14ac:dyDescent="0.25">
      <c r="A53" s="29" t="s">
        <v>47</v>
      </c>
      <c r="B53" s="63">
        <v>2.1962758238944255</v>
      </c>
      <c r="C53" s="63">
        <v>2.5822024576019351</v>
      </c>
      <c r="D53" s="63">
        <v>1.8162590607610014</v>
      </c>
      <c r="E53" s="93"/>
      <c r="F53" s="63">
        <v>3.2905041449655537</v>
      </c>
      <c r="G53" s="63">
        <v>3.9064054107817783</v>
      </c>
      <c r="H53" s="63">
        <v>2.6440111711429544</v>
      </c>
      <c r="I53" s="93"/>
      <c r="J53" s="63">
        <v>2.6509982309830682</v>
      </c>
      <c r="K53" s="63">
        <v>3.0724051132718029</v>
      </c>
      <c r="L53" s="63">
        <v>2.2088145424413486</v>
      </c>
      <c r="M53" s="93"/>
      <c r="N53" s="63">
        <v>1.9879187259747391</v>
      </c>
      <c r="O53" s="63">
        <v>2.2271229818399627</v>
      </c>
      <c r="P53" s="63">
        <v>1.744620752679239</v>
      </c>
      <c r="Q53" s="93"/>
      <c r="R53" s="63">
        <v>1.7835203261911514</v>
      </c>
      <c r="S53" s="63">
        <v>2.1069191223979549</v>
      </c>
      <c r="T53" s="63">
        <v>1.4842734598388354</v>
      </c>
      <c r="U53" s="93"/>
      <c r="V53" s="63">
        <v>1.5071484998218685</v>
      </c>
      <c r="W53" s="63">
        <v>1.7328496469521282</v>
      </c>
      <c r="X53" s="63">
        <v>1.3002820246400475</v>
      </c>
      <c r="Y53" s="93"/>
      <c r="Z53" s="63">
        <v>0.38342680553965891</v>
      </c>
      <c r="AA53" s="63">
        <v>0.43174603174603171</v>
      </c>
      <c r="AB53" s="63">
        <v>0.34378581102198147</v>
      </c>
    </row>
    <row r="54" spans="1:28" ht="15" customHeight="1" x14ac:dyDescent="0.25">
      <c r="A54" s="2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</row>
    <row r="55" spans="1:28" ht="15" customHeight="1" x14ac:dyDescent="0.25">
      <c r="A55" s="4" t="s">
        <v>48</v>
      </c>
      <c r="B55" s="53">
        <v>2.564215729543649</v>
      </c>
      <c r="C55" s="53">
        <v>3.2579264564590793</v>
      </c>
      <c r="D55" s="53">
        <v>1.855651708448568</v>
      </c>
      <c r="E55" s="50"/>
      <c r="F55" s="53">
        <v>5.6000000000000005</v>
      </c>
      <c r="G55" s="53">
        <v>6.9729286300246107</v>
      </c>
      <c r="H55" s="53">
        <v>4.1522491349480966</v>
      </c>
      <c r="I55" s="50"/>
      <c r="J55" s="53">
        <v>3.8009239815203695</v>
      </c>
      <c r="K55" s="53">
        <v>5.5214723926380369</v>
      </c>
      <c r="L55" s="53">
        <v>1.985325852395339</v>
      </c>
      <c r="M55" s="50"/>
      <c r="N55" s="53">
        <v>1.7334777898158178</v>
      </c>
      <c r="O55" s="53">
        <v>1.6163334751169716</v>
      </c>
      <c r="P55" s="53">
        <v>1.8551236749116609</v>
      </c>
      <c r="Q55" s="50"/>
      <c r="R55" s="53">
        <v>0.77616424636955428</v>
      </c>
      <c r="S55" s="53">
        <v>1.0853478046373952</v>
      </c>
      <c r="T55" s="53">
        <v>0.45754956786985257</v>
      </c>
      <c r="U55" s="50"/>
      <c r="V55" s="53">
        <v>0.56465273856578202</v>
      </c>
      <c r="W55" s="53">
        <v>0.34266133637921187</v>
      </c>
      <c r="X55" s="53">
        <v>0.78168620882188722</v>
      </c>
      <c r="Y55" s="50"/>
      <c r="Z55" s="53">
        <v>0.30150753768844218</v>
      </c>
      <c r="AA55" s="53">
        <v>0.45766590389016021</v>
      </c>
      <c r="AB55" s="53">
        <v>0.17921146953405018</v>
      </c>
    </row>
    <row r="56" spans="1:28" ht="15" customHeight="1" x14ac:dyDescent="0.25">
      <c r="A56" s="4" t="s">
        <v>49</v>
      </c>
      <c r="B56" s="53">
        <v>1.7244910498504895</v>
      </c>
      <c r="C56" s="53">
        <v>2.1416263231312054</v>
      </c>
      <c r="D56" s="53">
        <v>1.3086864060199574</v>
      </c>
      <c r="E56" s="50"/>
      <c r="F56" s="53">
        <v>3.1677907214387901</v>
      </c>
      <c r="G56" s="53">
        <v>3.832616347281971</v>
      </c>
      <c r="H56" s="53">
        <v>2.4400684931506849</v>
      </c>
      <c r="I56" s="50"/>
      <c r="J56" s="53">
        <v>1.9116135662898253</v>
      </c>
      <c r="K56" s="53">
        <v>2.4360535931790497</v>
      </c>
      <c r="L56" s="53">
        <v>1.3738551207327228</v>
      </c>
      <c r="M56" s="50"/>
      <c r="N56" s="53">
        <v>1.8238993710691824</v>
      </c>
      <c r="O56" s="53">
        <v>1.8114450391107453</v>
      </c>
      <c r="P56" s="53">
        <v>1.8368218709953013</v>
      </c>
      <c r="Q56" s="50"/>
      <c r="R56" s="53">
        <v>1.5601939700611427</v>
      </c>
      <c r="S56" s="53">
        <v>2.295918367346939</v>
      </c>
      <c r="T56" s="53">
        <v>0.8364700961940611</v>
      </c>
      <c r="U56" s="50"/>
      <c r="V56" s="53">
        <v>0.2761159687068569</v>
      </c>
      <c r="W56" s="53">
        <v>0.24271844660194172</v>
      </c>
      <c r="X56" s="53">
        <v>0.30621172353455817</v>
      </c>
      <c r="Y56" s="50"/>
      <c r="Z56" s="53">
        <v>0</v>
      </c>
      <c r="AA56" s="53">
        <v>0</v>
      </c>
      <c r="AB56" s="53">
        <v>0</v>
      </c>
    </row>
    <row r="57" spans="1:28" ht="15" customHeight="1" x14ac:dyDescent="0.25">
      <c r="A57" s="4" t="s">
        <v>50</v>
      </c>
      <c r="B57" s="53">
        <v>1.1797842376574375</v>
      </c>
      <c r="C57" s="53">
        <v>1.3172459597077706</v>
      </c>
      <c r="D57" s="53">
        <v>1.0528467750178883</v>
      </c>
      <c r="E57" s="50"/>
      <c r="F57" s="53">
        <v>2.0471316353249227</v>
      </c>
      <c r="G57" s="53">
        <v>2.4343675417661097</v>
      </c>
      <c r="H57" s="53">
        <v>1.6619183285849954</v>
      </c>
      <c r="I57" s="50"/>
      <c r="J57" s="53">
        <v>1.8420388594499115</v>
      </c>
      <c r="K57" s="53">
        <v>1.60481444332999</v>
      </c>
      <c r="L57" s="53">
        <v>2.0822752666328088</v>
      </c>
      <c r="M57" s="50"/>
      <c r="N57" s="53">
        <v>0.86182930219627463</v>
      </c>
      <c r="O57" s="53">
        <v>0.95344924284913068</v>
      </c>
      <c r="P57" s="53">
        <v>0.77177508269018735</v>
      </c>
      <c r="Q57" s="50"/>
      <c r="R57" s="53">
        <v>0.57575757575757569</v>
      </c>
      <c r="S57" s="53">
        <v>0.80321285140562237</v>
      </c>
      <c r="T57" s="53">
        <v>0.38759689922480622</v>
      </c>
      <c r="U57" s="50"/>
      <c r="V57" s="53">
        <v>0.43218085106382981</v>
      </c>
      <c r="W57" s="53">
        <v>0.50835148874364555</v>
      </c>
      <c r="X57" s="53">
        <v>0.36787247087676272</v>
      </c>
      <c r="Y57" s="50"/>
      <c r="Z57" s="53">
        <v>0</v>
      </c>
      <c r="AA57" s="53">
        <v>0</v>
      </c>
      <c r="AB57" s="53">
        <v>0</v>
      </c>
    </row>
    <row r="58" spans="1:28" ht="15" customHeight="1" x14ac:dyDescent="0.25">
      <c r="A58" s="4" t="s">
        <v>51</v>
      </c>
      <c r="B58" s="53">
        <v>1.6968594256783482</v>
      </c>
      <c r="C58" s="53">
        <v>1.8718971270448441</v>
      </c>
      <c r="D58" s="53">
        <v>1.5313582146979607</v>
      </c>
      <c r="E58" s="50"/>
      <c r="F58" s="53">
        <v>3.5922135259883601</v>
      </c>
      <c r="G58" s="53">
        <v>4.086444007858546</v>
      </c>
      <c r="H58" s="53">
        <v>3.0762920426579163</v>
      </c>
      <c r="I58" s="50"/>
      <c r="J58" s="53">
        <v>1.5717092337917484</v>
      </c>
      <c r="K58" s="53">
        <v>1.607843137254902</v>
      </c>
      <c r="L58" s="53">
        <v>1.5354330708661417</v>
      </c>
      <c r="M58" s="50"/>
      <c r="N58" s="53">
        <v>1.5687937248251005</v>
      </c>
      <c r="O58" s="53">
        <v>1.5371102327624067</v>
      </c>
      <c r="P58" s="53">
        <v>1.5983606557377048</v>
      </c>
      <c r="Q58" s="50"/>
      <c r="R58" s="53">
        <v>1.4228073901040561</v>
      </c>
      <c r="S58" s="53">
        <v>1.6711833785004515</v>
      </c>
      <c r="T58" s="53">
        <v>1.2024048096192386</v>
      </c>
      <c r="U58" s="50"/>
      <c r="V58" s="53">
        <v>0.68877551020408168</v>
      </c>
      <c r="W58" s="53">
        <v>0.65111231687466087</v>
      </c>
      <c r="X58" s="53">
        <v>0.72219547424169472</v>
      </c>
      <c r="Y58" s="50"/>
      <c r="Z58" s="53">
        <v>0.10735373054213634</v>
      </c>
      <c r="AA58" s="53">
        <v>0.11655011655011654</v>
      </c>
      <c r="AB58" s="53">
        <v>9.9502487562189046E-2</v>
      </c>
    </row>
    <row r="59" spans="1:28" ht="15" customHeight="1" x14ac:dyDescent="0.25">
      <c r="A59" s="4" t="s">
        <v>52</v>
      </c>
      <c r="B59" s="53">
        <v>0.66815144766146994</v>
      </c>
      <c r="C59" s="53">
        <v>0.71053444547420452</v>
      </c>
      <c r="D59" s="53">
        <v>0.62315513283043622</v>
      </c>
      <c r="E59" s="50"/>
      <c r="F59" s="53">
        <v>0.3546099290780142</v>
      </c>
      <c r="G59" s="53">
        <v>0.34071550255536626</v>
      </c>
      <c r="H59" s="53">
        <v>0.36968576709796674</v>
      </c>
      <c r="I59" s="50"/>
      <c r="J59" s="53">
        <v>0.85324232081911267</v>
      </c>
      <c r="K59" s="53">
        <v>0.65252854812398042</v>
      </c>
      <c r="L59" s="53">
        <v>1.0733452593917709</v>
      </c>
      <c r="M59" s="50"/>
      <c r="N59" s="53">
        <v>1.8066847335140017</v>
      </c>
      <c r="O59" s="53">
        <v>2.3255813953488373</v>
      </c>
      <c r="P59" s="53">
        <v>1.1881188118811881</v>
      </c>
      <c r="Q59" s="50"/>
      <c r="R59" s="53">
        <v>0.22641509433962265</v>
      </c>
      <c r="S59" s="53">
        <v>0.14970059880239522</v>
      </c>
      <c r="T59" s="53">
        <v>0.30441400304414001</v>
      </c>
      <c r="U59" s="50"/>
      <c r="V59" s="53">
        <v>0.42158516020236086</v>
      </c>
      <c r="W59" s="53">
        <v>0.34305317324185247</v>
      </c>
      <c r="X59" s="53">
        <v>0.49751243781094528</v>
      </c>
      <c r="Y59" s="50"/>
      <c r="Z59" s="53">
        <v>0</v>
      </c>
      <c r="AA59" s="53">
        <v>0</v>
      </c>
      <c r="AB59" s="53">
        <v>0</v>
      </c>
    </row>
    <row r="60" spans="1:28" ht="15" customHeight="1" x14ac:dyDescent="0.25">
      <c r="A60" s="4" t="s">
        <v>53</v>
      </c>
      <c r="B60" s="53">
        <v>3.8635321851876103</v>
      </c>
      <c r="C60" s="53">
        <v>4.2286305444200183</v>
      </c>
      <c r="D60" s="53">
        <v>3.4889891217829665</v>
      </c>
      <c r="E60" s="50"/>
      <c r="F60" s="53">
        <v>3.9555863983344901</v>
      </c>
      <c r="G60" s="53">
        <v>4.9092131809011432</v>
      </c>
      <c r="H60" s="53">
        <v>2.9390681003584227</v>
      </c>
      <c r="I60" s="50"/>
      <c r="J60" s="53">
        <v>5.6888279643591497</v>
      </c>
      <c r="K60" s="53">
        <v>5.8591178406846609</v>
      </c>
      <c r="L60" s="53">
        <v>5.5039313795568265</v>
      </c>
      <c r="M60" s="50"/>
      <c r="N60" s="53">
        <v>3.4055727554179565</v>
      </c>
      <c r="O60" s="53">
        <v>3.7061548643282594</v>
      </c>
      <c r="P60" s="53">
        <v>3.0802292263610318</v>
      </c>
      <c r="Q60" s="50"/>
      <c r="R60" s="53">
        <v>3.4547738693467336</v>
      </c>
      <c r="S60" s="53">
        <v>3.8677479725514665</v>
      </c>
      <c r="T60" s="53">
        <v>3.0360531309297913</v>
      </c>
      <c r="U60" s="50"/>
      <c r="V60" s="53">
        <v>3.6304816678648453</v>
      </c>
      <c r="W60" s="53">
        <v>3.4635224760501107</v>
      </c>
      <c r="X60" s="53">
        <v>3.7894736842105265</v>
      </c>
      <c r="Y60" s="50"/>
      <c r="Z60" s="53">
        <v>0</v>
      </c>
      <c r="AA60" s="53">
        <v>0</v>
      </c>
      <c r="AB60" s="53">
        <v>0</v>
      </c>
    </row>
    <row r="61" spans="1:28" ht="15" customHeight="1" x14ac:dyDescent="0.25">
      <c r="A61" s="4" t="s">
        <v>54</v>
      </c>
      <c r="B61" s="53">
        <v>0.82079343365253077</v>
      </c>
      <c r="C61" s="53">
        <v>1.0691375623663579</v>
      </c>
      <c r="D61" s="53">
        <v>0.59171597633136097</v>
      </c>
      <c r="E61" s="50"/>
      <c r="F61" s="53">
        <v>1.6635859519408502</v>
      </c>
      <c r="G61" s="53">
        <v>1.4814814814814816</v>
      </c>
      <c r="H61" s="53">
        <v>1.8450184501845017</v>
      </c>
      <c r="I61" s="50"/>
      <c r="J61" s="53">
        <v>1.1583011583011582</v>
      </c>
      <c r="K61" s="53">
        <v>2.0080321285140563</v>
      </c>
      <c r="L61" s="53">
        <v>0.37174721189591076</v>
      </c>
      <c r="M61" s="50"/>
      <c r="N61" s="53">
        <v>0.55045871559633031</v>
      </c>
      <c r="O61" s="53">
        <v>0.78431372549019607</v>
      </c>
      <c r="P61" s="53">
        <v>0.34482758620689657</v>
      </c>
      <c r="Q61" s="50"/>
      <c r="R61" s="53">
        <v>0.51107325383304936</v>
      </c>
      <c r="S61" s="53">
        <v>0.72992700729927007</v>
      </c>
      <c r="T61" s="53">
        <v>0.31948881789137379</v>
      </c>
      <c r="U61" s="50"/>
      <c r="V61" s="53">
        <v>0.19011406844106463</v>
      </c>
      <c r="W61" s="53">
        <v>0.36900369003690037</v>
      </c>
      <c r="X61" s="53">
        <v>0</v>
      </c>
      <c r="Y61" s="50"/>
      <c r="Z61" s="53">
        <v>0.96618357487922701</v>
      </c>
      <c r="AA61" s="53">
        <v>1.1904761904761905</v>
      </c>
      <c r="AB61" s="53">
        <v>0.81300813008130091</v>
      </c>
    </row>
    <row r="62" spans="1:28" ht="15" customHeight="1" x14ac:dyDescent="0.25">
      <c r="A62" s="4" t="s">
        <v>55</v>
      </c>
      <c r="B62" s="53">
        <v>2.5092671799258626</v>
      </c>
      <c r="C62" s="53">
        <v>2.9545196778949756</v>
      </c>
      <c r="D62" s="53">
        <v>2.0589584767148428</v>
      </c>
      <c r="E62" s="50"/>
      <c r="F62" s="53">
        <v>4.1962821213778021</v>
      </c>
      <c r="G62" s="53">
        <v>5.0802139037433154</v>
      </c>
      <c r="H62" s="53">
        <v>3.2718120805369129</v>
      </c>
      <c r="I62" s="50"/>
      <c r="J62" s="53">
        <v>2.4663987806567826</v>
      </c>
      <c r="K62" s="53">
        <v>2.8807682048546281</v>
      </c>
      <c r="L62" s="53">
        <v>2.0184544405997693</v>
      </c>
      <c r="M62" s="50"/>
      <c r="N62" s="53">
        <v>1.7486846177653979</v>
      </c>
      <c r="O62" s="53">
        <v>1.8856447688564477</v>
      </c>
      <c r="P62" s="53">
        <v>1.6068052930056711</v>
      </c>
      <c r="Q62" s="50"/>
      <c r="R62" s="53">
        <v>2.3203254482446889</v>
      </c>
      <c r="S62" s="53">
        <v>2.6952526799387444</v>
      </c>
      <c r="T62" s="53">
        <v>1.9572953736654803</v>
      </c>
      <c r="U62" s="50"/>
      <c r="V62" s="53">
        <v>1.8110370750042712</v>
      </c>
      <c r="W62" s="53">
        <v>2.1104467112205416</v>
      </c>
      <c r="X62" s="53">
        <v>1.5282392026578073</v>
      </c>
      <c r="Y62" s="50"/>
      <c r="Z62" s="53">
        <v>1.38801261829653</v>
      </c>
      <c r="AA62" s="53">
        <v>1.7356475300400533</v>
      </c>
      <c r="AB62" s="53">
        <v>1.0765550239234449</v>
      </c>
    </row>
    <row r="63" spans="1:28" ht="15" customHeight="1" x14ac:dyDescent="0.25">
      <c r="A63" s="4" t="s">
        <v>56</v>
      </c>
      <c r="B63" s="53">
        <v>2.0834556018545691</v>
      </c>
      <c r="C63" s="53">
        <v>2.4851242562128109</v>
      </c>
      <c r="D63" s="53">
        <v>1.6769012753897024</v>
      </c>
      <c r="E63" s="50"/>
      <c r="F63" s="53">
        <v>2.5207591933570579</v>
      </c>
      <c r="G63" s="53">
        <v>2.9833620195065977</v>
      </c>
      <c r="H63" s="53">
        <v>2.0257826887661143</v>
      </c>
      <c r="I63" s="50"/>
      <c r="J63" s="53">
        <v>2.504581551618815</v>
      </c>
      <c r="K63" s="53">
        <v>2.9655990510083039</v>
      </c>
      <c r="L63" s="53">
        <v>2.0151133501259446</v>
      </c>
      <c r="M63" s="50"/>
      <c r="N63" s="53">
        <v>2.4907749077490773</v>
      </c>
      <c r="O63" s="53">
        <v>3.2315978456014358</v>
      </c>
      <c r="P63" s="53">
        <v>1.7077798861480076</v>
      </c>
      <c r="Q63" s="50"/>
      <c r="R63" s="53">
        <v>2.1555490824351877</v>
      </c>
      <c r="S63" s="53">
        <v>2.2968197879858656</v>
      </c>
      <c r="T63" s="53">
        <v>2.0172910662824206</v>
      </c>
      <c r="U63" s="50"/>
      <c r="V63" s="53">
        <v>1.0512902198152279</v>
      </c>
      <c r="W63" s="53">
        <v>1.196808510638298</v>
      </c>
      <c r="X63" s="53">
        <v>0.91743119266055051</v>
      </c>
      <c r="Y63" s="50"/>
      <c r="Z63" s="53">
        <v>0</v>
      </c>
      <c r="AA63" s="53">
        <v>0</v>
      </c>
      <c r="AB63" s="53">
        <v>0</v>
      </c>
    </row>
    <row r="64" spans="1:28" ht="15" customHeight="1" x14ac:dyDescent="0.25">
      <c r="A64" s="4" t="s">
        <v>57</v>
      </c>
      <c r="B64" s="53">
        <v>0.97891174173392348</v>
      </c>
      <c r="C64" s="53">
        <v>1.3672292245246742</v>
      </c>
      <c r="D64" s="53">
        <v>0.60957025297165501</v>
      </c>
      <c r="E64" s="50"/>
      <c r="F64" s="53">
        <v>1.4932802389248383</v>
      </c>
      <c r="G64" s="53">
        <v>1.9627085377821394</v>
      </c>
      <c r="H64" s="53">
        <v>1.0101010101010102</v>
      </c>
      <c r="I64" s="50"/>
      <c r="J64" s="53">
        <v>1.1988011988011988</v>
      </c>
      <c r="K64" s="53">
        <v>1.593625498007968</v>
      </c>
      <c r="L64" s="53">
        <v>0.80160320641282556</v>
      </c>
      <c r="M64" s="50"/>
      <c r="N64" s="53">
        <v>1.0239906377998831</v>
      </c>
      <c r="O64" s="53">
        <v>1.4384349827387801</v>
      </c>
      <c r="P64" s="53">
        <v>0.59523809523809523</v>
      </c>
      <c r="Q64" s="50"/>
      <c r="R64" s="53">
        <v>0.72296124927703875</v>
      </c>
      <c r="S64" s="53">
        <v>1.0625</v>
      </c>
      <c r="T64" s="53">
        <v>0.4305705059203444</v>
      </c>
      <c r="U64" s="50"/>
      <c r="V64" s="53">
        <v>0.56800252445566424</v>
      </c>
      <c r="W64" s="53">
        <v>0.81466395112016288</v>
      </c>
      <c r="X64" s="53">
        <v>0.35377358490566041</v>
      </c>
      <c r="Y64" s="50"/>
      <c r="Z64" s="53">
        <v>0.17574692442882248</v>
      </c>
      <c r="AA64" s="53">
        <v>0.39603960396039606</v>
      </c>
      <c r="AB64" s="53">
        <v>0</v>
      </c>
    </row>
    <row r="65" spans="1:28" ht="15" customHeight="1" x14ac:dyDescent="0.25">
      <c r="A65" s="4" t="s">
        <v>58</v>
      </c>
      <c r="B65" s="53">
        <v>0.87946197620279354</v>
      </c>
      <c r="C65" s="53">
        <v>1.250893495353824</v>
      </c>
      <c r="D65" s="53">
        <v>0.53315561479506834</v>
      </c>
      <c r="E65" s="50"/>
      <c r="F65" s="53">
        <v>1.9832189168573606</v>
      </c>
      <c r="G65" s="53">
        <v>2.5039123630672928</v>
      </c>
      <c r="H65" s="53">
        <v>1.4880952380952379</v>
      </c>
      <c r="I65" s="50"/>
      <c r="J65" s="53">
        <v>0.24650780608052586</v>
      </c>
      <c r="K65" s="53">
        <v>0.49342105263157893</v>
      </c>
      <c r="L65" s="53">
        <v>0</v>
      </c>
      <c r="M65" s="50"/>
      <c r="N65" s="53">
        <v>0.44052863436123352</v>
      </c>
      <c r="O65" s="53">
        <v>0.53475935828876997</v>
      </c>
      <c r="P65" s="53">
        <v>0.34843205574912894</v>
      </c>
      <c r="Q65" s="50"/>
      <c r="R65" s="53">
        <v>0.71942446043165476</v>
      </c>
      <c r="S65" s="53">
        <v>1.3245033112582782</v>
      </c>
      <c r="T65" s="53">
        <v>0.19230769230769232</v>
      </c>
      <c r="U65" s="50"/>
      <c r="V65" s="53">
        <v>0.86956521739130432</v>
      </c>
      <c r="W65" s="53">
        <v>1.3986013986013985</v>
      </c>
      <c r="X65" s="53">
        <v>0.40733197556008144</v>
      </c>
      <c r="Y65" s="50"/>
      <c r="Z65" s="53">
        <v>0.82304526748971196</v>
      </c>
      <c r="AA65" s="53">
        <v>0.92592592592592582</v>
      </c>
      <c r="AB65" s="53">
        <v>0.74074074074074081</v>
      </c>
    </row>
    <row r="66" spans="1:28" ht="15" customHeight="1" x14ac:dyDescent="0.25">
      <c r="A66" s="78" t="s">
        <v>59</v>
      </c>
      <c r="B66" s="53">
        <v>2.9116496314943436</v>
      </c>
      <c r="C66" s="53">
        <v>3.3245948522402284</v>
      </c>
      <c r="D66" s="53">
        <v>2.4834743930314449</v>
      </c>
      <c r="E66" s="50"/>
      <c r="F66" s="53">
        <v>5.0044816253361217</v>
      </c>
      <c r="G66" s="53">
        <v>6.291106662853875</v>
      </c>
      <c r="H66" s="53">
        <v>3.5971223021582732</v>
      </c>
      <c r="I66" s="50"/>
      <c r="J66" s="53">
        <v>3.4502923976608186</v>
      </c>
      <c r="K66" s="53">
        <v>3.6221788799108388</v>
      </c>
      <c r="L66" s="53">
        <v>3.2605352199323283</v>
      </c>
      <c r="M66" s="50"/>
      <c r="N66" s="53">
        <v>2.4001288659793816</v>
      </c>
      <c r="O66" s="53">
        <v>2.4652338811630847</v>
      </c>
      <c r="P66" s="53">
        <v>2.3324572930354797</v>
      </c>
      <c r="Q66" s="50"/>
      <c r="R66" s="53">
        <v>2.7360850531582237</v>
      </c>
      <c r="S66" s="53">
        <v>2.9467084639498431</v>
      </c>
      <c r="T66" s="53">
        <v>2.5265127885215222</v>
      </c>
      <c r="U66" s="50"/>
      <c r="V66" s="53">
        <v>1.1540575196922513</v>
      </c>
      <c r="W66" s="53">
        <v>1.3493253373313343</v>
      </c>
      <c r="X66" s="53">
        <v>0.96739519885345759</v>
      </c>
      <c r="Y66" s="50"/>
      <c r="Z66" s="53">
        <v>0.14556040756914121</v>
      </c>
      <c r="AA66" s="53">
        <v>0</v>
      </c>
      <c r="AB66" s="53">
        <v>0.28653295128939826</v>
      </c>
    </row>
    <row r="67" spans="1:28" ht="15" customHeight="1" x14ac:dyDescent="0.25">
      <c r="A67" s="4" t="s">
        <v>60</v>
      </c>
      <c r="B67" s="53">
        <v>2.3648648648648649</v>
      </c>
      <c r="C67" s="53">
        <v>2.9131355932203387</v>
      </c>
      <c r="D67" s="53">
        <v>1.7935982339955852</v>
      </c>
      <c r="E67" s="50"/>
      <c r="F67" s="53">
        <v>2.4041585445094213</v>
      </c>
      <c r="G67" s="53">
        <v>3.233830845771144</v>
      </c>
      <c r="H67" s="53">
        <v>1.4965986394557822</v>
      </c>
      <c r="I67" s="50"/>
      <c r="J67" s="53">
        <v>3.128834355828221</v>
      </c>
      <c r="K67" s="53">
        <v>3.1839622641509435</v>
      </c>
      <c r="L67" s="53">
        <v>3.0690537084398977</v>
      </c>
      <c r="M67" s="50"/>
      <c r="N67" s="53">
        <v>2.477632484514797</v>
      </c>
      <c r="O67" s="53">
        <v>2.7415143603133161</v>
      </c>
      <c r="P67" s="53">
        <v>2.1834061135371177</v>
      </c>
      <c r="Q67" s="50"/>
      <c r="R67" s="53">
        <v>2.159827213822894</v>
      </c>
      <c r="S67" s="53">
        <v>3.2640949554896146</v>
      </c>
      <c r="T67" s="53">
        <v>1.118881118881119</v>
      </c>
      <c r="U67" s="50"/>
      <c r="V67" s="53">
        <v>1.6706443914081146</v>
      </c>
      <c r="W67" s="53">
        <v>2.2257551669316373</v>
      </c>
      <c r="X67" s="53">
        <v>1.1146496815286624</v>
      </c>
      <c r="Y67" s="50"/>
      <c r="Z67" s="53">
        <v>0</v>
      </c>
      <c r="AA67" s="53">
        <v>0</v>
      </c>
      <c r="AB67" s="53">
        <v>0</v>
      </c>
    </row>
    <row r="68" spans="1:28" ht="15" customHeight="1" x14ac:dyDescent="0.25">
      <c r="A68" s="4" t="s">
        <v>61</v>
      </c>
      <c r="B68" s="53">
        <v>2.8918413292323302</v>
      </c>
      <c r="C68" s="53">
        <v>2.9487015479084047</v>
      </c>
      <c r="D68" s="53">
        <v>2.8359429038546184</v>
      </c>
      <c r="E68" s="50"/>
      <c r="F68" s="53">
        <v>3.9519443566234589</v>
      </c>
      <c r="G68" s="53">
        <v>3.6019536019536016</v>
      </c>
      <c r="H68" s="53">
        <v>4.3278688524590168</v>
      </c>
      <c r="I68" s="50"/>
      <c r="J68" s="53">
        <v>3.3974744437763076</v>
      </c>
      <c r="K68" s="53">
        <v>3.3658104517271923</v>
      </c>
      <c r="L68" s="53">
        <v>3.4303215926493111</v>
      </c>
      <c r="M68" s="50"/>
      <c r="N68" s="53">
        <v>2.5662251655629138</v>
      </c>
      <c r="O68" s="53">
        <v>2.9042904290429044</v>
      </c>
      <c r="P68" s="53">
        <v>2.2259136212624582</v>
      </c>
      <c r="Q68" s="50"/>
      <c r="R68" s="53">
        <v>1.5724322515891602</v>
      </c>
      <c r="S68" s="53">
        <v>1.240694789081886</v>
      </c>
      <c r="T68" s="53">
        <v>1.8688628444726005</v>
      </c>
      <c r="U68" s="50"/>
      <c r="V68" s="53">
        <v>3.5881435257410299</v>
      </c>
      <c r="W68" s="53">
        <v>4.3142043142043143</v>
      </c>
      <c r="X68" s="53">
        <v>2.9202545862972671</v>
      </c>
      <c r="Y68" s="50"/>
      <c r="Z68" s="53">
        <v>0.21231422505307856</v>
      </c>
      <c r="AA68" s="53">
        <v>0</v>
      </c>
      <c r="AB68" s="53">
        <v>0.4</v>
      </c>
    </row>
    <row r="69" spans="1:28" ht="15" customHeight="1" x14ac:dyDescent="0.25">
      <c r="A69" s="4" t="s">
        <v>62</v>
      </c>
      <c r="B69" s="53">
        <v>2.5462620281273129</v>
      </c>
      <c r="C69" s="53">
        <v>2.7364663890541343</v>
      </c>
      <c r="D69" s="53">
        <v>2.3577954612437368</v>
      </c>
      <c r="E69" s="50"/>
      <c r="F69" s="53">
        <v>3.9711191335740073</v>
      </c>
      <c r="G69" s="53">
        <v>3.9531478770131772</v>
      </c>
      <c r="H69" s="53">
        <v>3.9886039886039883</v>
      </c>
      <c r="I69" s="50"/>
      <c r="J69" s="53">
        <v>3.0085022890778288</v>
      </c>
      <c r="K69" s="53">
        <v>3.9042821158690177</v>
      </c>
      <c r="L69" s="53">
        <v>2.0408163265306123</v>
      </c>
      <c r="M69" s="50"/>
      <c r="N69" s="53">
        <v>1.9098548510313216</v>
      </c>
      <c r="O69" s="53">
        <v>2.074074074074074</v>
      </c>
      <c r="P69" s="53">
        <v>1.7350157728706623</v>
      </c>
      <c r="Q69" s="50"/>
      <c r="R69" s="53">
        <v>2.2307692307692308</v>
      </c>
      <c r="S69" s="53">
        <v>2.6315789473684208</v>
      </c>
      <c r="T69" s="53">
        <v>1.8786127167630058</v>
      </c>
      <c r="U69" s="50"/>
      <c r="V69" s="53">
        <v>1.4598540145985401</v>
      </c>
      <c r="W69" s="53">
        <v>0.74487895716945995</v>
      </c>
      <c r="X69" s="53">
        <v>2.1466905187835419</v>
      </c>
      <c r="Y69" s="50"/>
      <c r="Z69" s="53">
        <v>0.73529411764705876</v>
      </c>
      <c r="AA69" s="53">
        <v>0</v>
      </c>
      <c r="AB69" s="53">
        <v>1.4084507042253522</v>
      </c>
    </row>
    <row r="70" spans="1:28" ht="15" customHeight="1" x14ac:dyDescent="0.25">
      <c r="A70" s="4" t="s">
        <v>63</v>
      </c>
      <c r="B70" s="53">
        <v>2.1489211177927134</v>
      </c>
      <c r="C70" s="53">
        <v>2.6311014334966432</v>
      </c>
      <c r="D70" s="53">
        <v>1.6905295842677248</v>
      </c>
      <c r="E70" s="50"/>
      <c r="F70" s="53">
        <v>2.3917525773195876</v>
      </c>
      <c r="G70" s="53">
        <v>2.8641571194762685</v>
      </c>
      <c r="H70" s="53">
        <v>1.9118869492934332</v>
      </c>
      <c r="I70" s="50"/>
      <c r="J70" s="53">
        <v>2.2240527182866558</v>
      </c>
      <c r="K70" s="53">
        <v>2.4958402662229617</v>
      </c>
      <c r="L70" s="53">
        <v>1.957585644371941</v>
      </c>
      <c r="M70" s="50"/>
      <c r="N70" s="53">
        <v>1.2980992118683357</v>
      </c>
      <c r="O70" s="53">
        <v>1.7110266159695817</v>
      </c>
      <c r="P70" s="53">
        <v>0.90497737556561098</v>
      </c>
      <c r="Q70" s="50"/>
      <c r="R70" s="53">
        <v>2.4489795918367347</v>
      </c>
      <c r="S70" s="53">
        <v>2.7053140096618358</v>
      </c>
      <c r="T70" s="53">
        <v>2.2222222222222223</v>
      </c>
      <c r="U70" s="50"/>
      <c r="V70" s="53">
        <v>2.8080229226361033</v>
      </c>
      <c r="W70" s="53">
        <v>4.0669856459330145</v>
      </c>
      <c r="X70" s="53">
        <v>1.6501650165016499</v>
      </c>
      <c r="Y70" s="50"/>
      <c r="Z70" s="53">
        <v>0</v>
      </c>
      <c r="AA70" s="53">
        <v>0</v>
      </c>
      <c r="AB70" s="53">
        <v>0</v>
      </c>
    </row>
    <row r="71" spans="1:28" ht="15" customHeight="1" x14ac:dyDescent="0.25">
      <c r="A71" s="4" t="s">
        <v>64</v>
      </c>
      <c r="B71" s="53">
        <v>0.86637298091042581</v>
      </c>
      <c r="C71" s="53">
        <v>1.3784836679652384</v>
      </c>
      <c r="D71" s="53">
        <v>0.37431615318168732</v>
      </c>
      <c r="E71" s="50"/>
      <c r="F71" s="53">
        <v>1.0273972602739725</v>
      </c>
      <c r="G71" s="53">
        <v>1.497504159733777</v>
      </c>
      <c r="H71" s="53">
        <v>0.52910052910052907</v>
      </c>
      <c r="I71" s="50"/>
      <c r="J71" s="53">
        <v>1.8851756640959727</v>
      </c>
      <c r="K71" s="53">
        <v>2.8052805280528053</v>
      </c>
      <c r="L71" s="53">
        <v>0.89126559714795017</v>
      </c>
      <c r="M71" s="50"/>
      <c r="N71" s="53">
        <v>0.98654708520179368</v>
      </c>
      <c r="O71" s="53">
        <v>1.4010507880910683</v>
      </c>
      <c r="P71" s="53">
        <v>0.55147058823529416</v>
      </c>
      <c r="Q71" s="50"/>
      <c r="R71" s="53">
        <v>0.33355570380253502</v>
      </c>
      <c r="S71" s="53">
        <v>0.57636887608069165</v>
      </c>
      <c r="T71" s="53">
        <v>0.12422360248447205</v>
      </c>
      <c r="U71" s="50"/>
      <c r="V71" s="53">
        <v>0.72522159548751008</v>
      </c>
      <c r="W71" s="53">
        <v>1.3698630136986301</v>
      </c>
      <c r="X71" s="53">
        <v>0.15220700152207001</v>
      </c>
      <c r="Y71" s="50"/>
      <c r="Z71" s="53">
        <v>0</v>
      </c>
      <c r="AA71" s="53">
        <v>0</v>
      </c>
      <c r="AB71" s="53">
        <v>0</v>
      </c>
    </row>
    <row r="72" spans="1:28" ht="15" customHeight="1" x14ac:dyDescent="0.25">
      <c r="A72" s="4" t="s">
        <v>65</v>
      </c>
      <c r="B72" s="53">
        <v>0.51282051282051277</v>
      </c>
      <c r="C72" s="53">
        <v>0.68027210884353739</v>
      </c>
      <c r="D72" s="53">
        <v>0.3546099290780142</v>
      </c>
      <c r="E72" s="50"/>
      <c r="F72" s="53">
        <v>1.0739856801909307</v>
      </c>
      <c r="G72" s="53">
        <v>1.1481056257175661</v>
      </c>
      <c r="H72" s="53">
        <v>0.99378881987577639</v>
      </c>
      <c r="I72" s="50"/>
      <c r="J72" s="53">
        <v>0.37688442211055273</v>
      </c>
      <c r="K72" s="53">
        <v>0.49504950495049505</v>
      </c>
      <c r="L72" s="53">
        <v>0.25510204081632654</v>
      </c>
      <c r="M72" s="50"/>
      <c r="N72" s="53">
        <v>0.42462845010615713</v>
      </c>
      <c r="O72" s="53">
        <v>0.5494505494505495</v>
      </c>
      <c r="P72" s="53">
        <v>0.29197080291970801</v>
      </c>
      <c r="Q72" s="50"/>
      <c r="R72" s="53">
        <v>0.45941807044410415</v>
      </c>
      <c r="S72" s="53">
        <v>0.66592674805771357</v>
      </c>
      <c r="T72" s="53">
        <v>0.28355387523629494</v>
      </c>
      <c r="U72" s="50"/>
      <c r="V72" s="53">
        <v>6.6093853271645728E-2</v>
      </c>
      <c r="W72" s="53">
        <v>0.1445086705202312</v>
      </c>
      <c r="X72" s="53">
        <v>0</v>
      </c>
      <c r="Y72" s="50"/>
      <c r="Z72" s="53">
        <v>0.8038585209003215</v>
      </c>
      <c r="AA72" s="53">
        <v>1.520912547528517</v>
      </c>
      <c r="AB72" s="53">
        <v>0.2785515320334262</v>
      </c>
    </row>
    <row r="73" spans="1:28" ht="15" customHeight="1" x14ac:dyDescent="0.25">
      <c r="A73" s="4" t="s">
        <v>66</v>
      </c>
      <c r="B73" s="53">
        <v>1.6649502231376587</v>
      </c>
      <c r="C73" s="53">
        <v>1.9317005864091064</v>
      </c>
      <c r="D73" s="53">
        <v>1.4007516228220021</v>
      </c>
      <c r="E73" s="50"/>
      <c r="F73" s="53">
        <v>1.2908777969018932</v>
      </c>
      <c r="G73" s="53">
        <v>1.3029315960912053</v>
      </c>
      <c r="H73" s="53">
        <v>1.2773722627737227</v>
      </c>
      <c r="I73" s="50"/>
      <c r="J73" s="53">
        <v>1.8450184501845017</v>
      </c>
      <c r="K73" s="53">
        <v>2.4955436720142603</v>
      </c>
      <c r="L73" s="53">
        <v>1.1472275334608031</v>
      </c>
      <c r="M73" s="50"/>
      <c r="N73" s="53">
        <v>1.2380952380952381</v>
      </c>
      <c r="O73" s="53">
        <v>1.5655577299412915</v>
      </c>
      <c r="P73" s="53">
        <v>0.927643784786642</v>
      </c>
      <c r="Q73" s="50"/>
      <c r="R73" s="53">
        <v>1.5246636771300448</v>
      </c>
      <c r="S73" s="53">
        <v>1.953125</v>
      </c>
      <c r="T73" s="53">
        <v>1.1608623548922055</v>
      </c>
      <c r="U73" s="50"/>
      <c r="V73" s="53">
        <v>2.917046490428441</v>
      </c>
      <c r="W73" s="53">
        <v>2.8571428571428572</v>
      </c>
      <c r="X73" s="53">
        <v>2.9795158286778398</v>
      </c>
      <c r="Y73" s="50"/>
      <c r="Z73" s="53">
        <v>0</v>
      </c>
      <c r="AA73" s="53">
        <v>0</v>
      </c>
      <c r="AB73" s="53">
        <v>0</v>
      </c>
    </row>
    <row r="74" spans="1:28" ht="15" customHeight="1" x14ac:dyDescent="0.25">
      <c r="A74" s="4" t="s">
        <v>67</v>
      </c>
      <c r="B74" s="53">
        <v>1.62208067940552</v>
      </c>
      <c r="C74" s="53">
        <v>1.8931144245267213</v>
      </c>
      <c r="D74" s="53">
        <v>1.3434378229417845</v>
      </c>
      <c r="E74" s="50"/>
      <c r="F74" s="53">
        <v>1.8610421836228286</v>
      </c>
      <c r="G74" s="53">
        <v>2.3622047244094486</v>
      </c>
      <c r="H74" s="53">
        <v>1.3066202090592334</v>
      </c>
      <c r="I74" s="50"/>
      <c r="J74" s="53">
        <v>1.3682092555331993</v>
      </c>
      <c r="K74" s="53">
        <v>1.5948963317384368</v>
      </c>
      <c r="L74" s="53">
        <v>1.1372867587327375</v>
      </c>
      <c r="M74" s="50"/>
      <c r="N74" s="53">
        <v>1.1826544021024967</v>
      </c>
      <c r="O74" s="53">
        <v>1.0906040268456376</v>
      </c>
      <c r="P74" s="53">
        <v>1.2832263978001834</v>
      </c>
      <c r="Q74" s="50"/>
      <c r="R74" s="53">
        <v>1.6430853491556368</v>
      </c>
      <c r="S74" s="53">
        <v>1.8315018315018317</v>
      </c>
      <c r="T74" s="53">
        <v>1.4558689717925388</v>
      </c>
      <c r="U74" s="50"/>
      <c r="V74" s="53">
        <v>1.7586712261846604</v>
      </c>
      <c r="W74" s="53">
        <v>2.2885572139303481</v>
      </c>
      <c r="X74" s="53">
        <v>1.2476007677543186</v>
      </c>
      <c r="Y74" s="50"/>
      <c r="Z74" s="53">
        <v>3.7037037037037033</v>
      </c>
      <c r="AA74" s="53">
        <v>4.4871794871794872</v>
      </c>
      <c r="AB74" s="53">
        <v>3.0769230769230771</v>
      </c>
    </row>
    <row r="75" spans="1:28" ht="15" customHeight="1" x14ac:dyDescent="0.25">
      <c r="A75" s="4" t="s">
        <v>68</v>
      </c>
      <c r="B75" s="53">
        <v>3.4395548811330299</v>
      </c>
      <c r="C75" s="53">
        <v>4.2720139494333047</v>
      </c>
      <c r="D75" s="53">
        <v>2.616070145177519</v>
      </c>
      <c r="E75" s="50"/>
      <c r="F75" s="53">
        <v>3.4103827207275486</v>
      </c>
      <c r="G75" s="53">
        <v>4.9773755656108598</v>
      </c>
      <c r="H75" s="53">
        <v>1.8278750952018279</v>
      </c>
      <c r="I75" s="50"/>
      <c r="J75" s="53">
        <v>4.2172980700500355</v>
      </c>
      <c r="K75" s="53">
        <v>5.2090472926662104</v>
      </c>
      <c r="L75" s="53">
        <v>3.136669156086632</v>
      </c>
      <c r="M75" s="50"/>
      <c r="N75" s="53">
        <v>3.2134659525631215</v>
      </c>
      <c r="O75" s="53">
        <v>3.6098310291858677</v>
      </c>
      <c r="P75" s="53">
        <v>2.8201219512195124</v>
      </c>
      <c r="Q75" s="50"/>
      <c r="R75" s="53">
        <v>3.797006206644761</v>
      </c>
      <c r="S75" s="53">
        <v>4.6003016591251891</v>
      </c>
      <c r="T75" s="53">
        <v>3.043170559094126</v>
      </c>
      <c r="U75" s="50"/>
      <c r="V75" s="53">
        <v>3.3191489361702122</v>
      </c>
      <c r="W75" s="53">
        <v>3.7800687285223367</v>
      </c>
      <c r="X75" s="53">
        <v>2.8667790893760539</v>
      </c>
      <c r="Y75" s="50"/>
      <c r="Z75" s="53">
        <v>0.28612303290414876</v>
      </c>
      <c r="AA75" s="53">
        <v>0</v>
      </c>
      <c r="AB75" s="53">
        <v>0.50761421319796951</v>
      </c>
    </row>
    <row r="76" spans="1:28" ht="15" customHeight="1" x14ac:dyDescent="0.25">
      <c r="A76" s="4" t="s">
        <v>69</v>
      </c>
      <c r="B76" s="53">
        <v>4.7557340935596732</v>
      </c>
      <c r="C76" s="53">
        <v>4.7850770478507707</v>
      </c>
      <c r="D76" s="53">
        <v>4.7287207565953215</v>
      </c>
      <c r="E76" s="50"/>
      <c r="F76" s="53">
        <v>5.6338028169014089</v>
      </c>
      <c r="G76" s="53">
        <v>5.5128205128205128</v>
      </c>
      <c r="H76" s="53">
        <v>5.7544757033248084</v>
      </c>
      <c r="I76" s="50"/>
      <c r="J76" s="53">
        <v>6.3745019920318722</v>
      </c>
      <c r="K76" s="53">
        <v>5.7915057915057915</v>
      </c>
      <c r="L76" s="53">
        <v>6.9958847736625511</v>
      </c>
      <c r="M76" s="50"/>
      <c r="N76" s="53">
        <v>6.9506726457399113</v>
      </c>
      <c r="O76" s="53">
        <v>7.3134328358208958</v>
      </c>
      <c r="P76" s="53">
        <v>6.5868263473053901</v>
      </c>
      <c r="Q76" s="50"/>
      <c r="R76" s="53">
        <v>2.8460543337645539</v>
      </c>
      <c r="S76" s="53">
        <v>2.9585798816568047</v>
      </c>
      <c r="T76" s="53">
        <v>2.7586206896551726</v>
      </c>
      <c r="U76" s="50"/>
      <c r="V76" s="53">
        <v>3.1733746130030958</v>
      </c>
      <c r="W76" s="53">
        <v>3.2871972318339098</v>
      </c>
      <c r="X76" s="53">
        <v>3.081232492997199</v>
      </c>
      <c r="Y76" s="50"/>
      <c r="Z76" s="53">
        <v>1.0570824524312896</v>
      </c>
      <c r="AA76" s="53">
        <v>0.45871559633027525</v>
      </c>
      <c r="AB76" s="53">
        <v>1.5686274509803921</v>
      </c>
    </row>
    <row r="77" spans="1:28" ht="15" customHeight="1" x14ac:dyDescent="0.25">
      <c r="A77" s="4" t="s">
        <v>70</v>
      </c>
      <c r="B77" s="53">
        <v>4.1723244043945193</v>
      </c>
      <c r="C77" s="53">
        <v>5.3580370555833747</v>
      </c>
      <c r="D77" s="53">
        <v>3.0192354516678841</v>
      </c>
      <c r="E77" s="50"/>
      <c r="F77" s="53">
        <v>5.4894179894179889</v>
      </c>
      <c r="G77" s="53">
        <v>6.7183462532299743</v>
      </c>
      <c r="H77" s="53">
        <v>4.2005420054200542</v>
      </c>
      <c r="I77" s="50"/>
      <c r="J77" s="53">
        <v>4.7277079593058051</v>
      </c>
      <c r="K77" s="53">
        <v>5.8823529411764701</v>
      </c>
      <c r="L77" s="53">
        <v>3.4307496823379928</v>
      </c>
      <c r="M77" s="50"/>
      <c r="N77" s="53">
        <v>4.6048109965635744</v>
      </c>
      <c r="O77" s="53">
        <v>6.4285714285714279</v>
      </c>
      <c r="P77" s="53">
        <v>2.9139072847682121</v>
      </c>
      <c r="Q77" s="50"/>
      <c r="R77" s="53">
        <v>3.9528023598820057</v>
      </c>
      <c r="S77" s="53">
        <v>4.9939098660170522</v>
      </c>
      <c r="T77" s="53">
        <v>2.9748283752860414</v>
      </c>
      <c r="U77" s="50"/>
      <c r="V77" s="53">
        <v>2.8708133971291865</v>
      </c>
      <c r="W77" s="53">
        <v>3.5294117647058822</v>
      </c>
      <c r="X77" s="53">
        <v>2.2988505747126435</v>
      </c>
      <c r="Y77" s="50"/>
      <c r="Z77" s="53">
        <v>0</v>
      </c>
      <c r="AA77" s="53">
        <v>0</v>
      </c>
      <c r="AB77" s="53">
        <v>0</v>
      </c>
    </row>
    <row r="78" spans="1:28" ht="15" customHeight="1" x14ac:dyDescent="0.25">
      <c r="A78" s="4" t="s">
        <v>71</v>
      </c>
      <c r="B78" s="53">
        <v>0.71513706793802145</v>
      </c>
      <c r="C78" s="53">
        <v>0.97719869706840379</v>
      </c>
      <c r="D78" s="53">
        <v>0.46547711404189296</v>
      </c>
      <c r="E78" s="50"/>
      <c r="F78" s="53">
        <v>1.6632016632016633</v>
      </c>
      <c r="G78" s="53">
        <v>1.6129032258064515</v>
      </c>
      <c r="H78" s="53">
        <v>1.7167381974248928</v>
      </c>
      <c r="I78" s="50"/>
      <c r="J78" s="53">
        <v>1.3539651837524178</v>
      </c>
      <c r="K78" s="53">
        <v>2.0066889632107023</v>
      </c>
      <c r="L78" s="53">
        <v>0.45871559633027525</v>
      </c>
      <c r="M78" s="50"/>
      <c r="N78" s="53">
        <v>0</v>
      </c>
      <c r="O78" s="53">
        <v>0</v>
      </c>
      <c r="P78" s="53">
        <v>0</v>
      </c>
      <c r="Q78" s="50"/>
      <c r="R78" s="53">
        <v>0.40650406504065045</v>
      </c>
      <c r="S78" s="53">
        <v>0.94339622641509435</v>
      </c>
      <c r="T78" s="53">
        <v>0</v>
      </c>
      <c r="U78" s="50"/>
      <c r="V78" s="53">
        <v>0</v>
      </c>
      <c r="W78" s="53">
        <v>0</v>
      </c>
      <c r="X78" s="53">
        <v>0</v>
      </c>
      <c r="Y78" s="50"/>
      <c r="Z78" s="53">
        <v>0.44444444444444442</v>
      </c>
      <c r="AA78" s="53">
        <v>0</v>
      </c>
      <c r="AB78" s="53">
        <v>0.8</v>
      </c>
    </row>
    <row r="79" spans="1:28" ht="15" customHeight="1" x14ac:dyDescent="0.25">
      <c r="A79" s="4" t="s">
        <v>72</v>
      </c>
      <c r="B79" s="53">
        <v>2.1675126903553301</v>
      </c>
      <c r="C79" s="53">
        <v>2.871066850301939</v>
      </c>
      <c r="D79" s="53">
        <v>1.5203196569535133</v>
      </c>
      <c r="E79" s="50"/>
      <c r="F79" s="53">
        <v>3.552440792653456</v>
      </c>
      <c r="G79" s="53">
        <v>4.3312708234174204</v>
      </c>
      <c r="H79" s="53">
        <v>2.7491408934707904</v>
      </c>
      <c r="I79" s="50"/>
      <c r="J79" s="53">
        <v>3.2759445241511238</v>
      </c>
      <c r="K79" s="53">
        <v>4.2995169082125608</v>
      </c>
      <c r="L79" s="53">
        <v>2.2727272727272729</v>
      </c>
      <c r="M79" s="50"/>
      <c r="N79" s="53">
        <v>2.323039081716316</v>
      </c>
      <c r="O79" s="53">
        <v>2.8114663726571112</v>
      </c>
      <c r="P79" s="53">
        <v>1.8428184281842821</v>
      </c>
      <c r="Q79" s="50"/>
      <c r="R79" s="53">
        <v>1.051212938005391</v>
      </c>
      <c r="S79" s="53">
        <v>1.4775413711583925</v>
      </c>
      <c r="T79" s="53">
        <v>0.6937561942517344</v>
      </c>
      <c r="U79" s="50"/>
      <c r="V79" s="53">
        <v>0.53644682865257176</v>
      </c>
      <c r="W79" s="53">
        <v>0.92067988668555234</v>
      </c>
      <c r="X79" s="53">
        <v>0.22766078542970974</v>
      </c>
      <c r="Y79" s="50"/>
      <c r="Z79" s="53">
        <v>0.23752969121140144</v>
      </c>
      <c r="AA79" s="53">
        <v>0.5714285714285714</v>
      </c>
      <c r="AB79" s="53">
        <v>0</v>
      </c>
    </row>
    <row r="80" spans="1:28" ht="15" customHeight="1" x14ac:dyDescent="0.25">
      <c r="A80" s="4" t="s">
        <v>73</v>
      </c>
      <c r="B80" s="53">
        <v>1.3550303180299468</v>
      </c>
      <c r="C80" s="53">
        <v>1.5305482373604316</v>
      </c>
      <c r="D80" s="53">
        <v>1.1842265901599318</v>
      </c>
      <c r="E80" s="50"/>
      <c r="F80" s="53">
        <v>1.4749262536873156</v>
      </c>
      <c r="G80" s="53">
        <v>1.8213866039952997</v>
      </c>
      <c r="H80" s="53">
        <v>1.1255924170616114</v>
      </c>
      <c r="I80" s="50"/>
      <c r="J80" s="53">
        <v>1.2273524254821742</v>
      </c>
      <c r="K80" s="53">
        <v>1.5419760137064535</v>
      </c>
      <c r="L80" s="53">
        <v>0.89766606822262118</v>
      </c>
      <c r="M80" s="50"/>
      <c r="N80" s="53">
        <v>1.2113870381586918</v>
      </c>
      <c r="O80" s="53">
        <v>1.4050091631032375</v>
      </c>
      <c r="P80" s="53">
        <v>1.0210210210210209</v>
      </c>
      <c r="Q80" s="50"/>
      <c r="R80" s="53">
        <v>1.5899304405432264</v>
      </c>
      <c r="S80" s="53">
        <v>1.7409470752089138</v>
      </c>
      <c r="T80" s="53">
        <v>1.4529374605180037</v>
      </c>
      <c r="U80" s="50"/>
      <c r="V80" s="53">
        <v>1.5098722415795587</v>
      </c>
      <c r="W80" s="53">
        <v>1.2892828364222402</v>
      </c>
      <c r="X80" s="53">
        <v>1.713859910581222</v>
      </c>
      <c r="Y80" s="50"/>
      <c r="Z80" s="53">
        <v>0</v>
      </c>
      <c r="AA80" s="53">
        <v>0</v>
      </c>
      <c r="AB80" s="53">
        <v>0</v>
      </c>
    </row>
    <row r="81" spans="1:28" ht="15" customHeight="1" thickBot="1" x14ac:dyDescent="0.3">
      <c r="A81" s="42" t="s">
        <v>74</v>
      </c>
      <c r="B81" s="53">
        <v>0.33936651583710409</v>
      </c>
      <c r="C81" s="53">
        <v>0.58394160583941601</v>
      </c>
      <c r="D81" s="53">
        <v>7.8003120124804995E-2</v>
      </c>
      <c r="E81" s="50"/>
      <c r="F81" s="53">
        <v>0.32310177705977383</v>
      </c>
      <c r="G81" s="53">
        <v>0.32467532467532467</v>
      </c>
      <c r="H81" s="53">
        <v>0.32154340836012862</v>
      </c>
      <c r="I81" s="50"/>
      <c r="J81" s="53">
        <v>0.62794348508634223</v>
      </c>
      <c r="K81" s="53">
        <v>1.1461318051575931</v>
      </c>
      <c r="L81" s="53">
        <v>0</v>
      </c>
      <c r="M81" s="50"/>
      <c r="N81" s="53">
        <v>0.20283975659229209</v>
      </c>
      <c r="O81" s="53">
        <v>0.40816326530612246</v>
      </c>
      <c r="P81" s="53">
        <v>0</v>
      </c>
      <c r="Q81" s="50"/>
      <c r="R81" s="53">
        <v>0.20366598778004072</v>
      </c>
      <c r="S81" s="53">
        <v>0.38610038610038611</v>
      </c>
      <c r="T81" s="53">
        <v>0</v>
      </c>
      <c r="U81" s="50"/>
      <c r="V81" s="53">
        <v>0.28409090909090912</v>
      </c>
      <c r="W81" s="53">
        <v>0.56497175141242939</v>
      </c>
      <c r="X81" s="53">
        <v>0</v>
      </c>
      <c r="Y81" s="50"/>
      <c r="Z81" s="53">
        <v>0</v>
      </c>
      <c r="AA81" s="53">
        <v>0</v>
      </c>
      <c r="AB81" s="53">
        <v>0</v>
      </c>
    </row>
    <row r="82" spans="1:28" ht="15" customHeight="1" x14ac:dyDescent="0.25">
      <c r="A82" s="242" t="s">
        <v>98</v>
      </c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</row>
    <row r="83" spans="1:28" x14ac:dyDescent="0.25">
      <c r="A83" s="247" t="s">
        <v>79</v>
      </c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</row>
  </sheetData>
  <mergeCells count="32">
    <mergeCell ref="A6:AB6"/>
    <mergeCell ref="A1:AB1"/>
    <mergeCell ref="A2:AB2"/>
    <mergeCell ref="A3:AB3"/>
    <mergeCell ref="A4:AB4"/>
    <mergeCell ref="A5:AB5"/>
    <mergeCell ref="N8:P8"/>
    <mergeCell ref="A40:AB40"/>
    <mergeCell ref="A41:AB41"/>
    <mergeCell ref="A43:AB43"/>
    <mergeCell ref="A44:AB44"/>
    <mergeCell ref="A83:AB83"/>
    <mergeCell ref="R8:T8"/>
    <mergeCell ref="V8:X8"/>
    <mergeCell ref="Z8:AB8"/>
    <mergeCell ref="B50:D50"/>
    <mergeCell ref="F50:H50"/>
    <mergeCell ref="J50:L50"/>
    <mergeCell ref="N50:P50"/>
    <mergeCell ref="R50:T50"/>
    <mergeCell ref="V50:X50"/>
    <mergeCell ref="Z50:AB50"/>
    <mergeCell ref="A8:A9"/>
    <mergeCell ref="A50:A51"/>
    <mergeCell ref="B8:D8"/>
    <mergeCell ref="F8:H8"/>
    <mergeCell ref="J8:L8"/>
    <mergeCell ref="A45:AB45"/>
    <mergeCell ref="A46:AB46"/>
    <mergeCell ref="A47:AB47"/>
    <mergeCell ref="A48:AB48"/>
    <mergeCell ref="A82:AB82"/>
  </mergeCells>
  <hyperlinks>
    <hyperlink ref="AE43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fitToHeight="2" orientation="landscape" r:id="rId1"/>
  <headerFooter alignWithMargins="0"/>
  <rowBreaks count="1" manualBreakCount="1">
    <brk id="41" max="2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opLeftCell="G29" zoomScaleNormal="100" workbookViewId="0">
      <selection activeCell="AE44" sqref="AE44"/>
    </sheetView>
  </sheetViews>
  <sheetFormatPr baseColWidth="10" defaultRowHeight="12.75" x14ac:dyDescent="0.25"/>
  <cols>
    <col min="1" max="1" width="16.140625" style="4" customWidth="1"/>
    <col min="2" max="2" width="9.710937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4" width="9.85546875" style="4" bestFit="1" customWidth="1"/>
    <col min="15" max="15" width="8" style="4" bestFit="1" customWidth="1"/>
    <col min="16" max="16" width="5.85546875" style="4" customWidth="1"/>
    <col min="17" max="17" width="1.7109375" style="4" customWidth="1"/>
    <col min="18" max="18" width="9.140625" style="4" bestFit="1" customWidth="1"/>
    <col min="19" max="20" width="8" style="4" bestFit="1" customWidth="1"/>
    <col min="21" max="21" width="1.7109375" style="4" customWidth="1"/>
    <col min="22" max="22" width="7.7109375" style="4" bestFit="1" customWidth="1"/>
    <col min="23" max="23" width="8" style="4" bestFit="1" customWidth="1"/>
    <col min="24" max="24" width="8.28515625" style="4" bestFit="1" customWidth="1"/>
    <col min="25" max="25" width="1.7109375" style="4" customWidth="1"/>
    <col min="26" max="26" width="6.85546875" style="4" bestFit="1" customWidth="1"/>
    <col min="27" max="28" width="4.42578125" style="4" customWidth="1"/>
    <col min="29" max="29" width="3.8554687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150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76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152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95" t="s">
        <v>31</v>
      </c>
      <c r="C9" s="195" t="s">
        <v>32</v>
      </c>
      <c r="D9" s="195" t="s">
        <v>33</v>
      </c>
      <c r="E9" s="195"/>
      <c r="F9" s="195" t="s">
        <v>31</v>
      </c>
      <c r="G9" s="195" t="s">
        <v>32</v>
      </c>
      <c r="H9" s="195" t="s">
        <v>33</v>
      </c>
      <c r="I9" s="195"/>
      <c r="J9" s="195" t="s">
        <v>31</v>
      </c>
      <c r="K9" s="195" t="s">
        <v>32</v>
      </c>
      <c r="L9" s="195" t="s">
        <v>33</v>
      </c>
      <c r="M9" s="195"/>
      <c r="N9" s="195" t="s">
        <v>31</v>
      </c>
      <c r="O9" s="195" t="s">
        <v>32</v>
      </c>
      <c r="P9" s="195" t="s">
        <v>33</v>
      </c>
      <c r="Q9" s="195"/>
      <c r="R9" s="195" t="s">
        <v>31</v>
      </c>
      <c r="S9" s="195" t="s">
        <v>32</v>
      </c>
      <c r="T9" s="195" t="s">
        <v>33</v>
      </c>
      <c r="U9" s="195"/>
      <c r="V9" s="195" t="s">
        <v>31</v>
      </c>
      <c r="W9" s="195" t="s">
        <v>32</v>
      </c>
      <c r="X9" s="195" t="s">
        <v>33</v>
      </c>
      <c r="Y9" s="195"/>
      <c r="Z9" s="195" t="s">
        <v>31</v>
      </c>
      <c r="AA9" s="195" t="s">
        <v>32</v>
      </c>
      <c r="AB9" s="19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SUM(B13:B39)</f>
        <v>8174</v>
      </c>
      <c r="C11" s="92">
        <f t="shared" ref="C11:D11" si="0">SUM(C13:C39)</f>
        <v>4749</v>
      </c>
      <c r="D11" s="92">
        <f t="shared" si="0"/>
        <v>3425</v>
      </c>
      <c r="E11" s="92"/>
      <c r="F11" s="92">
        <f>SUM(F13:F39)</f>
        <v>2501</v>
      </c>
      <c r="G11" s="92">
        <f t="shared" ref="G11:H11" si="1">SUM(G13:G39)</f>
        <v>1514</v>
      </c>
      <c r="H11" s="92">
        <f t="shared" si="1"/>
        <v>987</v>
      </c>
      <c r="I11" s="92"/>
      <c r="J11" s="92">
        <f>SUM(J13:J39)</f>
        <v>2051</v>
      </c>
      <c r="K11" s="92">
        <f t="shared" ref="K11:L11" si="2">SUM(K13:K39)</f>
        <v>1215</v>
      </c>
      <c r="L11" s="92">
        <f t="shared" si="2"/>
        <v>836</v>
      </c>
      <c r="M11" s="92"/>
      <c r="N11" s="92">
        <f>SUM(N13:N39)</f>
        <v>1402</v>
      </c>
      <c r="O11" s="92">
        <f t="shared" ref="O11:P11" si="3">SUM(O13:O39)</f>
        <v>784</v>
      </c>
      <c r="P11" s="92">
        <f t="shared" si="3"/>
        <v>618</v>
      </c>
      <c r="Q11" s="92"/>
      <c r="R11" s="92">
        <f>SUM(R13:R39)</f>
        <v>1197</v>
      </c>
      <c r="S11" s="92">
        <f t="shared" ref="S11:T11" si="4">SUM(S13:S39)</f>
        <v>674</v>
      </c>
      <c r="T11" s="92">
        <f t="shared" si="4"/>
        <v>523</v>
      </c>
      <c r="U11" s="92"/>
      <c r="V11" s="92">
        <f>SUM(V13:V39)</f>
        <v>957</v>
      </c>
      <c r="W11" s="92">
        <f t="shared" ref="W11:X11" si="5">SUM(W13:W39)</f>
        <v>528</v>
      </c>
      <c r="X11" s="92">
        <f t="shared" si="5"/>
        <v>429</v>
      </c>
      <c r="Y11" s="92"/>
      <c r="Z11" s="92">
        <f>SUM(Z13:Z39)</f>
        <v>66</v>
      </c>
      <c r="AA11" s="92">
        <f t="shared" ref="AA11:AB11" si="6">SUM(AA13:AA39)</f>
        <v>34</v>
      </c>
      <c r="AB11" s="92">
        <f t="shared" si="6"/>
        <v>32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561</v>
      </c>
      <c r="C13" s="143">
        <v>359</v>
      </c>
      <c r="D13" s="143">
        <v>202</v>
      </c>
      <c r="E13" s="143"/>
      <c r="F13" s="143">
        <v>262</v>
      </c>
      <c r="G13" s="143">
        <v>166</v>
      </c>
      <c r="H13" s="143">
        <v>96</v>
      </c>
      <c r="I13" s="143"/>
      <c r="J13" s="143">
        <v>177</v>
      </c>
      <c r="K13" s="143">
        <v>134</v>
      </c>
      <c r="L13" s="143">
        <v>43</v>
      </c>
      <c r="M13" s="143"/>
      <c r="N13" s="143">
        <v>75</v>
      </c>
      <c r="O13" s="143">
        <v>33</v>
      </c>
      <c r="P13" s="143">
        <v>42</v>
      </c>
      <c r="Q13" s="143"/>
      <c r="R13" s="143">
        <v>28</v>
      </c>
      <c r="S13" s="143">
        <v>19</v>
      </c>
      <c r="T13" s="143">
        <v>9</v>
      </c>
      <c r="U13" s="143"/>
      <c r="V13" s="143">
        <v>16</v>
      </c>
      <c r="W13" s="143">
        <v>5</v>
      </c>
      <c r="X13" s="143">
        <v>11</v>
      </c>
      <c r="Y13" s="143"/>
      <c r="Z13" s="143">
        <v>3</v>
      </c>
      <c r="AA13" s="143">
        <v>2</v>
      </c>
      <c r="AB13" s="143">
        <v>1</v>
      </c>
    </row>
    <row r="14" spans="1:31" ht="15" customHeight="1" x14ac:dyDescent="0.25">
      <c r="A14" s="4" t="s">
        <v>49</v>
      </c>
      <c r="B14" s="143">
        <v>334</v>
      </c>
      <c r="C14" s="143">
        <v>201</v>
      </c>
      <c r="D14" s="143">
        <v>133</v>
      </c>
      <c r="E14" s="143"/>
      <c r="F14" s="143">
        <v>127</v>
      </c>
      <c r="G14" s="143">
        <v>80</v>
      </c>
      <c r="H14" s="143">
        <v>47</v>
      </c>
      <c r="I14" s="143"/>
      <c r="J14" s="143">
        <v>80</v>
      </c>
      <c r="K14" s="143">
        <v>51</v>
      </c>
      <c r="L14" s="143">
        <v>29</v>
      </c>
      <c r="M14" s="143"/>
      <c r="N14" s="143">
        <v>66</v>
      </c>
      <c r="O14" s="143">
        <v>31</v>
      </c>
      <c r="P14" s="143">
        <v>35</v>
      </c>
      <c r="Q14" s="143"/>
      <c r="R14" s="143">
        <v>49</v>
      </c>
      <c r="S14" s="143">
        <v>34</v>
      </c>
      <c r="T14" s="143">
        <v>15</v>
      </c>
      <c r="U14" s="143"/>
      <c r="V14" s="143">
        <v>12</v>
      </c>
      <c r="W14" s="143">
        <v>5</v>
      </c>
      <c r="X14" s="143">
        <v>7</v>
      </c>
      <c r="Y14" s="143"/>
      <c r="Z14" s="143">
        <v>0</v>
      </c>
      <c r="AA14" s="143">
        <v>0</v>
      </c>
      <c r="AB14" s="143">
        <v>0</v>
      </c>
    </row>
    <row r="15" spans="1:31" ht="15" customHeight="1" x14ac:dyDescent="0.25">
      <c r="A15" s="4" t="s">
        <v>50</v>
      </c>
      <c r="B15" s="143">
        <v>193</v>
      </c>
      <c r="C15" s="143">
        <v>105</v>
      </c>
      <c r="D15" s="143">
        <v>88</v>
      </c>
      <c r="E15" s="143"/>
      <c r="F15" s="143">
        <v>73</v>
      </c>
      <c r="G15" s="143">
        <v>47</v>
      </c>
      <c r="H15" s="143">
        <v>26</v>
      </c>
      <c r="I15" s="143"/>
      <c r="J15" s="143">
        <v>62</v>
      </c>
      <c r="K15" s="143">
        <v>26</v>
      </c>
      <c r="L15" s="143">
        <v>36</v>
      </c>
      <c r="M15" s="143"/>
      <c r="N15" s="143">
        <v>30</v>
      </c>
      <c r="O15" s="143">
        <v>16</v>
      </c>
      <c r="P15" s="143">
        <v>14</v>
      </c>
      <c r="Q15" s="143"/>
      <c r="R15" s="143">
        <v>15</v>
      </c>
      <c r="S15" s="143">
        <v>9</v>
      </c>
      <c r="T15" s="143">
        <v>6</v>
      </c>
      <c r="U15" s="143"/>
      <c r="V15" s="143">
        <v>13</v>
      </c>
      <c r="W15" s="143">
        <v>7</v>
      </c>
      <c r="X15" s="143">
        <v>6</v>
      </c>
      <c r="Y15" s="143"/>
      <c r="Z15" s="143">
        <v>0</v>
      </c>
      <c r="AA15" s="143">
        <v>0</v>
      </c>
      <c r="AB15" s="143">
        <v>0</v>
      </c>
    </row>
    <row r="16" spans="1:31" ht="15" customHeight="1" x14ac:dyDescent="0.25">
      <c r="A16" s="4" t="s">
        <v>51</v>
      </c>
      <c r="B16" s="143">
        <v>429</v>
      </c>
      <c r="C16" s="143">
        <v>230</v>
      </c>
      <c r="D16" s="143">
        <v>199</v>
      </c>
      <c r="E16" s="143"/>
      <c r="F16" s="143">
        <v>179</v>
      </c>
      <c r="G16" s="143">
        <v>104</v>
      </c>
      <c r="H16" s="143">
        <v>75</v>
      </c>
      <c r="I16" s="143"/>
      <c r="J16" s="143">
        <v>80</v>
      </c>
      <c r="K16" s="143">
        <v>41</v>
      </c>
      <c r="L16" s="143">
        <v>39</v>
      </c>
      <c r="M16" s="143"/>
      <c r="N16" s="143">
        <v>74</v>
      </c>
      <c r="O16" s="143">
        <v>35</v>
      </c>
      <c r="P16" s="143">
        <v>39</v>
      </c>
      <c r="Q16" s="143"/>
      <c r="R16" s="143">
        <v>67</v>
      </c>
      <c r="S16" s="143">
        <v>37</v>
      </c>
      <c r="T16" s="143">
        <v>30</v>
      </c>
      <c r="U16" s="143"/>
      <c r="V16" s="143">
        <v>27</v>
      </c>
      <c r="W16" s="143">
        <v>12</v>
      </c>
      <c r="X16" s="143">
        <v>15</v>
      </c>
      <c r="Y16" s="143"/>
      <c r="Z16" s="143">
        <v>2</v>
      </c>
      <c r="AA16" s="143">
        <v>1</v>
      </c>
      <c r="AB16" s="143">
        <v>1</v>
      </c>
    </row>
    <row r="17" spans="1:28" ht="15" customHeight="1" x14ac:dyDescent="0.25">
      <c r="A17" s="4" t="s">
        <v>52</v>
      </c>
      <c r="B17" s="143">
        <v>42</v>
      </c>
      <c r="C17" s="143">
        <v>23</v>
      </c>
      <c r="D17" s="143">
        <v>19</v>
      </c>
      <c r="E17" s="143"/>
      <c r="F17" s="143">
        <v>4</v>
      </c>
      <c r="G17" s="143">
        <v>2</v>
      </c>
      <c r="H17" s="143">
        <v>2</v>
      </c>
      <c r="I17" s="143"/>
      <c r="J17" s="143">
        <v>10</v>
      </c>
      <c r="K17" s="143">
        <v>4</v>
      </c>
      <c r="L17" s="143">
        <v>6</v>
      </c>
      <c r="M17" s="143"/>
      <c r="N17" s="143">
        <v>20</v>
      </c>
      <c r="O17" s="143">
        <v>14</v>
      </c>
      <c r="P17" s="143">
        <v>6</v>
      </c>
      <c r="Q17" s="143"/>
      <c r="R17" s="143">
        <v>3</v>
      </c>
      <c r="S17" s="143">
        <v>1</v>
      </c>
      <c r="T17" s="143">
        <v>2</v>
      </c>
      <c r="U17" s="143"/>
      <c r="V17" s="143">
        <v>5</v>
      </c>
      <c r="W17" s="143">
        <v>2</v>
      </c>
      <c r="X17" s="143">
        <v>3</v>
      </c>
      <c r="Y17" s="143"/>
      <c r="Z17" s="143">
        <v>0</v>
      </c>
      <c r="AA17" s="143">
        <v>0</v>
      </c>
      <c r="AB17" s="143">
        <v>0</v>
      </c>
    </row>
    <row r="18" spans="1:28" ht="15" customHeight="1" x14ac:dyDescent="0.25">
      <c r="A18" s="4" t="s">
        <v>53</v>
      </c>
      <c r="B18" s="143">
        <v>588</v>
      </c>
      <c r="C18" s="143">
        <v>326</v>
      </c>
      <c r="D18" s="143">
        <v>262</v>
      </c>
      <c r="E18" s="143"/>
      <c r="F18" s="143">
        <v>114</v>
      </c>
      <c r="G18" s="143">
        <v>73</v>
      </c>
      <c r="H18" s="143">
        <v>41</v>
      </c>
      <c r="I18" s="143"/>
      <c r="J18" s="143">
        <v>166</v>
      </c>
      <c r="K18" s="143">
        <v>89</v>
      </c>
      <c r="L18" s="143">
        <v>77</v>
      </c>
      <c r="M18" s="143"/>
      <c r="N18" s="143">
        <v>98</v>
      </c>
      <c r="O18" s="143">
        <v>55</v>
      </c>
      <c r="P18" s="143">
        <v>43</v>
      </c>
      <c r="Q18" s="143"/>
      <c r="R18" s="143">
        <v>109</v>
      </c>
      <c r="S18" s="143">
        <v>62</v>
      </c>
      <c r="T18" s="143">
        <v>47</v>
      </c>
      <c r="U18" s="143"/>
      <c r="V18" s="143">
        <v>101</v>
      </c>
      <c r="W18" s="143">
        <v>47</v>
      </c>
      <c r="X18" s="143">
        <v>54</v>
      </c>
      <c r="Y18" s="143"/>
      <c r="Z18" s="143">
        <v>0</v>
      </c>
      <c r="AA18" s="143">
        <v>0</v>
      </c>
      <c r="AB18" s="143">
        <v>0</v>
      </c>
    </row>
    <row r="19" spans="1:28" ht="15" customHeight="1" x14ac:dyDescent="0.25">
      <c r="A19" s="4" t="s">
        <v>54</v>
      </c>
      <c r="B19" s="143">
        <v>24</v>
      </c>
      <c r="C19" s="143">
        <v>15</v>
      </c>
      <c r="D19" s="143">
        <v>9</v>
      </c>
      <c r="E19" s="143"/>
      <c r="F19" s="143">
        <v>9</v>
      </c>
      <c r="G19" s="143">
        <v>4</v>
      </c>
      <c r="H19" s="143">
        <v>5</v>
      </c>
      <c r="I19" s="143"/>
      <c r="J19" s="143">
        <v>6</v>
      </c>
      <c r="K19" s="143">
        <v>5</v>
      </c>
      <c r="L19" s="143">
        <v>1</v>
      </c>
      <c r="M19" s="143"/>
      <c r="N19" s="143">
        <v>3</v>
      </c>
      <c r="O19" s="143">
        <v>2</v>
      </c>
      <c r="P19" s="143">
        <v>1</v>
      </c>
      <c r="Q19" s="143"/>
      <c r="R19" s="143">
        <v>3</v>
      </c>
      <c r="S19" s="143">
        <v>2</v>
      </c>
      <c r="T19" s="143">
        <v>1</v>
      </c>
      <c r="U19" s="143"/>
      <c r="V19" s="143">
        <v>1</v>
      </c>
      <c r="W19" s="143">
        <v>1</v>
      </c>
      <c r="X19" s="143">
        <v>0</v>
      </c>
      <c r="Y19" s="143"/>
      <c r="Z19" s="143">
        <v>2</v>
      </c>
      <c r="AA19" s="143">
        <v>1</v>
      </c>
      <c r="AB19" s="143">
        <v>1</v>
      </c>
    </row>
    <row r="20" spans="1:28" ht="15" customHeight="1" x14ac:dyDescent="0.25">
      <c r="A20" s="4" t="s">
        <v>55</v>
      </c>
      <c r="B20" s="143">
        <v>866</v>
      </c>
      <c r="C20" s="143">
        <v>511</v>
      </c>
      <c r="D20" s="143">
        <v>355</v>
      </c>
      <c r="E20" s="143"/>
      <c r="F20" s="143">
        <v>304</v>
      </c>
      <c r="G20" s="143">
        <v>187</v>
      </c>
      <c r="H20" s="143">
        <v>117</v>
      </c>
      <c r="I20" s="143"/>
      <c r="J20" s="143">
        <v>177</v>
      </c>
      <c r="K20" s="143">
        <v>107</v>
      </c>
      <c r="L20" s="143">
        <v>70</v>
      </c>
      <c r="M20" s="143"/>
      <c r="N20" s="143">
        <v>113</v>
      </c>
      <c r="O20" s="143">
        <v>62</v>
      </c>
      <c r="P20" s="143">
        <v>51</v>
      </c>
      <c r="Q20" s="143"/>
      <c r="R20" s="143">
        <v>145</v>
      </c>
      <c r="S20" s="143">
        <v>82</v>
      </c>
      <c r="T20" s="143">
        <v>63</v>
      </c>
      <c r="U20" s="143"/>
      <c r="V20" s="143">
        <v>105</v>
      </c>
      <c r="W20" s="143">
        <v>60</v>
      </c>
      <c r="X20" s="143">
        <v>45</v>
      </c>
      <c r="Y20" s="143"/>
      <c r="Z20" s="143">
        <v>22</v>
      </c>
      <c r="AA20" s="143">
        <v>13</v>
      </c>
      <c r="AB20" s="143">
        <v>9</v>
      </c>
    </row>
    <row r="21" spans="1:28" ht="15" customHeight="1" x14ac:dyDescent="0.25">
      <c r="A21" s="4" t="s">
        <v>56</v>
      </c>
      <c r="B21" s="143">
        <v>353</v>
      </c>
      <c r="C21" s="143">
        <v>212</v>
      </c>
      <c r="D21" s="143">
        <v>141</v>
      </c>
      <c r="E21" s="143"/>
      <c r="F21" s="143">
        <v>84</v>
      </c>
      <c r="G21" s="143">
        <v>51</v>
      </c>
      <c r="H21" s="143">
        <v>33</v>
      </c>
      <c r="I21" s="143"/>
      <c r="J21" s="143">
        <v>81</v>
      </c>
      <c r="K21" s="143">
        <v>50</v>
      </c>
      <c r="L21" s="143">
        <v>31</v>
      </c>
      <c r="M21" s="143"/>
      <c r="N21" s="143">
        <v>81</v>
      </c>
      <c r="O21" s="143">
        <v>54</v>
      </c>
      <c r="P21" s="143">
        <v>27</v>
      </c>
      <c r="Q21" s="143"/>
      <c r="R21" s="143">
        <v>74</v>
      </c>
      <c r="S21" s="143">
        <v>39</v>
      </c>
      <c r="T21" s="143">
        <v>35</v>
      </c>
      <c r="U21" s="143"/>
      <c r="V21" s="143">
        <v>33</v>
      </c>
      <c r="W21" s="143">
        <v>18</v>
      </c>
      <c r="X21" s="143">
        <v>15</v>
      </c>
      <c r="Y21" s="143"/>
      <c r="Z21" s="143">
        <v>0</v>
      </c>
      <c r="AA21" s="143">
        <v>0</v>
      </c>
      <c r="AB21" s="143">
        <v>0</v>
      </c>
    </row>
    <row r="22" spans="1:28" ht="15" customHeight="1" x14ac:dyDescent="0.25">
      <c r="A22" s="4" t="s">
        <v>57</v>
      </c>
      <c r="B22" s="143">
        <v>186</v>
      </c>
      <c r="C22" s="143">
        <v>127</v>
      </c>
      <c r="D22" s="143">
        <v>59</v>
      </c>
      <c r="E22" s="143"/>
      <c r="F22" s="143">
        <v>60</v>
      </c>
      <c r="G22" s="143">
        <v>40</v>
      </c>
      <c r="H22" s="143">
        <v>20</v>
      </c>
      <c r="I22" s="143"/>
      <c r="J22" s="143">
        <v>48</v>
      </c>
      <c r="K22" s="143">
        <v>32</v>
      </c>
      <c r="L22" s="143">
        <v>16</v>
      </c>
      <c r="M22" s="143"/>
      <c r="N22" s="143">
        <v>34</v>
      </c>
      <c r="O22" s="143">
        <v>25</v>
      </c>
      <c r="P22" s="143">
        <v>9</v>
      </c>
      <c r="Q22" s="143"/>
      <c r="R22" s="143">
        <v>24</v>
      </c>
      <c r="S22" s="143">
        <v>16</v>
      </c>
      <c r="T22" s="143">
        <v>8</v>
      </c>
      <c r="U22" s="143"/>
      <c r="V22" s="143">
        <v>18</v>
      </c>
      <c r="W22" s="143">
        <v>12</v>
      </c>
      <c r="X22" s="143">
        <v>6</v>
      </c>
      <c r="Y22" s="143"/>
      <c r="Z22" s="143">
        <v>2</v>
      </c>
      <c r="AA22" s="143">
        <v>2</v>
      </c>
      <c r="AB22" s="143">
        <v>0</v>
      </c>
    </row>
    <row r="23" spans="1:28" ht="15" customHeight="1" x14ac:dyDescent="0.25">
      <c r="A23" s="4" t="s">
        <v>58</v>
      </c>
      <c r="B23" s="143">
        <v>51</v>
      </c>
      <c r="C23" s="143">
        <v>35</v>
      </c>
      <c r="D23" s="143">
        <v>16</v>
      </c>
      <c r="E23" s="143"/>
      <c r="F23" s="143">
        <v>26</v>
      </c>
      <c r="G23" s="143">
        <v>16</v>
      </c>
      <c r="H23" s="143">
        <v>10</v>
      </c>
      <c r="I23" s="143"/>
      <c r="J23" s="143">
        <v>3</v>
      </c>
      <c r="K23" s="143">
        <v>3</v>
      </c>
      <c r="L23" s="143">
        <v>0</v>
      </c>
      <c r="M23" s="143"/>
      <c r="N23" s="143">
        <v>5</v>
      </c>
      <c r="O23" s="143">
        <v>3</v>
      </c>
      <c r="P23" s="143">
        <v>2</v>
      </c>
      <c r="Q23" s="143"/>
      <c r="R23" s="143">
        <v>7</v>
      </c>
      <c r="S23" s="143">
        <v>6</v>
      </c>
      <c r="T23" s="143">
        <v>1</v>
      </c>
      <c r="U23" s="143"/>
      <c r="V23" s="143">
        <v>8</v>
      </c>
      <c r="W23" s="143">
        <v>6</v>
      </c>
      <c r="X23" s="143">
        <v>2</v>
      </c>
      <c r="Y23" s="143"/>
      <c r="Z23" s="143">
        <v>2</v>
      </c>
      <c r="AA23" s="143">
        <v>1</v>
      </c>
      <c r="AB23" s="143">
        <v>1</v>
      </c>
    </row>
    <row r="24" spans="1:28" ht="15" customHeight="1" x14ac:dyDescent="0.25">
      <c r="A24" s="78" t="s">
        <v>59</v>
      </c>
      <c r="B24" s="143">
        <v>826</v>
      </c>
      <c r="C24" s="143">
        <v>473</v>
      </c>
      <c r="D24" s="143">
        <v>353</v>
      </c>
      <c r="E24" s="143"/>
      <c r="F24" s="143">
        <v>308</v>
      </c>
      <c r="G24" s="143">
        <v>197</v>
      </c>
      <c r="H24" s="143">
        <v>111</v>
      </c>
      <c r="I24" s="143"/>
      <c r="J24" s="143">
        <v>220</v>
      </c>
      <c r="K24" s="143">
        <v>117</v>
      </c>
      <c r="L24" s="143">
        <v>103</v>
      </c>
      <c r="M24" s="143"/>
      <c r="N24" s="143">
        <v>139</v>
      </c>
      <c r="O24" s="143">
        <v>69</v>
      </c>
      <c r="P24" s="143">
        <v>70</v>
      </c>
      <c r="Q24" s="143"/>
      <c r="R24" s="143">
        <v>106</v>
      </c>
      <c r="S24" s="143">
        <v>60</v>
      </c>
      <c r="T24" s="143">
        <v>46</v>
      </c>
      <c r="U24" s="143"/>
      <c r="V24" s="143">
        <v>52</v>
      </c>
      <c r="W24" s="143">
        <v>30</v>
      </c>
      <c r="X24" s="143">
        <v>22</v>
      </c>
      <c r="Y24" s="143"/>
      <c r="Z24" s="143">
        <v>1</v>
      </c>
      <c r="AA24" s="143">
        <v>0</v>
      </c>
      <c r="AB24" s="143">
        <v>1</v>
      </c>
    </row>
    <row r="25" spans="1:28" ht="15" customHeight="1" x14ac:dyDescent="0.25">
      <c r="A25" s="4" t="s">
        <v>60</v>
      </c>
      <c r="B25" s="143">
        <v>175</v>
      </c>
      <c r="C25" s="143">
        <v>110</v>
      </c>
      <c r="D25" s="143">
        <v>65</v>
      </c>
      <c r="E25" s="143"/>
      <c r="F25" s="143">
        <v>37</v>
      </c>
      <c r="G25" s="143">
        <v>26</v>
      </c>
      <c r="H25" s="143">
        <v>11</v>
      </c>
      <c r="I25" s="143"/>
      <c r="J25" s="143">
        <v>51</v>
      </c>
      <c r="K25" s="143">
        <v>27</v>
      </c>
      <c r="L25" s="143">
        <v>24</v>
      </c>
      <c r="M25" s="143"/>
      <c r="N25" s="143">
        <v>36</v>
      </c>
      <c r="O25" s="143">
        <v>21</v>
      </c>
      <c r="P25" s="143">
        <v>15</v>
      </c>
      <c r="Q25" s="143"/>
      <c r="R25" s="143">
        <v>30</v>
      </c>
      <c r="S25" s="143">
        <v>22</v>
      </c>
      <c r="T25" s="143">
        <v>8</v>
      </c>
      <c r="U25" s="143"/>
      <c r="V25" s="143">
        <v>21</v>
      </c>
      <c r="W25" s="143">
        <v>14</v>
      </c>
      <c r="X25" s="143">
        <v>7</v>
      </c>
      <c r="Y25" s="143"/>
      <c r="Z25" s="143">
        <v>0</v>
      </c>
      <c r="AA25" s="143">
        <v>0</v>
      </c>
      <c r="AB25" s="143">
        <v>0</v>
      </c>
    </row>
    <row r="26" spans="1:28" ht="15" customHeight="1" x14ac:dyDescent="0.25">
      <c r="A26" s="4" t="s">
        <v>61</v>
      </c>
      <c r="B26" s="143">
        <v>894</v>
      </c>
      <c r="C26" s="143">
        <v>450</v>
      </c>
      <c r="D26" s="143">
        <v>444</v>
      </c>
      <c r="E26" s="143"/>
      <c r="F26" s="143">
        <v>246</v>
      </c>
      <c r="G26" s="143">
        <v>116</v>
      </c>
      <c r="H26" s="143">
        <v>130</v>
      </c>
      <c r="I26" s="143"/>
      <c r="J26" s="143">
        <v>226</v>
      </c>
      <c r="K26" s="143">
        <v>114</v>
      </c>
      <c r="L26" s="143">
        <v>112</v>
      </c>
      <c r="M26" s="143"/>
      <c r="N26" s="143">
        <v>150</v>
      </c>
      <c r="O26" s="143">
        <v>85</v>
      </c>
      <c r="P26" s="143">
        <v>65</v>
      </c>
      <c r="Q26" s="143"/>
      <c r="R26" s="143">
        <v>85</v>
      </c>
      <c r="S26" s="143">
        <v>29</v>
      </c>
      <c r="T26" s="143">
        <v>56</v>
      </c>
      <c r="U26" s="143"/>
      <c r="V26" s="143">
        <v>184</v>
      </c>
      <c r="W26" s="143">
        <v>106</v>
      </c>
      <c r="X26" s="143">
        <v>78</v>
      </c>
      <c r="Y26" s="143"/>
      <c r="Z26" s="143">
        <v>3</v>
      </c>
      <c r="AA26" s="143">
        <v>0</v>
      </c>
      <c r="AB26" s="143">
        <v>3</v>
      </c>
    </row>
    <row r="27" spans="1:28" ht="15" customHeight="1" x14ac:dyDescent="0.25">
      <c r="A27" s="4" t="s">
        <v>62</v>
      </c>
      <c r="B27" s="143">
        <v>172</v>
      </c>
      <c r="C27" s="143">
        <v>92</v>
      </c>
      <c r="D27" s="143">
        <v>80</v>
      </c>
      <c r="E27" s="143"/>
      <c r="F27" s="143">
        <v>55</v>
      </c>
      <c r="G27" s="143">
        <v>27</v>
      </c>
      <c r="H27" s="143">
        <v>28</v>
      </c>
      <c r="I27" s="143"/>
      <c r="J27" s="143">
        <v>46</v>
      </c>
      <c r="K27" s="143">
        <v>31</v>
      </c>
      <c r="L27" s="143">
        <v>15</v>
      </c>
      <c r="M27" s="143"/>
      <c r="N27" s="143">
        <v>25</v>
      </c>
      <c r="O27" s="143">
        <v>14</v>
      </c>
      <c r="P27" s="143">
        <v>11</v>
      </c>
      <c r="Q27" s="143"/>
      <c r="R27" s="143">
        <v>29</v>
      </c>
      <c r="S27" s="143">
        <v>16</v>
      </c>
      <c r="T27" s="143">
        <v>13</v>
      </c>
      <c r="U27" s="143"/>
      <c r="V27" s="143">
        <v>16</v>
      </c>
      <c r="W27" s="143">
        <v>4</v>
      </c>
      <c r="X27" s="143">
        <v>12</v>
      </c>
      <c r="Y27" s="143"/>
      <c r="Z27" s="143">
        <v>1</v>
      </c>
      <c r="AA27" s="143">
        <v>0</v>
      </c>
      <c r="AB27" s="143">
        <v>1</v>
      </c>
    </row>
    <row r="28" spans="1:28" ht="15" customHeight="1" x14ac:dyDescent="0.25">
      <c r="A28" s="4" t="s">
        <v>63</v>
      </c>
      <c r="B28" s="143">
        <v>242</v>
      </c>
      <c r="C28" s="143">
        <v>144</v>
      </c>
      <c r="D28" s="143">
        <v>98</v>
      </c>
      <c r="E28" s="143"/>
      <c r="F28" s="143">
        <v>58</v>
      </c>
      <c r="G28" s="143">
        <v>35</v>
      </c>
      <c r="H28" s="143">
        <v>23</v>
      </c>
      <c r="I28" s="143"/>
      <c r="J28" s="143">
        <v>54</v>
      </c>
      <c r="K28" s="143">
        <v>30</v>
      </c>
      <c r="L28" s="143">
        <v>24</v>
      </c>
      <c r="M28" s="143"/>
      <c r="N28" s="143">
        <v>28</v>
      </c>
      <c r="O28" s="143">
        <v>18</v>
      </c>
      <c r="P28" s="143">
        <v>10</v>
      </c>
      <c r="Q28" s="143"/>
      <c r="R28" s="143">
        <v>53</v>
      </c>
      <c r="S28" s="143">
        <v>27</v>
      </c>
      <c r="T28" s="143">
        <v>26</v>
      </c>
      <c r="U28" s="143"/>
      <c r="V28" s="143">
        <v>49</v>
      </c>
      <c r="W28" s="143">
        <v>34</v>
      </c>
      <c r="X28" s="143">
        <v>15</v>
      </c>
      <c r="Y28" s="143"/>
      <c r="Z28" s="143">
        <v>0</v>
      </c>
      <c r="AA28" s="143">
        <v>0</v>
      </c>
      <c r="AB28" s="143">
        <v>0</v>
      </c>
    </row>
    <row r="29" spans="1:28" ht="15" customHeight="1" x14ac:dyDescent="0.25">
      <c r="A29" s="4" t="s">
        <v>64</v>
      </c>
      <c r="B29" s="143">
        <v>59</v>
      </c>
      <c r="C29" s="143">
        <v>46</v>
      </c>
      <c r="D29" s="143">
        <v>13</v>
      </c>
      <c r="E29" s="143"/>
      <c r="F29" s="143">
        <v>12</v>
      </c>
      <c r="G29" s="143">
        <v>9</v>
      </c>
      <c r="H29" s="143">
        <v>3</v>
      </c>
      <c r="I29" s="143"/>
      <c r="J29" s="143">
        <v>22</v>
      </c>
      <c r="K29" s="143">
        <v>17</v>
      </c>
      <c r="L29" s="143">
        <v>5</v>
      </c>
      <c r="M29" s="143"/>
      <c r="N29" s="143">
        <v>11</v>
      </c>
      <c r="O29" s="143">
        <v>8</v>
      </c>
      <c r="P29" s="143">
        <v>3</v>
      </c>
      <c r="Q29" s="143"/>
      <c r="R29" s="143">
        <v>5</v>
      </c>
      <c r="S29" s="143">
        <v>4</v>
      </c>
      <c r="T29" s="143">
        <v>1</v>
      </c>
      <c r="U29" s="143"/>
      <c r="V29" s="143">
        <v>9</v>
      </c>
      <c r="W29" s="143">
        <v>8</v>
      </c>
      <c r="X29" s="143">
        <v>1</v>
      </c>
      <c r="Y29" s="143"/>
      <c r="Z29" s="143">
        <v>0</v>
      </c>
      <c r="AA29" s="143">
        <v>0</v>
      </c>
      <c r="AB29" s="143">
        <v>0</v>
      </c>
    </row>
    <row r="30" spans="1:28" ht="15" customHeight="1" x14ac:dyDescent="0.25">
      <c r="A30" s="4" t="s">
        <v>65</v>
      </c>
      <c r="B30" s="143">
        <v>45</v>
      </c>
      <c r="C30" s="143">
        <v>29</v>
      </c>
      <c r="D30" s="143">
        <v>16</v>
      </c>
      <c r="E30" s="143"/>
      <c r="F30" s="143">
        <v>18</v>
      </c>
      <c r="G30" s="143">
        <v>10</v>
      </c>
      <c r="H30" s="143">
        <v>8</v>
      </c>
      <c r="I30" s="143"/>
      <c r="J30" s="143">
        <v>6</v>
      </c>
      <c r="K30" s="143">
        <v>4</v>
      </c>
      <c r="L30" s="143">
        <v>2</v>
      </c>
      <c r="M30" s="143"/>
      <c r="N30" s="143">
        <v>6</v>
      </c>
      <c r="O30" s="143">
        <v>4</v>
      </c>
      <c r="P30" s="143">
        <v>2</v>
      </c>
      <c r="Q30" s="143"/>
      <c r="R30" s="143">
        <v>9</v>
      </c>
      <c r="S30" s="143">
        <v>6</v>
      </c>
      <c r="T30" s="143">
        <v>3</v>
      </c>
      <c r="U30" s="143"/>
      <c r="V30" s="143">
        <v>1</v>
      </c>
      <c r="W30" s="143">
        <v>1</v>
      </c>
      <c r="X30" s="143">
        <v>0</v>
      </c>
      <c r="Y30" s="143"/>
      <c r="Z30" s="143">
        <v>5</v>
      </c>
      <c r="AA30" s="143">
        <v>4</v>
      </c>
      <c r="AB30" s="143">
        <v>1</v>
      </c>
    </row>
    <row r="31" spans="1:28" ht="15" customHeight="1" x14ac:dyDescent="0.25">
      <c r="A31" s="4" t="s">
        <v>66</v>
      </c>
      <c r="B31" s="143">
        <v>97</v>
      </c>
      <c r="C31" s="143">
        <v>56</v>
      </c>
      <c r="D31" s="143">
        <v>41</v>
      </c>
      <c r="E31" s="143"/>
      <c r="F31" s="143">
        <v>15</v>
      </c>
      <c r="G31" s="143">
        <v>8</v>
      </c>
      <c r="H31" s="143">
        <v>7</v>
      </c>
      <c r="I31" s="143"/>
      <c r="J31" s="143">
        <v>20</v>
      </c>
      <c r="K31" s="143">
        <v>14</v>
      </c>
      <c r="L31" s="143">
        <v>6</v>
      </c>
      <c r="M31" s="143"/>
      <c r="N31" s="143">
        <v>13</v>
      </c>
      <c r="O31" s="143">
        <v>8</v>
      </c>
      <c r="P31" s="143">
        <v>5</v>
      </c>
      <c r="Q31" s="143"/>
      <c r="R31" s="143">
        <v>17</v>
      </c>
      <c r="S31" s="143">
        <v>10</v>
      </c>
      <c r="T31" s="143">
        <v>7</v>
      </c>
      <c r="U31" s="143"/>
      <c r="V31" s="143">
        <v>32</v>
      </c>
      <c r="W31" s="143">
        <v>16</v>
      </c>
      <c r="X31" s="143">
        <v>16</v>
      </c>
      <c r="Y31" s="143"/>
      <c r="Z31" s="143">
        <v>0</v>
      </c>
      <c r="AA31" s="143">
        <v>0</v>
      </c>
      <c r="AB31" s="143">
        <v>0</v>
      </c>
    </row>
    <row r="32" spans="1:28" ht="15" customHeight="1" x14ac:dyDescent="0.25">
      <c r="A32" s="4" t="s">
        <v>67</v>
      </c>
      <c r="B32" s="143">
        <v>190</v>
      </c>
      <c r="C32" s="143">
        <v>112</v>
      </c>
      <c r="D32" s="143">
        <v>78</v>
      </c>
      <c r="E32" s="143"/>
      <c r="F32" s="143">
        <v>45</v>
      </c>
      <c r="G32" s="143">
        <v>30</v>
      </c>
      <c r="H32" s="143">
        <v>15</v>
      </c>
      <c r="I32" s="143"/>
      <c r="J32" s="143">
        <v>34</v>
      </c>
      <c r="K32" s="143">
        <v>20</v>
      </c>
      <c r="L32" s="143">
        <v>14</v>
      </c>
      <c r="M32" s="143"/>
      <c r="N32" s="143">
        <v>27</v>
      </c>
      <c r="O32" s="143">
        <v>13</v>
      </c>
      <c r="P32" s="143">
        <v>14</v>
      </c>
      <c r="Q32" s="143"/>
      <c r="R32" s="143">
        <v>35</v>
      </c>
      <c r="S32" s="143">
        <v>19</v>
      </c>
      <c r="T32" s="143">
        <v>16</v>
      </c>
      <c r="U32" s="143"/>
      <c r="V32" s="143">
        <v>36</v>
      </c>
      <c r="W32" s="143">
        <v>23</v>
      </c>
      <c r="X32" s="143">
        <v>13</v>
      </c>
      <c r="Y32" s="143"/>
      <c r="Z32" s="143">
        <v>13</v>
      </c>
      <c r="AA32" s="143">
        <v>7</v>
      </c>
      <c r="AB32" s="143">
        <v>6</v>
      </c>
    </row>
    <row r="33" spans="1:31" ht="15" customHeight="1" x14ac:dyDescent="0.25">
      <c r="A33" s="4" t="s">
        <v>68</v>
      </c>
      <c r="B33" s="143">
        <v>476</v>
      </c>
      <c r="C33" s="143">
        <v>294</v>
      </c>
      <c r="D33" s="143">
        <v>182</v>
      </c>
      <c r="E33" s="143"/>
      <c r="F33" s="143">
        <v>90</v>
      </c>
      <c r="G33" s="143">
        <v>66</v>
      </c>
      <c r="H33" s="143">
        <v>24</v>
      </c>
      <c r="I33" s="143"/>
      <c r="J33" s="143">
        <v>118</v>
      </c>
      <c r="K33" s="143">
        <v>76</v>
      </c>
      <c r="L33" s="143">
        <v>42</v>
      </c>
      <c r="M33" s="143"/>
      <c r="N33" s="143">
        <v>84</v>
      </c>
      <c r="O33" s="143">
        <v>47</v>
      </c>
      <c r="P33" s="143">
        <v>37</v>
      </c>
      <c r="Q33" s="143"/>
      <c r="R33" s="143">
        <v>104</v>
      </c>
      <c r="S33" s="143">
        <v>61</v>
      </c>
      <c r="T33" s="143">
        <v>43</v>
      </c>
      <c r="U33" s="143"/>
      <c r="V33" s="143">
        <v>78</v>
      </c>
      <c r="W33" s="143">
        <v>44</v>
      </c>
      <c r="X33" s="143">
        <v>34</v>
      </c>
      <c r="Y33" s="143"/>
      <c r="Z33" s="143">
        <v>2</v>
      </c>
      <c r="AA33" s="143">
        <v>0</v>
      </c>
      <c r="AB33" s="143">
        <v>2</v>
      </c>
    </row>
    <row r="34" spans="1:31" ht="15" customHeight="1" x14ac:dyDescent="0.25">
      <c r="A34" s="4" t="s">
        <v>69</v>
      </c>
      <c r="B34" s="143">
        <v>365</v>
      </c>
      <c r="C34" s="143">
        <v>175</v>
      </c>
      <c r="D34" s="143">
        <v>190</v>
      </c>
      <c r="E34" s="143"/>
      <c r="F34" s="143">
        <v>86</v>
      </c>
      <c r="G34" s="143">
        <v>41</v>
      </c>
      <c r="H34" s="143">
        <v>45</v>
      </c>
      <c r="I34" s="143"/>
      <c r="J34" s="143">
        <v>96</v>
      </c>
      <c r="K34" s="143">
        <v>45</v>
      </c>
      <c r="L34" s="143">
        <v>51</v>
      </c>
      <c r="M34" s="143"/>
      <c r="N34" s="143">
        <v>93</v>
      </c>
      <c r="O34" s="143">
        <v>49</v>
      </c>
      <c r="P34" s="143">
        <v>44</v>
      </c>
      <c r="Q34" s="143"/>
      <c r="R34" s="143">
        <v>44</v>
      </c>
      <c r="S34" s="143">
        <v>20</v>
      </c>
      <c r="T34" s="143">
        <v>24</v>
      </c>
      <c r="U34" s="143"/>
      <c r="V34" s="143">
        <v>41</v>
      </c>
      <c r="W34" s="143">
        <v>19</v>
      </c>
      <c r="X34" s="143">
        <v>22</v>
      </c>
      <c r="Y34" s="143"/>
      <c r="Z34" s="143">
        <v>5</v>
      </c>
      <c r="AA34" s="143">
        <v>1</v>
      </c>
      <c r="AB34" s="143">
        <v>4</v>
      </c>
    </row>
    <row r="35" spans="1:31" ht="15" customHeight="1" x14ac:dyDescent="0.25">
      <c r="A35" s="4" t="s">
        <v>70</v>
      </c>
      <c r="B35" s="143">
        <v>338</v>
      </c>
      <c r="C35" s="143">
        <v>214</v>
      </c>
      <c r="D35" s="143">
        <v>124</v>
      </c>
      <c r="E35" s="143"/>
      <c r="F35" s="143">
        <v>83</v>
      </c>
      <c r="G35" s="143">
        <v>52</v>
      </c>
      <c r="H35" s="143">
        <v>31</v>
      </c>
      <c r="I35" s="143"/>
      <c r="J35" s="143">
        <v>79</v>
      </c>
      <c r="K35" s="143">
        <v>52</v>
      </c>
      <c r="L35" s="143">
        <v>27</v>
      </c>
      <c r="M35" s="143"/>
      <c r="N35" s="143">
        <v>67</v>
      </c>
      <c r="O35" s="143">
        <v>45</v>
      </c>
      <c r="P35" s="143">
        <v>22</v>
      </c>
      <c r="Q35" s="143"/>
      <c r="R35" s="143">
        <v>67</v>
      </c>
      <c r="S35" s="143">
        <v>41</v>
      </c>
      <c r="T35" s="143">
        <v>26</v>
      </c>
      <c r="U35" s="143"/>
      <c r="V35" s="143">
        <v>42</v>
      </c>
      <c r="W35" s="143">
        <v>24</v>
      </c>
      <c r="X35" s="143">
        <v>18</v>
      </c>
      <c r="Y35" s="143"/>
      <c r="Z35" s="143">
        <v>0</v>
      </c>
      <c r="AA35" s="143">
        <v>0</v>
      </c>
      <c r="AB35" s="143">
        <v>0</v>
      </c>
    </row>
    <row r="36" spans="1:31" ht="15" customHeight="1" x14ac:dyDescent="0.25">
      <c r="A36" s="4" t="s">
        <v>71</v>
      </c>
      <c r="B36" s="143">
        <v>18</v>
      </c>
      <c r="C36" s="143">
        <v>12</v>
      </c>
      <c r="D36" s="143">
        <v>6</v>
      </c>
      <c r="E36" s="143"/>
      <c r="F36" s="143">
        <v>8</v>
      </c>
      <c r="G36" s="143">
        <v>4</v>
      </c>
      <c r="H36" s="143">
        <v>4</v>
      </c>
      <c r="I36" s="143"/>
      <c r="J36" s="143">
        <v>7</v>
      </c>
      <c r="K36" s="143">
        <v>6</v>
      </c>
      <c r="L36" s="143">
        <v>1</v>
      </c>
      <c r="M36" s="143"/>
      <c r="N36" s="143">
        <v>0</v>
      </c>
      <c r="O36" s="143">
        <v>0</v>
      </c>
      <c r="P36" s="143">
        <v>0</v>
      </c>
      <c r="Q36" s="143"/>
      <c r="R36" s="143">
        <v>2</v>
      </c>
      <c r="S36" s="143">
        <v>2</v>
      </c>
      <c r="T36" s="143">
        <v>0</v>
      </c>
      <c r="U36" s="143"/>
      <c r="V36" s="143">
        <v>0</v>
      </c>
      <c r="W36" s="143">
        <v>0</v>
      </c>
      <c r="X36" s="143">
        <v>0</v>
      </c>
      <c r="Y36" s="143"/>
      <c r="Z36" s="143">
        <v>1</v>
      </c>
      <c r="AA36" s="143">
        <v>0</v>
      </c>
      <c r="AB36" s="143">
        <v>1</v>
      </c>
    </row>
    <row r="37" spans="1:31" ht="15" customHeight="1" x14ac:dyDescent="0.25">
      <c r="A37" s="4" t="s">
        <v>72</v>
      </c>
      <c r="B37" s="143">
        <v>423</v>
      </c>
      <c r="C37" s="143">
        <v>268</v>
      </c>
      <c r="D37" s="143">
        <v>155</v>
      </c>
      <c r="E37" s="143"/>
      <c r="F37" s="143">
        <v>147</v>
      </c>
      <c r="G37" s="143">
        <v>91</v>
      </c>
      <c r="H37" s="143">
        <v>56</v>
      </c>
      <c r="I37" s="143"/>
      <c r="J37" s="143">
        <v>136</v>
      </c>
      <c r="K37" s="143">
        <v>89</v>
      </c>
      <c r="L37" s="143">
        <v>47</v>
      </c>
      <c r="M37" s="143"/>
      <c r="N37" s="143">
        <v>83</v>
      </c>
      <c r="O37" s="143">
        <v>49</v>
      </c>
      <c r="P37" s="143">
        <v>34</v>
      </c>
      <c r="Q37" s="143"/>
      <c r="R37" s="143">
        <v>38</v>
      </c>
      <c r="S37" s="143">
        <v>24</v>
      </c>
      <c r="T37" s="143">
        <v>14</v>
      </c>
      <c r="U37" s="143"/>
      <c r="V37" s="143">
        <v>17</v>
      </c>
      <c r="W37" s="143">
        <v>13</v>
      </c>
      <c r="X37" s="143">
        <v>4</v>
      </c>
      <c r="Y37" s="143"/>
      <c r="Z37" s="143">
        <v>2</v>
      </c>
      <c r="AA37" s="143">
        <v>2</v>
      </c>
      <c r="AB37" s="143">
        <v>0</v>
      </c>
    </row>
    <row r="38" spans="1:31" ht="15" customHeight="1" x14ac:dyDescent="0.25">
      <c r="A38" s="4" t="s">
        <v>73</v>
      </c>
      <c r="B38" s="143">
        <v>218</v>
      </c>
      <c r="C38" s="143">
        <v>122</v>
      </c>
      <c r="D38" s="143">
        <v>96</v>
      </c>
      <c r="E38" s="143"/>
      <c r="F38" s="143">
        <v>49</v>
      </c>
      <c r="G38" s="143">
        <v>31</v>
      </c>
      <c r="H38" s="143">
        <v>18</v>
      </c>
      <c r="I38" s="143"/>
      <c r="J38" s="143">
        <v>42</v>
      </c>
      <c r="K38" s="143">
        <v>27</v>
      </c>
      <c r="L38" s="143">
        <v>15</v>
      </c>
      <c r="M38" s="143"/>
      <c r="N38" s="143">
        <v>40</v>
      </c>
      <c r="O38" s="143">
        <v>23</v>
      </c>
      <c r="P38" s="143">
        <v>17</v>
      </c>
      <c r="Q38" s="143"/>
      <c r="R38" s="143">
        <v>48</v>
      </c>
      <c r="S38" s="143">
        <v>25</v>
      </c>
      <c r="T38" s="143">
        <v>23</v>
      </c>
      <c r="U38" s="143"/>
      <c r="V38" s="143">
        <v>39</v>
      </c>
      <c r="W38" s="143">
        <v>16</v>
      </c>
      <c r="X38" s="143">
        <v>23</v>
      </c>
      <c r="Y38" s="143"/>
      <c r="Z38" s="143">
        <v>0</v>
      </c>
      <c r="AA38" s="143">
        <v>0</v>
      </c>
      <c r="AB38" s="143">
        <v>0</v>
      </c>
    </row>
    <row r="39" spans="1:31" ht="15" customHeight="1" thickBot="1" x14ac:dyDescent="0.3">
      <c r="A39" s="42" t="s">
        <v>74</v>
      </c>
      <c r="B39" s="27">
        <v>9</v>
      </c>
      <c r="C39" s="27">
        <v>8</v>
      </c>
      <c r="D39" s="27">
        <v>1</v>
      </c>
      <c r="E39" s="27"/>
      <c r="F39" s="27">
        <v>2</v>
      </c>
      <c r="G39" s="27">
        <v>1</v>
      </c>
      <c r="H39" s="27">
        <v>1</v>
      </c>
      <c r="I39" s="27"/>
      <c r="J39" s="27">
        <v>4</v>
      </c>
      <c r="K39" s="27">
        <v>4</v>
      </c>
      <c r="L39" s="27">
        <v>0</v>
      </c>
      <c r="M39" s="27"/>
      <c r="N39" s="27">
        <v>1</v>
      </c>
      <c r="O39" s="27">
        <v>1</v>
      </c>
      <c r="P39" s="27">
        <v>0</v>
      </c>
      <c r="Q39" s="27"/>
      <c r="R39" s="27">
        <v>1</v>
      </c>
      <c r="S39" s="27">
        <v>1</v>
      </c>
      <c r="T39" s="27">
        <v>0</v>
      </c>
      <c r="U39" s="27"/>
      <c r="V39" s="27">
        <v>1</v>
      </c>
      <c r="W39" s="27">
        <v>1</v>
      </c>
      <c r="X39" s="27">
        <v>0</v>
      </c>
      <c r="Y39" s="27"/>
      <c r="Z39" s="27">
        <v>0</v>
      </c>
      <c r="AA39" s="27">
        <v>0</v>
      </c>
      <c r="AB39" s="27">
        <v>0</v>
      </c>
    </row>
    <row r="40" spans="1:31" x14ac:dyDescent="0.25">
      <c r="A40" s="242" t="s">
        <v>98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</row>
    <row r="41" spans="1:31" x14ac:dyDescent="0.25">
      <c r="A41" s="247" t="s">
        <v>79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2" spans="1:31" x14ac:dyDescent="0.2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</row>
    <row r="43" spans="1:31" ht="16.5" customHeight="1" thickBot="1" x14ac:dyDescent="0.3">
      <c r="A43" s="22"/>
    </row>
    <row r="44" spans="1:31" ht="14.25" customHeight="1" thickBot="1" x14ac:dyDescent="0.3">
      <c r="A44" s="258" t="s">
        <v>151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E44" s="189" t="s">
        <v>111</v>
      </c>
    </row>
    <row r="45" spans="1:31" ht="14.25" x14ac:dyDescent="0.25">
      <c r="A45" s="258" t="s">
        <v>78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31" ht="14.25" x14ac:dyDescent="0.25">
      <c r="A46" s="258" t="s">
        <v>30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1" ht="14.25" x14ac:dyDescent="0.25">
      <c r="A47" s="258" t="s">
        <v>46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</row>
    <row r="48" spans="1:31" ht="14.25" x14ac:dyDescent="0.25">
      <c r="A48" s="250" t="s">
        <v>152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</row>
    <row r="49" spans="1:28" ht="14.25" x14ac:dyDescent="0.25">
      <c r="A49" s="250" t="s">
        <v>117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</row>
    <row r="50" spans="1:28" ht="13.5" thickBo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15" customHeight="1" thickBot="1" x14ac:dyDescent="0.3">
      <c r="A51" s="237" t="s">
        <v>103</v>
      </c>
      <c r="B51" s="239" t="s">
        <v>10</v>
      </c>
      <c r="C51" s="239"/>
      <c r="D51" s="239"/>
      <c r="E51" s="8"/>
      <c r="F51" s="239" t="s">
        <v>21</v>
      </c>
      <c r="G51" s="239"/>
      <c r="H51" s="239"/>
      <c r="I51" s="8"/>
      <c r="J51" s="239" t="s">
        <v>22</v>
      </c>
      <c r="K51" s="239"/>
      <c r="L51" s="239"/>
      <c r="M51" s="8"/>
      <c r="N51" s="239" t="s">
        <v>23</v>
      </c>
      <c r="O51" s="239"/>
      <c r="P51" s="239"/>
      <c r="Q51" s="8"/>
      <c r="R51" s="239" t="s">
        <v>24</v>
      </c>
      <c r="S51" s="239"/>
      <c r="T51" s="239"/>
      <c r="U51" s="8"/>
      <c r="V51" s="239" t="s">
        <v>25</v>
      </c>
      <c r="W51" s="239"/>
      <c r="X51" s="239"/>
      <c r="Y51" s="8"/>
      <c r="Z51" s="239" t="s">
        <v>26</v>
      </c>
      <c r="AA51" s="239"/>
      <c r="AB51" s="239"/>
    </row>
    <row r="52" spans="1:28" ht="15" customHeight="1" thickBot="1" x14ac:dyDescent="0.3">
      <c r="A52" s="237"/>
      <c r="B52" s="11" t="s">
        <v>31</v>
      </c>
      <c r="C52" s="11" t="s">
        <v>32</v>
      </c>
      <c r="D52" s="11" t="s">
        <v>33</v>
      </c>
      <c r="E52" s="11"/>
      <c r="F52" s="11" t="s">
        <v>31</v>
      </c>
      <c r="G52" s="11" t="s">
        <v>32</v>
      </c>
      <c r="H52" s="11" t="s">
        <v>33</v>
      </c>
      <c r="I52" s="11"/>
      <c r="J52" s="11" t="s">
        <v>31</v>
      </c>
      <c r="K52" s="11" t="s">
        <v>32</v>
      </c>
      <c r="L52" s="11" t="s">
        <v>33</v>
      </c>
      <c r="M52" s="11"/>
      <c r="N52" s="11" t="s">
        <v>31</v>
      </c>
      <c r="O52" s="11" t="s">
        <v>32</v>
      </c>
      <c r="P52" s="11" t="s">
        <v>33</v>
      </c>
      <c r="Q52" s="11"/>
      <c r="R52" s="11" t="s">
        <v>31</v>
      </c>
      <c r="S52" s="11" t="s">
        <v>32</v>
      </c>
      <c r="T52" s="11" t="s">
        <v>33</v>
      </c>
      <c r="U52" s="11"/>
      <c r="V52" s="11" t="s">
        <v>31</v>
      </c>
      <c r="W52" s="11" t="s">
        <v>32</v>
      </c>
      <c r="X52" s="11" t="s">
        <v>33</v>
      </c>
      <c r="Y52" s="11"/>
      <c r="Z52" s="11" t="s">
        <v>31</v>
      </c>
      <c r="AA52" s="11" t="s">
        <v>32</v>
      </c>
      <c r="AB52" s="11" t="s">
        <v>33</v>
      </c>
    </row>
    <row r="53" spans="1:28" ht="15" customHeight="1" x14ac:dyDescent="0.25">
      <c r="A53" s="23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s="24" customFormat="1" ht="15" customHeight="1" x14ac:dyDescent="0.25">
      <c r="A54" s="29" t="s">
        <v>47</v>
      </c>
      <c r="B54" s="63">
        <v>2.3577055204460429</v>
      </c>
      <c r="C54" s="63">
        <v>2.7677083211917055</v>
      </c>
      <c r="D54" s="63">
        <v>1.955946935302415</v>
      </c>
      <c r="E54" s="93"/>
      <c r="F54" s="63">
        <v>3.555738800346901</v>
      </c>
      <c r="G54" s="63">
        <v>4.2062565983219429</v>
      </c>
      <c r="H54" s="63">
        <v>2.8739481116967069</v>
      </c>
      <c r="I54" s="93"/>
      <c r="J54" s="63">
        <v>2.877829070142699</v>
      </c>
      <c r="K54" s="63">
        <v>3.3244862779434698</v>
      </c>
      <c r="L54" s="63">
        <v>2.4076954092506191</v>
      </c>
      <c r="M54" s="93"/>
      <c r="N54" s="63">
        <v>2.1589824139948877</v>
      </c>
      <c r="O54" s="63">
        <v>2.3959415683637917</v>
      </c>
      <c r="P54" s="63">
        <v>1.9183014651105039</v>
      </c>
      <c r="Q54" s="93"/>
      <c r="R54" s="63">
        <v>1.8054843283356963</v>
      </c>
      <c r="S54" s="63">
        <v>2.1310231440495766</v>
      </c>
      <c r="T54" s="63">
        <v>1.5085087972310354</v>
      </c>
      <c r="U54" s="93"/>
      <c r="V54" s="63">
        <v>1.6646952407458948</v>
      </c>
      <c r="W54" s="63">
        <v>1.9291899594431658</v>
      </c>
      <c r="X54" s="63">
        <v>1.4243500780238387</v>
      </c>
      <c r="Y54" s="93"/>
      <c r="Z54" s="63">
        <v>0.40334901912852167</v>
      </c>
      <c r="AA54" s="63">
        <v>0.46410046410046407</v>
      </c>
      <c r="AB54" s="63">
        <v>0.35409981188447492</v>
      </c>
    </row>
    <row r="55" spans="1:28" ht="15" customHeight="1" x14ac:dyDescent="0.25">
      <c r="A55" s="23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</row>
    <row r="56" spans="1:28" ht="15" customHeight="1" x14ac:dyDescent="0.25">
      <c r="A56" s="4" t="s">
        <v>48</v>
      </c>
      <c r="B56" s="53">
        <v>3.2897437401043805</v>
      </c>
      <c r="C56" s="53">
        <v>4.2470128948302381</v>
      </c>
      <c r="D56" s="53">
        <v>2.3488372093023258</v>
      </c>
      <c r="E56" s="50"/>
      <c r="F56" s="53">
        <v>7.0696168375607122</v>
      </c>
      <c r="G56" s="53">
        <v>8.9151450053705688</v>
      </c>
      <c r="H56" s="53">
        <v>5.2060737527114966</v>
      </c>
      <c r="I56" s="50"/>
      <c r="J56" s="53">
        <v>4.8202614379084974</v>
      </c>
      <c r="K56" s="53">
        <v>7.0974576271186445</v>
      </c>
      <c r="L56" s="53">
        <v>2.4103139013452917</v>
      </c>
      <c r="M56" s="50"/>
      <c r="N56" s="53">
        <v>2.2032902467685074</v>
      </c>
      <c r="O56" s="53">
        <v>1.9075144508670521</v>
      </c>
      <c r="P56" s="53">
        <v>2.5089605734767026</v>
      </c>
      <c r="Q56" s="50"/>
      <c r="R56" s="53">
        <v>0.95173351461590761</v>
      </c>
      <c r="S56" s="53">
        <v>1.3408609738884969</v>
      </c>
      <c r="T56" s="53">
        <v>0.5901639344262295</v>
      </c>
      <c r="U56" s="50"/>
      <c r="V56" s="53">
        <v>0.62646828504306973</v>
      </c>
      <c r="W56" s="53">
        <v>0.41666666666666669</v>
      </c>
      <c r="X56" s="53">
        <v>0.8124076809453471</v>
      </c>
      <c r="Y56" s="50"/>
      <c r="Z56" s="53">
        <v>0.38709677419354838</v>
      </c>
      <c r="AA56" s="53">
        <v>0.5617977528089888</v>
      </c>
      <c r="AB56" s="53">
        <v>0.23866348448687352</v>
      </c>
    </row>
    <row r="57" spans="1:28" ht="15" customHeight="1" x14ac:dyDescent="0.25">
      <c r="A57" s="4" t="s">
        <v>49</v>
      </c>
      <c r="B57" s="53">
        <v>1.9238523126548008</v>
      </c>
      <c r="C57" s="53">
        <v>2.3418385180006993</v>
      </c>
      <c r="D57" s="53">
        <v>1.5151515151515151</v>
      </c>
      <c r="E57" s="50"/>
      <c r="F57" s="53">
        <v>3.7026239067055391</v>
      </c>
      <c r="G57" s="53">
        <v>4.4493882091212456</v>
      </c>
      <c r="H57" s="53">
        <v>2.8799019607843137</v>
      </c>
      <c r="I57" s="50"/>
      <c r="J57" s="53">
        <v>2.3181686467690525</v>
      </c>
      <c r="K57" s="53">
        <v>2.9276693455797935</v>
      </c>
      <c r="L57" s="53">
        <v>1.6968987712112347</v>
      </c>
      <c r="M57" s="50"/>
      <c r="N57" s="53">
        <v>1.9509311262193321</v>
      </c>
      <c r="O57" s="53">
        <v>1.829988193624557</v>
      </c>
      <c r="P57" s="53">
        <v>2.0722320899940794</v>
      </c>
      <c r="Q57" s="50"/>
      <c r="R57" s="53">
        <v>1.4759036144578312</v>
      </c>
      <c r="S57" s="53">
        <v>2.1410579345088161</v>
      </c>
      <c r="T57" s="53">
        <v>0.86605080831408765</v>
      </c>
      <c r="U57" s="50"/>
      <c r="V57" s="53">
        <v>0.3899902502437439</v>
      </c>
      <c r="W57" s="53">
        <v>0.3403675970047651</v>
      </c>
      <c r="X57" s="53">
        <v>0.43532338308457713</v>
      </c>
      <c r="Y57" s="50"/>
      <c r="Z57" s="53">
        <v>0</v>
      </c>
      <c r="AA57" s="53">
        <v>0</v>
      </c>
      <c r="AB57" s="53">
        <v>0</v>
      </c>
    </row>
    <row r="58" spans="1:28" ht="15" customHeight="1" x14ac:dyDescent="0.25">
      <c r="A58" s="4" t="s">
        <v>50</v>
      </c>
      <c r="B58" s="53">
        <v>1.3559083883658845</v>
      </c>
      <c r="C58" s="53">
        <v>1.5286067841024895</v>
      </c>
      <c r="D58" s="53">
        <v>1.1948404616429056</v>
      </c>
      <c r="E58" s="50"/>
      <c r="F58" s="53">
        <v>2.2296884544899207</v>
      </c>
      <c r="G58" s="53">
        <v>2.836451418225709</v>
      </c>
      <c r="H58" s="53">
        <v>1.6079158936301792</v>
      </c>
      <c r="I58" s="50"/>
      <c r="J58" s="53">
        <v>1.9961365099806825</v>
      </c>
      <c r="K58" s="53">
        <v>1.6466117796073463</v>
      </c>
      <c r="L58" s="53">
        <v>2.3575638506876229</v>
      </c>
      <c r="M58" s="50"/>
      <c r="N58" s="53">
        <v>1.1202389843166543</v>
      </c>
      <c r="O58" s="53">
        <v>1.2003000750187547</v>
      </c>
      <c r="P58" s="53">
        <v>1.0408921933085502</v>
      </c>
      <c r="Q58" s="50"/>
      <c r="R58" s="53">
        <v>0.6033789219629927</v>
      </c>
      <c r="S58" s="53">
        <v>0.80213903743315518</v>
      </c>
      <c r="T58" s="53">
        <v>0.43988269794721413</v>
      </c>
      <c r="U58" s="50"/>
      <c r="V58" s="53">
        <v>0.61349693251533743</v>
      </c>
      <c r="W58" s="53">
        <v>0.73145245559038663</v>
      </c>
      <c r="X58" s="53">
        <v>0.51635111876075734</v>
      </c>
      <c r="Y58" s="50"/>
      <c r="Z58" s="53">
        <v>0</v>
      </c>
      <c r="AA58" s="53">
        <v>0</v>
      </c>
      <c r="AB58" s="53">
        <v>0</v>
      </c>
    </row>
    <row r="59" spans="1:28" ht="15" customHeight="1" x14ac:dyDescent="0.25">
      <c r="A59" s="4" t="s">
        <v>51</v>
      </c>
      <c r="B59" s="53">
        <v>1.7748541640809234</v>
      </c>
      <c r="C59" s="53">
        <v>1.9262981574539362</v>
      </c>
      <c r="D59" s="53">
        <v>1.6270133267925764</v>
      </c>
      <c r="E59" s="50"/>
      <c r="F59" s="53">
        <v>3.8028468238793285</v>
      </c>
      <c r="G59" s="53">
        <v>4.2570609905853454</v>
      </c>
      <c r="H59" s="53">
        <v>3.3127208480565371</v>
      </c>
      <c r="I59" s="50"/>
      <c r="J59" s="53">
        <v>1.6583747927031509</v>
      </c>
      <c r="K59" s="53">
        <v>1.6768916155419225</v>
      </c>
      <c r="L59" s="53">
        <v>1.639344262295082</v>
      </c>
      <c r="M59" s="50"/>
      <c r="N59" s="53">
        <v>1.6357206012378427</v>
      </c>
      <c r="O59" s="53">
        <v>1.5673981191222568</v>
      </c>
      <c r="P59" s="53">
        <v>1.7023134002618943</v>
      </c>
      <c r="Q59" s="50"/>
      <c r="R59" s="53">
        <v>1.4819730148197301</v>
      </c>
      <c r="S59" s="53">
        <v>1.7137563686892079</v>
      </c>
      <c r="T59" s="53">
        <v>1.2701100762066047</v>
      </c>
      <c r="U59" s="50"/>
      <c r="V59" s="53">
        <v>0.72347266881028938</v>
      </c>
      <c r="W59" s="53">
        <v>0.66592674805771357</v>
      </c>
      <c r="X59" s="53">
        <v>0.77720207253886009</v>
      </c>
      <c r="Y59" s="50"/>
      <c r="Z59" s="53">
        <v>0.10735373054213634</v>
      </c>
      <c r="AA59" s="53">
        <v>0.11655011655011654</v>
      </c>
      <c r="AB59" s="53">
        <v>9.9502487562189046E-2</v>
      </c>
    </row>
    <row r="60" spans="1:28" ht="15" customHeight="1" x14ac:dyDescent="0.25">
      <c r="A60" s="4" t="s">
        <v>52</v>
      </c>
      <c r="B60" s="53">
        <v>0.68314899154196485</v>
      </c>
      <c r="C60" s="53">
        <v>0.72623934322702866</v>
      </c>
      <c r="D60" s="53">
        <v>0.63737001006373706</v>
      </c>
      <c r="E60" s="50"/>
      <c r="F60" s="53">
        <v>0.36496350364963503</v>
      </c>
      <c r="G60" s="53">
        <v>0.34904013961605584</v>
      </c>
      <c r="H60" s="53">
        <v>0.38240917782026768</v>
      </c>
      <c r="I60" s="50"/>
      <c r="J60" s="53">
        <v>0.88028169014084512</v>
      </c>
      <c r="K60" s="53">
        <v>0.67114093959731547</v>
      </c>
      <c r="L60" s="53">
        <v>1.1111111111111112</v>
      </c>
      <c r="M60" s="50"/>
      <c r="N60" s="53">
        <v>1.8604651162790697</v>
      </c>
      <c r="O60" s="53">
        <v>2.4054982817869419</v>
      </c>
      <c r="P60" s="53">
        <v>1.2170385395537524</v>
      </c>
      <c r="Q60" s="50"/>
      <c r="R60" s="53">
        <v>0.23023791250959325</v>
      </c>
      <c r="S60" s="53">
        <v>0.1519756838905775</v>
      </c>
      <c r="T60" s="53">
        <v>0.31007751937984496</v>
      </c>
      <c r="U60" s="50"/>
      <c r="V60" s="53">
        <v>0.42735042735042739</v>
      </c>
      <c r="W60" s="53">
        <v>0.34843205574912894</v>
      </c>
      <c r="X60" s="53">
        <v>0.50335570469798652</v>
      </c>
      <c r="Y60" s="50"/>
      <c r="Z60" s="53">
        <v>0</v>
      </c>
      <c r="AA60" s="53">
        <v>0</v>
      </c>
      <c r="AB60" s="53">
        <v>0</v>
      </c>
    </row>
    <row r="61" spans="1:28" ht="15" customHeight="1" x14ac:dyDescent="0.25">
      <c r="A61" s="4" t="s">
        <v>53</v>
      </c>
      <c r="B61" s="53">
        <v>3.9649359406608227</v>
      </c>
      <c r="C61" s="53">
        <v>4.3351063829787231</v>
      </c>
      <c r="D61" s="53">
        <v>3.5841313269493842</v>
      </c>
      <c r="E61" s="50"/>
      <c r="F61" s="53">
        <v>4.1066282420749278</v>
      </c>
      <c r="G61" s="53">
        <v>5.0835654596100284</v>
      </c>
      <c r="H61" s="53">
        <v>3.0597014925373136</v>
      </c>
      <c r="I61" s="50"/>
      <c r="J61" s="53">
        <v>5.8368495077355833</v>
      </c>
      <c r="K61" s="53">
        <v>5.9731543624161079</v>
      </c>
      <c r="L61" s="53">
        <v>5.6868537666174301</v>
      </c>
      <c r="M61" s="50"/>
      <c r="N61" s="53">
        <v>3.5087719298245612</v>
      </c>
      <c r="O61" s="53">
        <v>3.8115038115038113</v>
      </c>
      <c r="P61" s="53">
        <v>3.1851851851851851</v>
      </c>
      <c r="Q61" s="50"/>
      <c r="R61" s="53">
        <v>3.5048231511254015</v>
      </c>
      <c r="S61" s="53">
        <v>3.9591315453384421</v>
      </c>
      <c r="T61" s="53">
        <v>3.0440414507772022</v>
      </c>
      <c r="U61" s="50"/>
      <c r="V61" s="53">
        <v>3.7283130306386121</v>
      </c>
      <c r="W61" s="53">
        <v>3.5364936042136947</v>
      </c>
      <c r="X61" s="53">
        <v>3.9130434782608701</v>
      </c>
      <c r="Y61" s="50"/>
      <c r="Z61" s="53">
        <v>0</v>
      </c>
      <c r="AA61" s="53">
        <v>0</v>
      </c>
      <c r="AB61" s="53">
        <v>0</v>
      </c>
    </row>
    <row r="62" spans="1:28" ht="15" customHeight="1" x14ac:dyDescent="0.25">
      <c r="A62" s="4" t="s">
        <v>54</v>
      </c>
      <c r="B62" s="53">
        <v>0.82079343365253077</v>
      </c>
      <c r="C62" s="53">
        <v>1.0691375623663579</v>
      </c>
      <c r="D62" s="53">
        <v>0.59171597633136097</v>
      </c>
      <c r="E62" s="50"/>
      <c r="F62" s="53">
        <v>1.6635859519408502</v>
      </c>
      <c r="G62" s="53">
        <v>1.4814814814814816</v>
      </c>
      <c r="H62" s="53">
        <v>1.8450184501845017</v>
      </c>
      <c r="I62" s="50"/>
      <c r="J62" s="53">
        <v>1.1583011583011582</v>
      </c>
      <c r="K62" s="53">
        <v>2.0080321285140563</v>
      </c>
      <c r="L62" s="53">
        <v>0.37174721189591076</v>
      </c>
      <c r="M62" s="50"/>
      <c r="N62" s="53">
        <v>0.55045871559633031</v>
      </c>
      <c r="O62" s="53">
        <v>0.78431372549019607</v>
      </c>
      <c r="P62" s="53">
        <v>0.34482758620689657</v>
      </c>
      <c r="Q62" s="50"/>
      <c r="R62" s="53">
        <v>0.51107325383304936</v>
      </c>
      <c r="S62" s="53">
        <v>0.72992700729927007</v>
      </c>
      <c r="T62" s="53">
        <v>0.31948881789137379</v>
      </c>
      <c r="U62" s="50"/>
      <c r="V62" s="53">
        <v>0.19011406844106463</v>
      </c>
      <c r="W62" s="53">
        <v>0.36900369003690037</v>
      </c>
      <c r="X62" s="53">
        <v>0</v>
      </c>
      <c r="Y62" s="50"/>
      <c r="Z62" s="53">
        <v>0.96618357487922701</v>
      </c>
      <c r="AA62" s="53">
        <v>1.1904761904761905</v>
      </c>
      <c r="AB62" s="53">
        <v>0.81300813008130091</v>
      </c>
    </row>
    <row r="63" spans="1:28" ht="15" customHeight="1" x14ac:dyDescent="0.25">
      <c r="A63" s="4" t="s">
        <v>55</v>
      </c>
      <c r="B63" s="53">
        <v>2.7341036812527624</v>
      </c>
      <c r="C63" s="53">
        <v>3.2128261552970763</v>
      </c>
      <c r="D63" s="53">
        <v>2.2512524573530346</v>
      </c>
      <c r="E63" s="50"/>
      <c r="F63" s="53">
        <v>4.6109510086455332</v>
      </c>
      <c r="G63" s="53">
        <v>5.5572065378900444</v>
      </c>
      <c r="H63" s="53">
        <v>3.6245353159851299</v>
      </c>
      <c r="I63" s="50"/>
      <c r="J63" s="53">
        <v>2.7201475334255418</v>
      </c>
      <c r="K63" s="53">
        <v>3.1638083973979896</v>
      </c>
      <c r="L63" s="53">
        <v>2.2399999999999998</v>
      </c>
      <c r="M63" s="50"/>
      <c r="N63" s="53">
        <v>1.9621462059385308</v>
      </c>
      <c r="O63" s="53">
        <v>2.1102791014295441</v>
      </c>
      <c r="P63" s="53">
        <v>1.8078695498050337</v>
      </c>
      <c r="Q63" s="50"/>
      <c r="R63" s="53">
        <v>2.4110409045560361</v>
      </c>
      <c r="S63" s="53">
        <v>2.7787190782785496</v>
      </c>
      <c r="T63" s="53">
        <v>2.056807051909892</v>
      </c>
      <c r="U63" s="50"/>
      <c r="V63" s="53">
        <v>1.993923281428029</v>
      </c>
      <c r="W63" s="53">
        <v>2.3501762632197414</v>
      </c>
      <c r="X63" s="53">
        <v>1.6586804275709546</v>
      </c>
      <c r="Y63" s="50"/>
      <c r="Z63" s="53">
        <v>1.4332247557003257</v>
      </c>
      <c r="AA63" s="53">
        <v>1.8156424581005588</v>
      </c>
      <c r="AB63" s="53">
        <v>1.098901098901099</v>
      </c>
    </row>
    <row r="64" spans="1:28" ht="15" customHeight="1" x14ac:dyDescent="0.25">
      <c r="A64" s="4" t="s">
        <v>56</v>
      </c>
      <c r="B64" s="53">
        <v>2.1523077861106032</v>
      </c>
      <c r="C64" s="53">
        <v>2.5662752693378525</v>
      </c>
      <c r="D64" s="53">
        <v>1.7321867321867321</v>
      </c>
      <c r="E64" s="50"/>
      <c r="F64" s="53">
        <v>2.5990099009900991</v>
      </c>
      <c r="G64" s="53">
        <v>3.0575539568345325</v>
      </c>
      <c r="H64" s="53">
        <v>2.1099744245524295</v>
      </c>
      <c r="I64" s="50"/>
      <c r="J64" s="53">
        <v>2.580439630455559</v>
      </c>
      <c r="K64" s="53">
        <v>3.0826140567200988</v>
      </c>
      <c r="L64" s="53">
        <v>2.0435069215557022</v>
      </c>
      <c r="M64" s="50"/>
      <c r="N64" s="53">
        <v>2.5796178343949046</v>
      </c>
      <c r="O64" s="53">
        <v>3.3292231812577064</v>
      </c>
      <c r="P64" s="53">
        <v>1.7786561264822136</v>
      </c>
      <c r="Q64" s="50"/>
      <c r="R64" s="53">
        <v>2.2431039709002727</v>
      </c>
      <c r="S64" s="53">
        <v>2.3780487804878048</v>
      </c>
      <c r="T64" s="53">
        <v>2.109704641350211</v>
      </c>
      <c r="U64" s="50"/>
      <c r="V64" s="53">
        <v>1.0919920582395766</v>
      </c>
      <c r="W64" s="53">
        <v>1.25</v>
      </c>
      <c r="X64" s="53">
        <v>0.94816687737041727</v>
      </c>
      <c r="Y64" s="50"/>
      <c r="Z64" s="53">
        <v>0</v>
      </c>
      <c r="AA64" s="53">
        <v>0</v>
      </c>
      <c r="AB64" s="53">
        <v>0</v>
      </c>
    </row>
    <row r="65" spans="1:28" ht="15" customHeight="1" x14ac:dyDescent="0.25">
      <c r="A65" s="4" t="s">
        <v>57</v>
      </c>
      <c r="B65" s="53">
        <v>1.0291595197255576</v>
      </c>
      <c r="C65" s="53">
        <v>1.4408894939868391</v>
      </c>
      <c r="D65" s="53">
        <v>0.63721784209957877</v>
      </c>
      <c r="E65" s="50"/>
      <c r="F65" s="53">
        <v>1.5919342000530645</v>
      </c>
      <c r="G65" s="53">
        <v>2.0855057351407713</v>
      </c>
      <c r="H65" s="53">
        <v>1.0804970286331712</v>
      </c>
      <c r="I65" s="50"/>
      <c r="J65" s="53">
        <v>1.2738853503184715</v>
      </c>
      <c r="K65" s="53">
        <v>1.6833245660178853</v>
      </c>
      <c r="L65" s="53">
        <v>0.85698982324584894</v>
      </c>
      <c r="M65" s="50"/>
      <c r="N65" s="53">
        <v>1.0631644777986242</v>
      </c>
      <c r="O65" s="53">
        <v>1.5384615384615385</v>
      </c>
      <c r="P65" s="53">
        <v>0.57215511760966309</v>
      </c>
      <c r="Q65" s="50"/>
      <c r="R65" s="53">
        <v>0.73619631901840488</v>
      </c>
      <c r="S65" s="53">
        <v>1.0652463382157125</v>
      </c>
      <c r="T65" s="53">
        <v>0.45506257110352671</v>
      </c>
      <c r="U65" s="50"/>
      <c r="V65" s="53">
        <v>0.60606060606060608</v>
      </c>
      <c r="W65" s="53">
        <v>0.86956521739130432</v>
      </c>
      <c r="X65" s="53">
        <v>0.37735849056603776</v>
      </c>
      <c r="Y65" s="50"/>
      <c r="Z65" s="53">
        <v>0.18050541516245489</v>
      </c>
      <c r="AA65" s="53">
        <v>0.4098360655737705</v>
      </c>
      <c r="AB65" s="53">
        <v>0</v>
      </c>
    </row>
    <row r="66" spans="1:28" ht="15" customHeight="1" x14ac:dyDescent="0.25">
      <c r="A66" s="4" t="s">
        <v>58</v>
      </c>
      <c r="B66" s="53">
        <v>0.87946197620279354</v>
      </c>
      <c r="C66" s="53">
        <v>1.250893495353824</v>
      </c>
      <c r="D66" s="53">
        <v>0.53315561479506834</v>
      </c>
      <c r="E66" s="50"/>
      <c r="F66" s="53">
        <v>1.9832189168573606</v>
      </c>
      <c r="G66" s="53">
        <v>2.5039123630672928</v>
      </c>
      <c r="H66" s="53">
        <v>1.4880952380952379</v>
      </c>
      <c r="I66" s="50"/>
      <c r="J66" s="53">
        <v>0.24650780608052586</v>
      </c>
      <c r="K66" s="53">
        <v>0.49342105263157893</v>
      </c>
      <c r="L66" s="53">
        <v>0</v>
      </c>
      <c r="M66" s="50"/>
      <c r="N66" s="53">
        <v>0.44052863436123352</v>
      </c>
      <c r="O66" s="53">
        <v>0.53475935828876997</v>
      </c>
      <c r="P66" s="53">
        <v>0.34843205574912894</v>
      </c>
      <c r="Q66" s="50"/>
      <c r="R66" s="53">
        <v>0.71942446043165476</v>
      </c>
      <c r="S66" s="53">
        <v>1.3245033112582782</v>
      </c>
      <c r="T66" s="53">
        <v>0.19230769230769232</v>
      </c>
      <c r="U66" s="50"/>
      <c r="V66" s="53">
        <v>0.86956521739130432</v>
      </c>
      <c r="W66" s="53">
        <v>1.3986013986013985</v>
      </c>
      <c r="X66" s="53">
        <v>0.40733197556008144</v>
      </c>
      <c r="Y66" s="50"/>
      <c r="Z66" s="53">
        <v>0.82304526748971196</v>
      </c>
      <c r="AA66" s="53">
        <v>0.92592592592592582</v>
      </c>
      <c r="AB66" s="53">
        <v>0.74074074074074081</v>
      </c>
    </row>
    <row r="67" spans="1:28" ht="15" customHeight="1" x14ac:dyDescent="0.25">
      <c r="A67" s="78" t="s">
        <v>59</v>
      </c>
      <c r="B67" s="53">
        <v>2.9434822892167345</v>
      </c>
      <c r="C67" s="53">
        <v>3.3744738531782836</v>
      </c>
      <c r="D67" s="53">
        <v>2.5133499466002136</v>
      </c>
      <c r="E67" s="50"/>
      <c r="F67" s="53">
        <v>5.2452316076294272</v>
      </c>
      <c r="G67" s="53">
        <v>6.5275016567263089</v>
      </c>
      <c r="H67" s="53">
        <v>3.8892782060266291</v>
      </c>
      <c r="I67" s="50"/>
      <c r="J67" s="53">
        <v>3.6172311739559357</v>
      </c>
      <c r="K67" s="53">
        <v>3.7284894837476101</v>
      </c>
      <c r="L67" s="53">
        <v>3.4986413043478262</v>
      </c>
      <c r="M67" s="50"/>
      <c r="N67" s="53">
        <v>2.5364963503649638</v>
      </c>
      <c r="O67" s="53">
        <v>2.5036284470246732</v>
      </c>
      <c r="P67" s="53">
        <v>2.5697503671071953</v>
      </c>
      <c r="Q67" s="50"/>
      <c r="R67" s="53">
        <v>2.0502901353965184</v>
      </c>
      <c r="S67" s="53">
        <v>2.3809523809523809</v>
      </c>
      <c r="T67" s="53">
        <v>1.7358490566037734</v>
      </c>
      <c r="U67" s="50"/>
      <c r="V67" s="53">
        <v>1.1451222197753799</v>
      </c>
      <c r="W67" s="53">
        <v>1.3786764705882353</v>
      </c>
      <c r="X67" s="53">
        <v>0.93023255813953487</v>
      </c>
      <c r="Y67" s="50"/>
      <c r="Z67" s="53">
        <v>0.10905125408942204</v>
      </c>
      <c r="AA67" s="53">
        <v>0</v>
      </c>
      <c r="AB67" s="53">
        <v>0.19685039370078738</v>
      </c>
    </row>
    <row r="68" spans="1:28" ht="15" customHeight="1" x14ac:dyDescent="0.25">
      <c r="A68" s="4" t="s">
        <v>60</v>
      </c>
      <c r="B68" s="53">
        <v>2.4181290590023488</v>
      </c>
      <c r="C68" s="53">
        <v>2.9818378964489023</v>
      </c>
      <c r="D68" s="53">
        <v>1.8320180383314542</v>
      </c>
      <c r="E68" s="50"/>
      <c r="F68" s="53">
        <v>2.4552090245520901</v>
      </c>
      <c r="G68" s="53">
        <v>3.2953105196451205</v>
      </c>
      <c r="H68" s="53">
        <v>1.532033426183844</v>
      </c>
      <c r="I68" s="50"/>
      <c r="J68" s="53">
        <v>3.2015065913370999</v>
      </c>
      <c r="K68" s="53">
        <v>3.2490974729241873</v>
      </c>
      <c r="L68" s="53">
        <v>3.1496062992125982</v>
      </c>
      <c r="M68" s="50"/>
      <c r="N68" s="53">
        <v>2.536997885835095</v>
      </c>
      <c r="O68" s="53">
        <v>2.826379542395693</v>
      </c>
      <c r="P68" s="53">
        <v>2.2189349112426036</v>
      </c>
      <c r="Q68" s="50"/>
      <c r="R68" s="53">
        <v>2.1913805697589481</v>
      </c>
      <c r="S68" s="53">
        <v>3.303303303303303</v>
      </c>
      <c r="T68" s="53">
        <v>1.1379800853485065</v>
      </c>
      <c r="U68" s="50"/>
      <c r="V68" s="53">
        <v>1.725554642563681</v>
      </c>
      <c r="W68" s="53">
        <v>2.3140495867768593</v>
      </c>
      <c r="X68" s="53">
        <v>1.1437908496732025</v>
      </c>
      <c r="Y68" s="50"/>
      <c r="Z68" s="53">
        <v>0</v>
      </c>
      <c r="AA68" s="53">
        <v>0</v>
      </c>
      <c r="AB68" s="53">
        <v>0</v>
      </c>
    </row>
    <row r="69" spans="1:28" ht="15" customHeight="1" x14ac:dyDescent="0.25">
      <c r="A69" s="4" t="s">
        <v>61</v>
      </c>
      <c r="B69" s="53">
        <v>3.4810373023907797</v>
      </c>
      <c r="C69" s="53">
        <v>3.5652036127396611</v>
      </c>
      <c r="D69" s="53">
        <v>3.3996937212863703</v>
      </c>
      <c r="E69" s="50"/>
      <c r="F69" s="53">
        <v>4.8292108362779746</v>
      </c>
      <c r="G69" s="53">
        <v>4.4615384615384617</v>
      </c>
      <c r="H69" s="53">
        <v>5.2125100240577389</v>
      </c>
      <c r="I69" s="50"/>
      <c r="J69" s="53">
        <v>4.1805401405845357</v>
      </c>
      <c r="K69" s="53">
        <v>4.1394335511982572</v>
      </c>
      <c r="L69" s="53">
        <v>4.2232277526395174</v>
      </c>
      <c r="M69" s="50"/>
      <c r="N69" s="53">
        <v>3.0895983522142121</v>
      </c>
      <c r="O69" s="53">
        <v>3.499382461918485</v>
      </c>
      <c r="P69" s="53">
        <v>2.6793075020610058</v>
      </c>
      <c r="Q69" s="50"/>
      <c r="R69" s="53">
        <v>1.7620232172470978</v>
      </c>
      <c r="S69" s="53">
        <v>1.2877442273534636</v>
      </c>
      <c r="T69" s="53">
        <v>2.1772939346811819</v>
      </c>
      <c r="U69" s="50"/>
      <c r="V69" s="53">
        <v>4.4241404183698005</v>
      </c>
      <c r="W69" s="53">
        <v>5.3971486761710796</v>
      </c>
      <c r="X69" s="53">
        <v>3.5535307517084282</v>
      </c>
      <c r="Y69" s="50"/>
      <c r="Z69" s="53">
        <v>0.2232142857142857</v>
      </c>
      <c r="AA69" s="53">
        <v>0</v>
      </c>
      <c r="AB69" s="53">
        <v>0.41608876560332869</v>
      </c>
    </row>
    <row r="70" spans="1:28" ht="15" customHeight="1" x14ac:dyDescent="0.25">
      <c r="A70" s="4" t="s">
        <v>62</v>
      </c>
      <c r="B70" s="53">
        <v>2.5679307255897283</v>
      </c>
      <c r="C70" s="53">
        <v>2.7602760276027603</v>
      </c>
      <c r="D70" s="53">
        <v>2.3774145616641902</v>
      </c>
      <c r="E70" s="50"/>
      <c r="F70" s="53">
        <v>4.0145985401459852</v>
      </c>
      <c r="G70" s="53">
        <v>3.9940828402366866</v>
      </c>
      <c r="H70" s="53">
        <v>4.0345821325648412</v>
      </c>
      <c r="I70" s="50"/>
      <c r="J70" s="53">
        <v>3.0483764082173623</v>
      </c>
      <c r="K70" s="53">
        <v>3.9440203562340965</v>
      </c>
      <c r="L70" s="53">
        <v>2.0746887966804977</v>
      </c>
      <c r="M70" s="50"/>
      <c r="N70" s="53">
        <v>1.9275250578257519</v>
      </c>
      <c r="O70" s="53">
        <v>2.0958083832335328</v>
      </c>
      <c r="P70" s="53">
        <v>1.7488076311605723</v>
      </c>
      <c r="Q70" s="50"/>
      <c r="R70" s="53">
        <v>2.2342064714946068</v>
      </c>
      <c r="S70" s="53">
        <v>2.6402640264026402</v>
      </c>
      <c r="T70" s="53">
        <v>1.8786127167630058</v>
      </c>
      <c r="U70" s="50"/>
      <c r="V70" s="53">
        <v>1.4705882352941175</v>
      </c>
      <c r="W70" s="53">
        <v>0.75187969924812026</v>
      </c>
      <c r="X70" s="53">
        <v>2.1582733812949639</v>
      </c>
      <c r="Y70" s="50"/>
      <c r="Z70" s="53">
        <v>0.73529411764705876</v>
      </c>
      <c r="AA70" s="53">
        <v>0</v>
      </c>
      <c r="AB70" s="53">
        <v>1.4084507042253522</v>
      </c>
    </row>
    <row r="71" spans="1:28" ht="15" customHeight="1" x14ac:dyDescent="0.25">
      <c r="A71" s="4" t="s">
        <v>63</v>
      </c>
      <c r="B71" s="53">
        <v>2.2791486155584857</v>
      </c>
      <c r="C71" s="53">
        <v>2.7934044616876816</v>
      </c>
      <c r="D71" s="53">
        <v>1.7938861431447923</v>
      </c>
      <c r="E71" s="50"/>
      <c r="F71" s="53">
        <v>2.5573192239858904</v>
      </c>
      <c r="G71" s="53">
        <v>3.0434782608695654</v>
      </c>
      <c r="H71" s="53">
        <v>2.0572450805008944</v>
      </c>
      <c r="I71" s="50"/>
      <c r="J71" s="53">
        <v>2.3478260869565215</v>
      </c>
      <c r="K71" s="53">
        <v>2.6595744680851063</v>
      </c>
      <c r="L71" s="53">
        <v>2.0477815699658701</v>
      </c>
      <c r="M71" s="50"/>
      <c r="N71" s="53">
        <v>1.402805611222445</v>
      </c>
      <c r="O71" s="53">
        <v>1.875</v>
      </c>
      <c r="P71" s="53">
        <v>0.96525096525096521</v>
      </c>
      <c r="Q71" s="50"/>
      <c r="R71" s="53">
        <v>2.5591501690004832</v>
      </c>
      <c r="S71" s="53">
        <v>2.7579162410623086</v>
      </c>
      <c r="T71" s="53">
        <v>2.3809523809523809</v>
      </c>
      <c r="U71" s="50"/>
      <c r="V71" s="53">
        <v>2.9969418960244649</v>
      </c>
      <c r="W71" s="53">
        <v>4.3927648578811365</v>
      </c>
      <c r="X71" s="53">
        <v>1.7421602787456445</v>
      </c>
      <c r="Y71" s="50"/>
      <c r="Z71" s="53">
        <v>0</v>
      </c>
      <c r="AA71" s="53">
        <v>0</v>
      </c>
      <c r="AB71" s="53">
        <v>0</v>
      </c>
    </row>
    <row r="72" spans="1:28" ht="15" customHeight="1" x14ac:dyDescent="0.25">
      <c r="A72" s="4" t="s">
        <v>64</v>
      </c>
      <c r="B72" s="53">
        <v>0.92029324598346585</v>
      </c>
      <c r="C72" s="53">
        <v>1.4580031695721078</v>
      </c>
      <c r="D72" s="53">
        <v>0.39926289926289926</v>
      </c>
      <c r="E72" s="50"/>
      <c r="F72" s="53">
        <v>1.1029411764705883</v>
      </c>
      <c r="G72" s="53">
        <v>1.5957446808510638</v>
      </c>
      <c r="H72" s="53">
        <v>0.5725190839694656</v>
      </c>
      <c r="I72" s="50"/>
      <c r="J72" s="53">
        <v>2.0239190432382701</v>
      </c>
      <c r="K72" s="53">
        <v>3.0141843971631204</v>
      </c>
      <c r="L72" s="53">
        <v>0.95602294455066927</v>
      </c>
      <c r="M72" s="50"/>
      <c r="N72" s="53">
        <v>1.07421875</v>
      </c>
      <c r="O72" s="53">
        <v>1.5037593984962405</v>
      </c>
      <c r="P72" s="53">
        <v>0.6097560975609756</v>
      </c>
      <c r="Q72" s="50"/>
      <c r="R72" s="53">
        <v>0.35063113604488078</v>
      </c>
      <c r="S72" s="53">
        <v>0.60240963855421692</v>
      </c>
      <c r="T72" s="53">
        <v>0.13123359580052493</v>
      </c>
      <c r="U72" s="50"/>
      <c r="V72" s="53">
        <v>0.76660988074957415</v>
      </c>
      <c r="W72" s="53">
        <v>1.4440433212996391</v>
      </c>
      <c r="X72" s="53">
        <v>0.16129032258064516</v>
      </c>
      <c r="Y72" s="50"/>
      <c r="Z72" s="53">
        <v>0</v>
      </c>
      <c r="AA72" s="53">
        <v>0</v>
      </c>
      <c r="AB72" s="53">
        <v>0</v>
      </c>
    </row>
    <row r="73" spans="1:28" ht="15" customHeight="1" x14ac:dyDescent="0.25">
      <c r="A73" s="4" t="s">
        <v>65</v>
      </c>
      <c r="B73" s="53">
        <v>0.54611650485436891</v>
      </c>
      <c r="C73" s="53">
        <v>0.72754641244355245</v>
      </c>
      <c r="D73" s="53">
        <v>0.37611659614480486</v>
      </c>
      <c r="E73" s="50"/>
      <c r="F73" s="53">
        <v>1.1642949547218628</v>
      </c>
      <c r="G73" s="53">
        <v>1.2453300124533</v>
      </c>
      <c r="H73" s="53">
        <v>1.0767160161507403</v>
      </c>
      <c r="I73" s="50"/>
      <c r="J73" s="53">
        <v>0.41095890410958902</v>
      </c>
      <c r="K73" s="53">
        <v>0.53981106612685559</v>
      </c>
      <c r="L73" s="53">
        <v>0.27816411682892905</v>
      </c>
      <c r="M73" s="50"/>
      <c r="N73" s="53">
        <v>0.46047582501918649</v>
      </c>
      <c r="O73" s="53">
        <v>0.59970014992503751</v>
      </c>
      <c r="P73" s="53">
        <v>0.31446540880503149</v>
      </c>
      <c r="Q73" s="50"/>
      <c r="R73" s="53">
        <v>0.48</v>
      </c>
      <c r="S73" s="53">
        <v>0.70175438596491224</v>
      </c>
      <c r="T73" s="53">
        <v>0.29411764705882354</v>
      </c>
      <c r="U73" s="50"/>
      <c r="V73" s="53">
        <v>6.9735006973500699E-2</v>
      </c>
      <c r="W73" s="53">
        <v>0.15220700152207001</v>
      </c>
      <c r="X73" s="53">
        <v>0</v>
      </c>
      <c r="Y73" s="50"/>
      <c r="Z73" s="53">
        <v>0.8038585209003215</v>
      </c>
      <c r="AA73" s="53">
        <v>1.520912547528517</v>
      </c>
      <c r="AB73" s="53">
        <v>0.2785515320334262</v>
      </c>
    </row>
    <row r="74" spans="1:28" ht="15" customHeight="1" x14ac:dyDescent="0.25">
      <c r="A74" s="4" t="s">
        <v>66</v>
      </c>
      <c r="B74" s="53">
        <v>1.7509025270758123</v>
      </c>
      <c r="C74" s="53">
        <v>2.0400728597449911</v>
      </c>
      <c r="D74" s="53">
        <v>1.4669051878354205</v>
      </c>
      <c r="E74" s="50"/>
      <c r="F74" s="53">
        <v>1.3723696248856359</v>
      </c>
      <c r="G74" s="53">
        <v>1.3961605584642234</v>
      </c>
      <c r="H74" s="53">
        <v>1.3461538461538463</v>
      </c>
      <c r="I74" s="50"/>
      <c r="J74" s="53">
        <v>1.9342359767891684</v>
      </c>
      <c r="K74" s="53">
        <v>2.6217228464419478</v>
      </c>
      <c r="L74" s="53">
        <v>1.2</v>
      </c>
      <c r="M74" s="50"/>
      <c r="N74" s="53">
        <v>1.3052208835341366</v>
      </c>
      <c r="O74" s="53">
        <v>1.6460905349794239</v>
      </c>
      <c r="P74" s="53">
        <v>0.98039215686274506</v>
      </c>
      <c r="Q74" s="50"/>
      <c r="R74" s="53">
        <v>1.6052880075542966</v>
      </c>
      <c r="S74" s="53">
        <v>2.0533880903490758</v>
      </c>
      <c r="T74" s="53">
        <v>1.2237762237762237</v>
      </c>
      <c r="U74" s="50"/>
      <c r="V74" s="53">
        <v>3.0769230769230771</v>
      </c>
      <c r="W74" s="53">
        <v>3.0534351145038165</v>
      </c>
      <c r="X74" s="53">
        <v>3.1007751937984498</v>
      </c>
      <c r="Y74" s="50"/>
      <c r="Z74" s="53">
        <v>0</v>
      </c>
      <c r="AA74" s="53">
        <v>0</v>
      </c>
      <c r="AB74" s="53">
        <v>0</v>
      </c>
    </row>
    <row r="75" spans="1:28" ht="15" customHeight="1" x14ac:dyDescent="0.25">
      <c r="A75" s="4" t="s">
        <v>67</v>
      </c>
      <c r="B75" s="53">
        <v>1.7479300827966882</v>
      </c>
      <c r="C75" s="53">
        <v>2.0256827636100558</v>
      </c>
      <c r="D75" s="53">
        <v>1.4604006740310804</v>
      </c>
      <c r="E75" s="50"/>
      <c r="F75" s="53">
        <v>2.0463847203274219</v>
      </c>
      <c r="G75" s="53">
        <v>2.5619128949615715</v>
      </c>
      <c r="H75" s="53">
        <v>1.4591439688715953</v>
      </c>
      <c r="I75" s="50"/>
      <c r="J75" s="53">
        <v>1.4776184267709691</v>
      </c>
      <c r="K75" s="53">
        <v>1.7196904557179709</v>
      </c>
      <c r="L75" s="53">
        <v>1.2302284710017575</v>
      </c>
      <c r="M75" s="50"/>
      <c r="N75" s="53">
        <v>1.2838801711840229</v>
      </c>
      <c r="O75" s="53">
        <v>1.1732851985559567</v>
      </c>
      <c r="P75" s="53">
        <v>1.4070351758793971</v>
      </c>
      <c r="Q75" s="50"/>
      <c r="R75" s="53">
        <v>1.7224409448818898</v>
      </c>
      <c r="S75" s="53">
        <v>1.8867924528301887</v>
      </c>
      <c r="T75" s="53">
        <v>1.5609756097560976</v>
      </c>
      <c r="U75" s="50"/>
      <c r="V75" s="53">
        <v>1.910828025477707</v>
      </c>
      <c r="W75" s="53">
        <v>2.4891774891774894</v>
      </c>
      <c r="X75" s="53">
        <v>1.3541666666666667</v>
      </c>
      <c r="Y75" s="50"/>
      <c r="Z75" s="53">
        <v>3.7037037037037033</v>
      </c>
      <c r="AA75" s="53">
        <v>4.4871794871794872</v>
      </c>
      <c r="AB75" s="53">
        <v>3.0769230769230771</v>
      </c>
    </row>
    <row r="76" spans="1:28" ht="15" customHeight="1" x14ac:dyDescent="0.25">
      <c r="A76" s="4" t="s">
        <v>68</v>
      </c>
      <c r="B76" s="53">
        <v>3.5196687370600417</v>
      </c>
      <c r="C76" s="53">
        <v>4.3536206130608619</v>
      </c>
      <c r="D76" s="53">
        <v>2.6879338354748192</v>
      </c>
      <c r="E76" s="50"/>
      <c r="F76" s="53">
        <v>3.5101404056162244</v>
      </c>
      <c r="G76" s="53">
        <v>5.1004636785162285</v>
      </c>
      <c r="H76" s="53">
        <v>1.889763779527559</v>
      </c>
      <c r="I76" s="50"/>
      <c r="J76" s="53">
        <v>4.3128654970760234</v>
      </c>
      <c r="K76" s="53">
        <v>5.303558967201675</v>
      </c>
      <c r="L76" s="53">
        <v>3.2233307751343054</v>
      </c>
      <c r="M76" s="50"/>
      <c r="N76" s="53">
        <v>3.3214709371292996</v>
      </c>
      <c r="O76" s="53">
        <v>3.7007874015748032</v>
      </c>
      <c r="P76" s="53">
        <v>2.938840349483717</v>
      </c>
      <c r="Q76" s="50"/>
      <c r="R76" s="53">
        <v>3.8661710037174721</v>
      </c>
      <c r="S76" s="53">
        <v>4.6850998463901696</v>
      </c>
      <c r="T76" s="53">
        <v>3.0979827089337175</v>
      </c>
      <c r="U76" s="50"/>
      <c r="V76" s="53">
        <v>3.3824804856895057</v>
      </c>
      <c r="W76" s="53">
        <v>3.8294168842471712</v>
      </c>
      <c r="X76" s="53">
        <v>2.9386343993085569</v>
      </c>
      <c r="Y76" s="50"/>
      <c r="Z76" s="53">
        <v>0.28612303290414876</v>
      </c>
      <c r="AA76" s="53">
        <v>0</v>
      </c>
      <c r="AB76" s="53">
        <v>0.50761421319796951</v>
      </c>
    </row>
    <row r="77" spans="1:28" ht="15" customHeight="1" x14ac:dyDescent="0.25">
      <c r="A77" s="4" t="s">
        <v>69</v>
      </c>
      <c r="B77" s="53">
        <v>4.9118557394697886</v>
      </c>
      <c r="C77" s="53">
        <v>4.9074593381940552</v>
      </c>
      <c r="D77" s="53">
        <v>4.9159120310478661</v>
      </c>
      <c r="E77" s="50"/>
      <c r="F77" s="53">
        <v>5.8068872383524646</v>
      </c>
      <c r="G77" s="53">
        <v>5.5405405405405412</v>
      </c>
      <c r="H77" s="53">
        <v>6.0728744939271255</v>
      </c>
      <c r="I77" s="50"/>
      <c r="J77" s="53">
        <v>6.6435986159169556</v>
      </c>
      <c r="K77" s="53">
        <v>6.0160427807486627</v>
      </c>
      <c r="L77" s="53">
        <v>7.3170731707317067</v>
      </c>
      <c r="M77" s="50"/>
      <c r="N77" s="53">
        <v>7.276995305164319</v>
      </c>
      <c r="O77" s="53">
        <v>7.5851393188854495</v>
      </c>
      <c r="P77" s="53">
        <v>6.962025316455696</v>
      </c>
      <c r="Q77" s="50"/>
      <c r="R77" s="53">
        <v>2.9235880398671097</v>
      </c>
      <c r="S77" s="53">
        <v>3.0349013657056148</v>
      </c>
      <c r="T77" s="53">
        <v>2.8368794326241136</v>
      </c>
      <c r="U77" s="50"/>
      <c r="V77" s="53">
        <v>3.2826261008807047</v>
      </c>
      <c r="W77" s="53">
        <v>3.4234234234234231</v>
      </c>
      <c r="X77" s="53">
        <v>3.1700288184438041</v>
      </c>
      <c r="Y77" s="50"/>
      <c r="Z77" s="53">
        <v>1.0570824524312896</v>
      </c>
      <c r="AA77" s="53">
        <v>0.45871559633027525</v>
      </c>
      <c r="AB77" s="53">
        <v>1.5686274509803921</v>
      </c>
    </row>
    <row r="78" spans="1:28" ht="15" customHeight="1" x14ac:dyDescent="0.25">
      <c r="A78" s="4" t="s">
        <v>70</v>
      </c>
      <c r="B78" s="53">
        <v>4.1992794135917508</v>
      </c>
      <c r="C78" s="53">
        <v>5.3958648512355021</v>
      </c>
      <c r="D78" s="53">
        <v>3.0369826108253735</v>
      </c>
      <c r="E78" s="50"/>
      <c r="F78" s="53">
        <v>5.551839464882943</v>
      </c>
      <c r="G78" s="53">
        <v>6.7796610169491522</v>
      </c>
      <c r="H78" s="53">
        <v>4.2582417582417582</v>
      </c>
      <c r="I78" s="50"/>
      <c r="J78" s="53">
        <v>4.7561709813365445</v>
      </c>
      <c r="K78" s="53">
        <v>5.9225512528473807</v>
      </c>
      <c r="L78" s="53">
        <v>3.4482758620689653</v>
      </c>
      <c r="M78" s="50"/>
      <c r="N78" s="53">
        <v>4.6366782006920415</v>
      </c>
      <c r="O78" s="53">
        <v>6.4935064935064926</v>
      </c>
      <c r="P78" s="53">
        <v>2.9255319148936172</v>
      </c>
      <c r="Q78" s="50"/>
      <c r="R78" s="53">
        <v>3.9715471250740957</v>
      </c>
      <c r="S78" s="53">
        <v>5.0122249388753062</v>
      </c>
      <c r="T78" s="53">
        <v>2.991944764096663</v>
      </c>
      <c r="U78" s="50"/>
      <c r="V78" s="53">
        <v>2.8846153846153846</v>
      </c>
      <c r="W78" s="53">
        <v>3.5555555555555554</v>
      </c>
      <c r="X78" s="53">
        <v>2.3047375160051216</v>
      </c>
      <c r="Y78" s="50"/>
      <c r="Z78" s="53">
        <v>0</v>
      </c>
      <c r="AA78" s="53">
        <v>0</v>
      </c>
      <c r="AB78" s="53">
        <v>0</v>
      </c>
    </row>
    <row r="79" spans="1:28" ht="15" customHeight="1" x14ac:dyDescent="0.25">
      <c r="A79" s="4" t="s">
        <v>71</v>
      </c>
      <c r="B79" s="53">
        <v>0.74626865671641784</v>
      </c>
      <c r="C79" s="53">
        <v>1.015228426395939</v>
      </c>
      <c r="D79" s="53">
        <v>0.48780487804878048</v>
      </c>
      <c r="E79" s="50"/>
      <c r="F79" s="53">
        <v>1.7582417582417582</v>
      </c>
      <c r="G79" s="53">
        <v>1.680672268907563</v>
      </c>
      <c r="H79" s="53">
        <v>1.8433179723502304</v>
      </c>
      <c r="I79" s="50"/>
      <c r="J79" s="53">
        <v>1.4198782961460445</v>
      </c>
      <c r="K79" s="53">
        <v>2.0689655172413794</v>
      </c>
      <c r="L79" s="53">
        <v>0.49261083743842365</v>
      </c>
      <c r="M79" s="50"/>
      <c r="N79" s="53">
        <v>0</v>
      </c>
      <c r="O79" s="53">
        <v>0</v>
      </c>
      <c r="P79" s="53">
        <v>0</v>
      </c>
      <c r="Q79" s="50"/>
      <c r="R79" s="53">
        <v>0.41928721174004197</v>
      </c>
      <c r="S79" s="53">
        <v>0.97087378640776689</v>
      </c>
      <c r="T79" s="53">
        <v>0</v>
      </c>
      <c r="U79" s="50"/>
      <c r="V79" s="53">
        <v>0</v>
      </c>
      <c r="W79" s="53">
        <v>0</v>
      </c>
      <c r="X79" s="53">
        <v>0</v>
      </c>
      <c r="Y79" s="50"/>
      <c r="Z79" s="53">
        <v>0.45248868778280549</v>
      </c>
      <c r="AA79" s="53">
        <v>0</v>
      </c>
      <c r="AB79" s="53">
        <v>0.80645161290322576</v>
      </c>
    </row>
    <row r="80" spans="1:28" ht="15" customHeight="1" x14ac:dyDescent="0.25">
      <c r="A80" s="4" t="s">
        <v>72</v>
      </c>
      <c r="B80" s="53">
        <v>2.2251446607048924</v>
      </c>
      <c r="C80" s="53">
        <v>2.9460261624711443</v>
      </c>
      <c r="D80" s="53">
        <v>1.5636033491374963</v>
      </c>
      <c r="E80" s="50"/>
      <c r="F80" s="53">
        <v>3.6786786786786783</v>
      </c>
      <c r="G80" s="53">
        <v>4.48055145248646</v>
      </c>
      <c r="H80" s="53">
        <v>2.8498727735368958</v>
      </c>
      <c r="I80" s="50"/>
      <c r="J80" s="53">
        <v>3.3713435795736242</v>
      </c>
      <c r="K80" s="53">
        <v>4.4278606965174125</v>
      </c>
      <c r="L80" s="53">
        <v>2.3221343873517788</v>
      </c>
      <c r="M80" s="50"/>
      <c r="N80" s="53">
        <v>2.3646723646723649</v>
      </c>
      <c r="O80" s="53">
        <v>2.8290993071593533</v>
      </c>
      <c r="P80" s="53">
        <v>1.9122609673790776</v>
      </c>
      <c r="Q80" s="50"/>
      <c r="R80" s="53">
        <v>1.0582010582010581</v>
      </c>
      <c r="S80" s="53">
        <v>1.4714898835070509</v>
      </c>
      <c r="T80" s="53">
        <v>0.7142857142857143</v>
      </c>
      <c r="U80" s="50"/>
      <c r="V80" s="53">
        <v>0.55976292393809679</v>
      </c>
      <c r="W80" s="53">
        <v>0.96798212956068497</v>
      </c>
      <c r="X80" s="53">
        <v>0.23612750885478156</v>
      </c>
      <c r="Y80" s="50"/>
      <c r="Z80" s="53">
        <v>0.23752969121140144</v>
      </c>
      <c r="AA80" s="53">
        <v>0.5714285714285714</v>
      </c>
      <c r="AB80" s="53">
        <v>0</v>
      </c>
    </row>
    <row r="81" spans="1:28" ht="15" customHeight="1" x14ac:dyDescent="0.25">
      <c r="A81" s="4" t="s">
        <v>73</v>
      </c>
      <c r="B81" s="53">
        <v>1.3984219642055296</v>
      </c>
      <c r="C81" s="53">
        <v>1.5827711468604049</v>
      </c>
      <c r="D81" s="53">
        <v>1.2181195279786829</v>
      </c>
      <c r="E81" s="50"/>
      <c r="F81" s="53">
        <v>1.5053763440860215</v>
      </c>
      <c r="G81" s="53">
        <v>1.8867924528301887</v>
      </c>
      <c r="H81" s="53">
        <v>1.1166253101736971</v>
      </c>
      <c r="I81" s="50"/>
      <c r="J81" s="53">
        <v>1.2692656391659112</v>
      </c>
      <c r="K81" s="53">
        <v>1.5901060070671376</v>
      </c>
      <c r="L81" s="53">
        <v>0.93109869646182497</v>
      </c>
      <c r="M81" s="50"/>
      <c r="N81" s="53">
        <v>1.2610340479192939</v>
      </c>
      <c r="O81" s="53">
        <v>1.4612452350698857</v>
      </c>
      <c r="P81" s="53">
        <v>1.0638297872340425</v>
      </c>
      <c r="Q81" s="50"/>
      <c r="R81" s="53">
        <v>1.644962302947224</v>
      </c>
      <c r="S81" s="53">
        <v>1.8024513338139869</v>
      </c>
      <c r="T81" s="53">
        <v>1.5022860875244939</v>
      </c>
      <c r="U81" s="50"/>
      <c r="V81" s="53">
        <v>1.566894335074327</v>
      </c>
      <c r="W81" s="53">
        <v>1.3311148086522462</v>
      </c>
      <c r="X81" s="53">
        <v>1.7871017871017871</v>
      </c>
      <c r="Y81" s="50"/>
      <c r="Z81" s="53">
        <v>0</v>
      </c>
      <c r="AA81" s="53">
        <v>0</v>
      </c>
      <c r="AB81" s="53">
        <v>0</v>
      </c>
    </row>
    <row r="82" spans="1:28" ht="15" customHeight="1" thickBot="1" x14ac:dyDescent="0.3">
      <c r="A82" s="42" t="s">
        <v>74</v>
      </c>
      <c r="B82" s="53">
        <v>0.33936651583710409</v>
      </c>
      <c r="C82" s="53">
        <v>0.58394160583941601</v>
      </c>
      <c r="D82" s="53">
        <v>7.8003120124804995E-2</v>
      </c>
      <c r="E82" s="50"/>
      <c r="F82" s="53">
        <v>0.32310177705977383</v>
      </c>
      <c r="G82" s="53">
        <v>0.32467532467532467</v>
      </c>
      <c r="H82" s="53">
        <v>0.32154340836012862</v>
      </c>
      <c r="I82" s="50"/>
      <c r="J82" s="53">
        <v>0.62794348508634223</v>
      </c>
      <c r="K82" s="53">
        <v>1.1461318051575931</v>
      </c>
      <c r="L82" s="53">
        <v>0</v>
      </c>
      <c r="M82" s="50"/>
      <c r="N82" s="53">
        <v>0.20283975659229209</v>
      </c>
      <c r="O82" s="53">
        <v>0.40816326530612246</v>
      </c>
      <c r="P82" s="53">
        <v>0</v>
      </c>
      <c r="Q82" s="50"/>
      <c r="R82" s="53">
        <v>0.20366598778004072</v>
      </c>
      <c r="S82" s="53">
        <v>0.38610038610038611</v>
      </c>
      <c r="T82" s="53">
        <v>0</v>
      </c>
      <c r="U82" s="50"/>
      <c r="V82" s="53">
        <v>0.28409090909090912</v>
      </c>
      <c r="W82" s="53">
        <v>0.56497175141242939</v>
      </c>
      <c r="X82" s="53">
        <v>0</v>
      </c>
      <c r="Y82" s="50"/>
      <c r="Z82" s="53">
        <v>0</v>
      </c>
      <c r="AA82" s="53">
        <v>0</v>
      </c>
      <c r="AB82" s="53">
        <v>0</v>
      </c>
    </row>
    <row r="83" spans="1:28" ht="15" customHeight="1" x14ac:dyDescent="0.25">
      <c r="A83" s="242" t="s">
        <v>98</v>
      </c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</row>
    <row r="84" spans="1:28" x14ac:dyDescent="0.25">
      <c r="A84" s="247" t="s">
        <v>79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</row>
  </sheetData>
  <mergeCells count="32">
    <mergeCell ref="A1:AB1"/>
    <mergeCell ref="A2:AB2"/>
    <mergeCell ref="A3:AB3"/>
    <mergeCell ref="A4:AB4"/>
    <mergeCell ref="A5:AB5"/>
    <mergeCell ref="A6:AB6"/>
    <mergeCell ref="A8:A9"/>
    <mergeCell ref="B8:D8"/>
    <mergeCell ref="F8:H8"/>
    <mergeCell ref="J8:L8"/>
    <mergeCell ref="N8:P8"/>
    <mergeCell ref="A48:AB48"/>
    <mergeCell ref="A40:AB40"/>
    <mergeCell ref="R8:T8"/>
    <mergeCell ref="V8:X8"/>
    <mergeCell ref="Z8:AB8"/>
    <mergeCell ref="A41:AB41"/>
    <mergeCell ref="A44:AB44"/>
    <mergeCell ref="A45:AB45"/>
    <mergeCell ref="A46:AB46"/>
    <mergeCell ref="A47:AB47"/>
    <mergeCell ref="A83:AB83"/>
    <mergeCell ref="A84:AB84"/>
    <mergeCell ref="A49:AB49"/>
    <mergeCell ref="A51:A52"/>
    <mergeCell ref="B51:D51"/>
    <mergeCell ref="F51:H51"/>
    <mergeCell ref="J51:L51"/>
    <mergeCell ref="N51:P51"/>
    <mergeCell ref="R51:T51"/>
    <mergeCell ref="V51:X51"/>
    <mergeCell ref="Z51:AB51"/>
  </mergeCells>
  <hyperlinks>
    <hyperlink ref="AE44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opLeftCell="C31" zoomScaleNormal="100" workbookViewId="0">
      <selection activeCell="AE40" sqref="AE40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4.2851562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76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136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95" t="s">
        <v>31</v>
      </c>
      <c r="C9" s="195" t="s">
        <v>32</v>
      </c>
      <c r="D9" s="195" t="s">
        <v>33</v>
      </c>
      <c r="E9" s="195"/>
      <c r="F9" s="195" t="s">
        <v>31</v>
      </c>
      <c r="G9" s="195" t="s">
        <v>32</v>
      </c>
      <c r="H9" s="195" t="s">
        <v>33</v>
      </c>
      <c r="I9" s="195"/>
      <c r="J9" s="195" t="s">
        <v>31</v>
      </c>
      <c r="K9" s="195" t="s">
        <v>32</v>
      </c>
      <c r="L9" s="195" t="s">
        <v>33</v>
      </c>
      <c r="M9" s="195"/>
      <c r="N9" s="195" t="s">
        <v>31</v>
      </c>
      <c r="O9" s="195" t="s">
        <v>32</v>
      </c>
      <c r="P9" s="195" t="s">
        <v>33</v>
      </c>
      <c r="Q9" s="195"/>
      <c r="R9" s="195" t="s">
        <v>31</v>
      </c>
      <c r="S9" s="195" t="s">
        <v>32</v>
      </c>
      <c r="T9" s="195" t="s">
        <v>33</v>
      </c>
      <c r="U9" s="195"/>
      <c r="V9" s="195" t="s">
        <v>31</v>
      </c>
      <c r="W9" s="195" t="s">
        <v>32</v>
      </c>
      <c r="X9" s="195" t="s">
        <v>33</v>
      </c>
      <c r="Y9" s="195"/>
      <c r="Z9" s="195" t="s">
        <v>31</v>
      </c>
      <c r="AA9" s="195" t="s">
        <v>32</v>
      </c>
      <c r="AB9" s="19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SUM(B13:B36)</f>
        <v>126</v>
      </c>
      <c r="C11" s="92">
        <f>SUM(C13:C36)</f>
        <v>91</v>
      </c>
      <c r="D11" s="92">
        <f>SUM(D13:D36)</f>
        <v>35</v>
      </c>
      <c r="E11" s="92"/>
      <c r="F11" s="92">
        <f>SUM(F13:F36)</f>
        <v>40</v>
      </c>
      <c r="G11" s="92">
        <f>SUM(G13:G36)</f>
        <v>29</v>
      </c>
      <c r="H11" s="92">
        <f>SUM(H13:H36)</f>
        <v>11</v>
      </c>
      <c r="I11" s="92"/>
      <c r="J11" s="92">
        <f>SUM(J13:J36)</f>
        <v>18</v>
      </c>
      <c r="K11" s="92">
        <f>SUM(K13:K36)</f>
        <v>11</v>
      </c>
      <c r="L11" s="92">
        <f>SUM(L13:L36)</f>
        <v>7</v>
      </c>
      <c r="M11" s="92"/>
      <c r="N11" s="92">
        <f>SUM(N13:N36)</f>
        <v>26</v>
      </c>
      <c r="O11" s="92">
        <f>SUM(O13:O36)</f>
        <v>18</v>
      </c>
      <c r="P11" s="92">
        <f>SUM(P13:P36)</f>
        <v>8</v>
      </c>
      <c r="Q11" s="92"/>
      <c r="R11" s="92">
        <f>SUM(R13:R36)</f>
        <v>36</v>
      </c>
      <c r="S11" s="92">
        <f>SUM(S13:S36)</f>
        <v>31</v>
      </c>
      <c r="T11" s="92">
        <f>SUM(T13:T36)</f>
        <v>5</v>
      </c>
      <c r="U11" s="92"/>
      <c r="V11" s="92">
        <f>SUM(V13:V36)</f>
        <v>6</v>
      </c>
      <c r="W11" s="92">
        <f>SUM(W13:W36)</f>
        <v>2</v>
      </c>
      <c r="X11" s="92">
        <f>SUM(X13:X36)</f>
        <v>4</v>
      </c>
      <c r="Y11" s="92"/>
      <c r="Z11" s="92">
        <f>SUM(Z13:Z36)</f>
        <v>0</v>
      </c>
      <c r="AA11" s="92">
        <f>SUM(AA13:AA36)</f>
        <v>0</v>
      </c>
      <c r="AB11" s="92">
        <f>SUM(AB13:AB36)</f>
        <v>0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20</v>
      </c>
      <c r="C13" s="143">
        <v>14</v>
      </c>
      <c r="D13" s="143">
        <v>6</v>
      </c>
      <c r="E13" s="143"/>
      <c r="F13" s="143">
        <v>4</v>
      </c>
      <c r="G13" s="143">
        <v>4</v>
      </c>
      <c r="H13" s="143">
        <v>0</v>
      </c>
      <c r="I13" s="143"/>
      <c r="J13" s="143">
        <v>4</v>
      </c>
      <c r="K13" s="143">
        <v>1</v>
      </c>
      <c r="L13" s="143">
        <v>3</v>
      </c>
      <c r="M13" s="143"/>
      <c r="N13" s="143">
        <v>5</v>
      </c>
      <c r="O13" s="143">
        <v>5</v>
      </c>
      <c r="P13" s="143">
        <v>0</v>
      </c>
      <c r="Q13" s="143"/>
      <c r="R13" s="143">
        <v>3</v>
      </c>
      <c r="S13" s="143">
        <v>3</v>
      </c>
      <c r="T13" s="143">
        <v>0</v>
      </c>
      <c r="U13" s="143"/>
      <c r="V13" s="143">
        <v>4</v>
      </c>
      <c r="W13" s="143">
        <v>1</v>
      </c>
      <c r="X13" s="143">
        <v>3</v>
      </c>
      <c r="Y13" s="143"/>
      <c r="Z13" s="143">
        <v>0</v>
      </c>
      <c r="AA13" s="143">
        <v>0</v>
      </c>
      <c r="AB13" s="143">
        <v>0</v>
      </c>
      <c r="AC13"/>
    </row>
    <row r="14" spans="1:31" ht="15" customHeight="1" x14ac:dyDescent="0.25">
      <c r="A14" s="4" t="s">
        <v>49</v>
      </c>
      <c r="B14" s="143">
        <v>60</v>
      </c>
      <c r="C14" s="143">
        <v>44</v>
      </c>
      <c r="D14" s="143">
        <v>16</v>
      </c>
      <c r="E14" s="143"/>
      <c r="F14" s="143">
        <v>20</v>
      </c>
      <c r="G14" s="143">
        <v>14</v>
      </c>
      <c r="H14" s="143">
        <v>6</v>
      </c>
      <c r="I14" s="143"/>
      <c r="J14" s="143">
        <v>7</v>
      </c>
      <c r="K14" s="143">
        <v>6</v>
      </c>
      <c r="L14" s="143">
        <v>1</v>
      </c>
      <c r="M14" s="143"/>
      <c r="N14" s="143">
        <v>15</v>
      </c>
      <c r="O14" s="143">
        <v>9</v>
      </c>
      <c r="P14" s="143">
        <v>6</v>
      </c>
      <c r="Q14" s="143"/>
      <c r="R14" s="143">
        <v>18</v>
      </c>
      <c r="S14" s="143">
        <v>15</v>
      </c>
      <c r="T14" s="143">
        <v>3</v>
      </c>
      <c r="U14" s="143"/>
      <c r="V14" s="143">
        <v>0</v>
      </c>
      <c r="W14" s="143">
        <v>0</v>
      </c>
      <c r="X14" s="143">
        <v>0</v>
      </c>
      <c r="Y14" s="143"/>
      <c r="Z14" s="143">
        <v>0</v>
      </c>
      <c r="AA14" s="143">
        <v>0</v>
      </c>
      <c r="AB14" s="143">
        <v>0</v>
      </c>
      <c r="AC14"/>
    </row>
    <row r="15" spans="1:31" ht="15" customHeight="1" x14ac:dyDescent="0.25">
      <c r="A15" s="4" t="s">
        <v>50</v>
      </c>
      <c r="B15" s="143">
        <v>9</v>
      </c>
      <c r="C15" s="143">
        <v>7</v>
      </c>
      <c r="D15" s="143">
        <v>2</v>
      </c>
      <c r="E15" s="143"/>
      <c r="F15" s="143">
        <v>3</v>
      </c>
      <c r="G15" s="143">
        <v>1</v>
      </c>
      <c r="H15" s="143">
        <v>2</v>
      </c>
      <c r="I15" s="143"/>
      <c r="J15" s="143">
        <v>4</v>
      </c>
      <c r="K15" s="143">
        <v>4</v>
      </c>
      <c r="L15" s="143">
        <v>0</v>
      </c>
      <c r="M15" s="143"/>
      <c r="N15" s="143">
        <v>1</v>
      </c>
      <c r="O15" s="143">
        <v>1</v>
      </c>
      <c r="P15" s="143">
        <v>0</v>
      </c>
      <c r="Q15" s="143"/>
      <c r="R15" s="143">
        <v>1</v>
      </c>
      <c r="S15" s="143">
        <v>1</v>
      </c>
      <c r="T15" s="143">
        <v>0</v>
      </c>
      <c r="U15" s="143"/>
      <c r="V15" s="143">
        <v>0</v>
      </c>
      <c r="W15" s="143">
        <v>0</v>
      </c>
      <c r="X15" s="143">
        <v>0</v>
      </c>
      <c r="Y15" s="143"/>
      <c r="Z15" s="143">
        <v>0</v>
      </c>
      <c r="AA15" s="143">
        <v>0</v>
      </c>
      <c r="AB15" s="143">
        <v>0</v>
      </c>
      <c r="AC15"/>
    </row>
    <row r="16" spans="1:31" ht="15" customHeight="1" x14ac:dyDescent="0.25">
      <c r="A16" s="4" t="s">
        <v>51</v>
      </c>
      <c r="B16" s="143">
        <v>0</v>
      </c>
      <c r="C16" s="143">
        <v>0</v>
      </c>
      <c r="D16" s="143">
        <v>0</v>
      </c>
      <c r="E16" s="143"/>
      <c r="F16" s="143">
        <v>0</v>
      </c>
      <c r="G16" s="143">
        <v>0</v>
      </c>
      <c r="H16" s="143">
        <v>0</v>
      </c>
      <c r="I16" s="143"/>
      <c r="J16" s="143">
        <v>0</v>
      </c>
      <c r="K16" s="143">
        <v>0</v>
      </c>
      <c r="L16" s="143">
        <v>0</v>
      </c>
      <c r="M16" s="143"/>
      <c r="N16" s="143">
        <v>0</v>
      </c>
      <c r="O16" s="143">
        <v>0</v>
      </c>
      <c r="P16" s="143">
        <v>0</v>
      </c>
      <c r="Q16" s="143"/>
      <c r="R16" s="143">
        <v>0</v>
      </c>
      <c r="S16" s="143">
        <v>0</v>
      </c>
      <c r="T16" s="143">
        <v>0</v>
      </c>
      <c r="U16" s="143"/>
      <c r="V16" s="143">
        <v>0</v>
      </c>
      <c r="W16" s="143">
        <v>0</v>
      </c>
      <c r="X16" s="143">
        <v>0</v>
      </c>
      <c r="Y16" s="143"/>
      <c r="Z16" s="143">
        <v>0</v>
      </c>
      <c r="AA16" s="143">
        <v>0</v>
      </c>
      <c r="AB16" s="143">
        <v>0</v>
      </c>
      <c r="AC16"/>
    </row>
    <row r="17" spans="1:29" ht="15" customHeight="1" x14ac:dyDescent="0.25">
      <c r="A17" s="4" t="s">
        <v>52</v>
      </c>
      <c r="B17" s="143">
        <v>0</v>
      </c>
      <c r="C17" s="143">
        <v>0</v>
      </c>
      <c r="D17" s="143">
        <v>0</v>
      </c>
      <c r="E17" s="143"/>
      <c r="F17" s="143">
        <v>0</v>
      </c>
      <c r="G17" s="143">
        <v>0</v>
      </c>
      <c r="H17" s="143">
        <v>0</v>
      </c>
      <c r="I17" s="143"/>
      <c r="J17" s="143">
        <v>0</v>
      </c>
      <c r="K17" s="143">
        <v>0</v>
      </c>
      <c r="L17" s="143">
        <v>0</v>
      </c>
      <c r="M17" s="143"/>
      <c r="N17" s="143">
        <v>0</v>
      </c>
      <c r="O17" s="143">
        <v>0</v>
      </c>
      <c r="P17" s="143">
        <v>0</v>
      </c>
      <c r="Q17" s="143"/>
      <c r="R17" s="143">
        <v>0</v>
      </c>
      <c r="S17" s="143">
        <v>0</v>
      </c>
      <c r="T17" s="143">
        <v>0</v>
      </c>
      <c r="U17" s="143"/>
      <c r="V17" s="143">
        <v>0</v>
      </c>
      <c r="W17" s="143">
        <v>0</v>
      </c>
      <c r="X17" s="143">
        <v>0</v>
      </c>
      <c r="Y17" s="143"/>
      <c r="Z17" s="143">
        <v>0</v>
      </c>
      <c r="AA17" s="143">
        <v>0</v>
      </c>
      <c r="AB17" s="143">
        <v>0</v>
      </c>
      <c r="AC17"/>
    </row>
    <row r="18" spans="1:29" ht="15" customHeight="1" x14ac:dyDescent="0.25">
      <c r="A18" s="4" t="s">
        <v>53</v>
      </c>
      <c r="B18" s="143">
        <v>0</v>
      </c>
      <c r="C18" s="143">
        <v>0</v>
      </c>
      <c r="D18" s="143">
        <v>0</v>
      </c>
      <c r="E18" s="143"/>
      <c r="F18" s="143">
        <v>0</v>
      </c>
      <c r="G18" s="143">
        <v>0</v>
      </c>
      <c r="H18" s="143">
        <v>0</v>
      </c>
      <c r="I18" s="143"/>
      <c r="J18" s="143">
        <v>0</v>
      </c>
      <c r="K18" s="143">
        <v>0</v>
      </c>
      <c r="L18" s="143">
        <v>0</v>
      </c>
      <c r="M18" s="143"/>
      <c r="N18" s="143">
        <v>0</v>
      </c>
      <c r="O18" s="143">
        <v>0</v>
      </c>
      <c r="P18" s="143">
        <v>0</v>
      </c>
      <c r="Q18" s="143"/>
      <c r="R18" s="143">
        <v>0</v>
      </c>
      <c r="S18" s="143">
        <v>0</v>
      </c>
      <c r="T18" s="143">
        <v>0</v>
      </c>
      <c r="U18" s="143"/>
      <c r="V18" s="143">
        <v>0</v>
      </c>
      <c r="W18" s="143">
        <v>0</v>
      </c>
      <c r="X18" s="143">
        <v>0</v>
      </c>
      <c r="Y18" s="143"/>
      <c r="Z18" s="143">
        <v>0</v>
      </c>
      <c r="AA18" s="143">
        <v>0</v>
      </c>
      <c r="AB18" s="143">
        <v>0</v>
      </c>
      <c r="AC18"/>
    </row>
    <row r="19" spans="1:29" ht="15" customHeight="1" x14ac:dyDescent="0.25">
      <c r="A19" s="4" t="s">
        <v>55</v>
      </c>
      <c r="B19" s="143">
        <v>11</v>
      </c>
      <c r="C19" s="143">
        <v>8</v>
      </c>
      <c r="D19" s="143">
        <v>3</v>
      </c>
      <c r="E19" s="143"/>
      <c r="F19" s="143">
        <v>2</v>
      </c>
      <c r="G19" s="143">
        <v>2</v>
      </c>
      <c r="H19" s="143">
        <v>0</v>
      </c>
      <c r="I19" s="143"/>
      <c r="J19" s="143">
        <v>0</v>
      </c>
      <c r="K19" s="143">
        <v>0</v>
      </c>
      <c r="L19" s="143">
        <v>0</v>
      </c>
      <c r="M19" s="143"/>
      <c r="N19" s="143">
        <v>0</v>
      </c>
      <c r="O19" s="143">
        <v>0</v>
      </c>
      <c r="P19" s="143">
        <v>0</v>
      </c>
      <c r="Q19" s="143"/>
      <c r="R19" s="143">
        <v>8</v>
      </c>
      <c r="S19" s="143">
        <v>6</v>
      </c>
      <c r="T19" s="143">
        <v>2</v>
      </c>
      <c r="U19" s="143"/>
      <c r="V19" s="143">
        <v>1</v>
      </c>
      <c r="W19" s="143">
        <v>0</v>
      </c>
      <c r="X19" s="143">
        <v>1</v>
      </c>
      <c r="Y19" s="143"/>
      <c r="Z19" s="143">
        <v>0</v>
      </c>
      <c r="AA19" s="143">
        <v>0</v>
      </c>
      <c r="AB19" s="143">
        <v>0</v>
      </c>
      <c r="AC19"/>
    </row>
    <row r="20" spans="1:29" ht="15" customHeight="1" x14ac:dyDescent="0.25">
      <c r="A20" s="4" t="s">
        <v>56</v>
      </c>
      <c r="B20" s="143">
        <v>2</v>
      </c>
      <c r="C20" s="143">
        <v>1</v>
      </c>
      <c r="D20" s="143">
        <v>1</v>
      </c>
      <c r="E20" s="143"/>
      <c r="F20" s="143">
        <v>1</v>
      </c>
      <c r="G20" s="143">
        <v>1</v>
      </c>
      <c r="H20" s="143">
        <v>0</v>
      </c>
      <c r="I20" s="143"/>
      <c r="J20" s="143">
        <v>1</v>
      </c>
      <c r="K20" s="143">
        <v>0</v>
      </c>
      <c r="L20" s="143">
        <v>1</v>
      </c>
      <c r="M20" s="143"/>
      <c r="N20" s="143">
        <v>0</v>
      </c>
      <c r="O20" s="143">
        <v>0</v>
      </c>
      <c r="P20" s="143">
        <v>0</v>
      </c>
      <c r="Q20" s="143"/>
      <c r="R20" s="143">
        <v>0</v>
      </c>
      <c r="S20" s="143">
        <v>0</v>
      </c>
      <c r="T20" s="143">
        <v>0</v>
      </c>
      <c r="U20" s="143"/>
      <c r="V20" s="143">
        <v>0</v>
      </c>
      <c r="W20" s="143">
        <v>0</v>
      </c>
      <c r="X20" s="143">
        <v>0</v>
      </c>
      <c r="Y20" s="143"/>
      <c r="Z20" s="143">
        <v>0</v>
      </c>
      <c r="AA20" s="143">
        <v>0</v>
      </c>
      <c r="AB20" s="143">
        <v>0</v>
      </c>
      <c r="AC20"/>
    </row>
    <row r="21" spans="1:29" ht="15" customHeight="1" x14ac:dyDescent="0.25">
      <c r="A21" s="4" t="s">
        <v>57</v>
      </c>
      <c r="B21" s="143">
        <v>2</v>
      </c>
      <c r="C21" s="143">
        <v>1</v>
      </c>
      <c r="D21" s="143">
        <v>1</v>
      </c>
      <c r="E21" s="143"/>
      <c r="F21" s="143">
        <v>0</v>
      </c>
      <c r="G21" s="143">
        <v>0</v>
      </c>
      <c r="H21" s="143">
        <v>0</v>
      </c>
      <c r="I21" s="143"/>
      <c r="J21" s="143">
        <v>0</v>
      </c>
      <c r="K21" s="143">
        <v>0</v>
      </c>
      <c r="L21" s="143">
        <v>0</v>
      </c>
      <c r="M21" s="143"/>
      <c r="N21" s="143">
        <v>1</v>
      </c>
      <c r="O21" s="143">
        <v>0</v>
      </c>
      <c r="P21" s="143">
        <v>1</v>
      </c>
      <c r="Q21" s="143"/>
      <c r="R21" s="143">
        <v>1</v>
      </c>
      <c r="S21" s="143">
        <v>1</v>
      </c>
      <c r="T21" s="143">
        <v>0</v>
      </c>
      <c r="U21" s="143"/>
      <c r="V21" s="143">
        <v>0</v>
      </c>
      <c r="W21" s="143">
        <v>0</v>
      </c>
      <c r="X21" s="143">
        <v>0</v>
      </c>
      <c r="Y21" s="143"/>
      <c r="Z21" s="143">
        <v>0</v>
      </c>
      <c r="AA21" s="143">
        <v>0</v>
      </c>
      <c r="AB21" s="143">
        <v>0</v>
      </c>
      <c r="AC21"/>
    </row>
    <row r="22" spans="1:29" ht="15" customHeight="1" x14ac:dyDescent="0.25">
      <c r="A22" s="78" t="s">
        <v>59</v>
      </c>
      <c r="B22" s="143">
        <v>5</v>
      </c>
      <c r="C22" s="143">
        <v>4</v>
      </c>
      <c r="D22" s="143">
        <v>1</v>
      </c>
      <c r="E22" s="143"/>
      <c r="F22" s="143">
        <v>3</v>
      </c>
      <c r="G22" s="143">
        <v>3</v>
      </c>
      <c r="H22" s="143">
        <v>0</v>
      </c>
      <c r="I22" s="143"/>
      <c r="J22" s="143">
        <v>1</v>
      </c>
      <c r="K22" s="143">
        <v>0</v>
      </c>
      <c r="L22" s="143">
        <v>1</v>
      </c>
      <c r="M22" s="143"/>
      <c r="N22" s="143">
        <v>0</v>
      </c>
      <c r="O22" s="143">
        <v>0</v>
      </c>
      <c r="P22" s="143">
        <v>0</v>
      </c>
      <c r="Q22" s="143"/>
      <c r="R22" s="143">
        <v>0</v>
      </c>
      <c r="S22" s="143">
        <v>0</v>
      </c>
      <c r="T22" s="143">
        <v>0</v>
      </c>
      <c r="U22" s="143"/>
      <c r="V22" s="143">
        <v>1</v>
      </c>
      <c r="W22" s="143">
        <v>1</v>
      </c>
      <c r="X22" s="143">
        <v>0</v>
      </c>
      <c r="Y22" s="143"/>
      <c r="Z22" s="143">
        <v>0</v>
      </c>
      <c r="AA22" s="143">
        <v>0</v>
      </c>
      <c r="AB22" s="143">
        <v>0</v>
      </c>
      <c r="AC22"/>
    </row>
    <row r="23" spans="1:29" ht="15" customHeight="1" x14ac:dyDescent="0.25">
      <c r="A23" s="4" t="s">
        <v>60</v>
      </c>
      <c r="B23" s="143">
        <v>0</v>
      </c>
      <c r="C23" s="143">
        <v>0</v>
      </c>
      <c r="D23" s="143">
        <v>0</v>
      </c>
      <c r="E23" s="143"/>
      <c r="F23" s="143">
        <v>0</v>
      </c>
      <c r="G23" s="143">
        <v>0</v>
      </c>
      <c r="H23" s="143">
        <v>0</v>
      </c>
      <c r="I23" s="143"/>
      <c r="J23" s="143">
        <v>0</v>
      </c>
      <c r="K23" s="143">
        <v>0</v>
      </c>
      <c r="L23" s="143">
        <v>0</v>
      </c>
      <c r="M23" s="143"/>
      <c r="N23" s="143">
        <v>0</v>
      </c>
      <c r="O23" s="143">
        <v>0</v>
      </c>
      <c r="P23" s="143">
        <v>0</v>
      </c>
      <c r="Q23" s="143"/>
      <c r="R23" s="143">
        <v>0</v>
      </c>
      <c r="S23" s="143">
        <v>0</v>
      </c>
      <c r="T23" s="143">
        <v>0</v>
      </c>
      <c r="U23" s="143"/>
      <c r="V23" s="143">
        <v>0</v>
      </c>
      <c r="W23" s="143">
        <v>0</v>
      </c>
      <c r="X23" s="143">
        <v>0</v>
      </c>
      <c r="Y23" s="143"/>
      <c r="Z23" s="143">
        <v>0</v>
      </c>
      <c r="AA23" s="143">
        <v>0</v>
      </c>
      <c r="AB23" s="143">
        <v>0</v>
      </c>
      <c r="AC23"/>
    </row>
    <row r="24" spans="1:29" ht="15" customHeight="1" x14ac:dyDescent="0.25">
      <c r="A24" s="4" t="s">
        <v>61</v>
      </c>
      <c r="B24" s="143">
        <v>8</v>
      </c>
      <c r="C24" s="143">
        <v>5</v>
      </c>
      <c r="D24" s="143">
        <v>3</v>
      </c>
      <c r="E24" s="143"/>
      <c r="F24" s="143">
        <v>4</v>
      </c>
      <c r="G24" s="143">
        <v>2</v>
      </c>
      <c r="H24" s="143">
        <v>2</v>
      </c>
      <c r="I24" s="143"/>
      <c r="J24" s="143">
        <v>0</v>
      </c>
      <c r="K24" s="143">
        <v>0</v>
      </c>
      <c r="L24" s="143">
        <v>0</v>
      </c>
      <c r="M24" s="143"/>
      <c r="N24" s="143">
        <v>2</v>
      </c>
      <c r="O24" s="143">
        <v>1</v>
      </c>
      <c r="P24" s="143">
        <v>1</v>
      </c>
      <c r="Q24" s="143"/>
      <c r="R24" s="143">
        <v>2</v>
      </c>
      <c r="S24" s="143">
        <v>2</v>
      </c>
      <c r="T24" s="143">
        <v>0</v>
      </c>
      <c r="U24" s="143"/>
      <c r="V24" s="143">
        <v>0</v>
      </c>
      <c r="W24" s="143">
        <v>0</v>
      </c>
      <c r="X24" s="143">
        <v>0</v>
      </c>
      <c r="Y24" s="143"/>
      <c r="Z24" s="143">
        <v>0</v>
      </c>
      <c r="AA24" s="143">
        <v>0</v>
      </c>
      <c r="AB24" s="143">
        <v>0</v>
      </c>
      <c r="AC24"/>
    </row>
    <row r="25" spans="1:29" ht="15" customHeight="1" x14ac:dyDescent="0.25">
      <c r="A25" s="4" t="s">
        <v>62</v>
      </c>
      <c r="B25" s="143">
        <v>0</v>
      </c>
      <c r="C25" s="143">
        <v>0</v>
      </c>
      <c r="D25" s="143">
        <v>0</v>
      </c>
      <c r="E25" s="143"/>
      <c r="F25" s="143">
        <v>0</v>
      </c>
      <c r="G25" s="143">
        <v>0</v>
      </c>
      <c r="H25" s="143">
        <v>0</v>
      </c>
      <c r="I25" s="143"/>
      <c r="J25" s="143">
        <v>0</v>
      </c>
      <c r="K25" s="143">
        <v>0</v>
      </c>
      <c r="L25" s="143">
        <v>0</v>
      </c>
      <c r="M25" s="143"/>
      <c r="N25" s="143">
        <v>0</v>
      </c>
      <c r="O25" s="143">
        <v>0</v>
      </c>
      <c r="P25" s="143">
        <v>0</v>
      </c>
      <c r="Q25" s="143"/>
      <c r="R25" s="143">
        <v>0</v>
      </c>
      <c r="S25" s="143">
        <v>0</v>
      </c>
      <c r="T25" s="143">
        <v>0</v>
      </c>
      <c r="U25" s="143"/>
      <c r="V25" s="143">
        <v>0</v>
      </c>
      <c r="W25" s="143">
        <v>0</v>
      </c>
      <c r="X25" s="143">
        <v>0</v>
      </c>
      <c r="Y25" s="143"/>
      <c r="Z25" s="143">
        <v>0</v>
      </c>
      <c r="AA25" s="143">
        <v>0</v>
      </c>
      <c r="AB25" s="143">
        <v>0</v>
      </c>
      <c r="AC25"/>
    </row>
    <row r="26" spans="1:29" ht="15" customHeight="1" x14ac:dyDescent="0.25">
      <c r="A26" s="4" t="s">
        <v>63</v>
      </c>
      <c r="B26" s="143">
        <v>1</v>
      </c>
      <c r="C26" s="143">
        <v>1</v>
      </c>
      <c r="D26" s="143">
        <v>0</v>
      </c>
      <c r="E26" s="143"/>
      <c r="F26" s="143">
        <v>0</v>
      </c>
      <c r="G26" s="143">
        <v>0</v>
      </c>
      <c r="H26" s="143">
        <v>0</v>
      </c>
      <c r="I26" s="143"/>
      <c r="J26" s="143">
        <v>0</v>
      </c>
      <c r="K26" s="143">
        <v>0</v>
      </c>
      <c r="L26" s="143">
        <v>0</v>
      </c>
      <c r="M26" s="143"/>
      <c r="N26" s="143">
        <v>0</v>
      </c>
      <c r="O26" s="143">
        <v>0</v>
      </c>
      <c r="P26" s="143">
        <v>0</v>
      </c>
      <c r="Q26" s="143"/>
      <c r="R26" s="143">
        <v>1</v>
      </c>
      <c r="S26" s="143">
        <v>1</v>
      </c>
      <c r="T26" s="143">
        <v>0</v>
      </c>
      <c r="U26" s="143"/>
      <c r="V26" s="143">
        <v>0</v>
      </c>
      <c r="W26" s="143">
        <v>0</v>
      </c>
      <c r="X26" s="143">
        <v>0</v>
      </c>
      <c r="Y26" s="143"/>
      <c r="Z26" s="143">
        <v>0</v>
      </c>
      <c r="AA26" s="143">
        <v>0</v>
      </c>
      <c r="AB26" s="143">
        <v>0</v>
      </c>
      <c r="AC26"/>
    </row>
    <row r="27" spans="1:29" ht="15" customHeight="1" x14ac:dyDescent="0.25">
      <c r="A27" s="4" t="s">
        <v>64</v>
      </c>
      <c r="B27" s="143">
        <v>0</v>
      </c>
      <c r="C27" s="143">
        <v>0</v>
      </c>
      <c r="D27" s="143">
        <v>0</v>
      </c>
      <c r="E27" s="143"/>
      <c r="F27" s="143">
        <v>0</v>
      </c>
      <c r="G27" s="143">
        <v>0</v>
      </c>
      <c r="H27" s="143">
        <v>0</v>
      </c>
      <c r="I27" s="143"/>
      <c r="J27" s="143">
        <v>0</v>
      </c>
      <c r="K27" s="143">
        <v>0</v>
      </c>
      <c r="L27" s="143">
        <v>0</v>
      </c>
      <c r="M27" s="143"/>
      <c r="N27" s="143">
        <v>0</v>
      </c>
      <c r="O27" s="143">
        <v>0</v>
      </c>
      <c r="P27" s="143">
        <v>0</v>
      </c>
      <c r="Q27" s="143"/>
      <c r="R27" s="143">
        <v>0</v>
      </c>
      <c r="S27" s="143">
        <v>0</v>
      </c>
      <c r="T27" s="143">
        <v>0</v>
      </c>
      <c r="U27" s="143"/>
      <c r="V27" s="143">
        <v>0</v>
      </c>
      <c r="W27" s="143">
        <v>0</v>
      </c>
      <c r="X27" s="143">
        <v>0</v>
      </c>
      <c r="Y27" s="143"/>
      <c r="Z27" s="143">
        <v>0</v>
      </c>
      <c r="AA27" s="143">
        <v>0</v>
      </c>
      <c r="AB27" s="143">
        <v>0</v>
      </c>
      <c r="AC27"/>
    </row>
    <row r="28" spans="1:29" ht="15" customHeight="1" x14ac:dyDescent="0.25">
      <c r="A28" s="4" t="s">
        <v>65</v>
      </c>
      <c r="B28" s="143">
        <v>0</v>
      </c>
      <c r="C28" s="143">
        <v>0</v>
      </c>
      <c r="D28" s="143">
        <v>0</v>
      </c>
      <c r="E28" s="143"/>
      <c r="F28" s="143">
        <v>0</v>
      </c>
      <c r="G28" s="143">
        <v>0</v>
      </c>
      <c r="H28" s="143">
        <v>0</v>
      </c>
      <c r="I28" s="143"/>
      <c r="J28" s="143">
        <v>0</v>
      </c>
      <c r="K28" s="143">
        <v>0</v>
      </c>
      <c r="L28" s="143">
        <v>0</v>
      </c>
      <c r="M28" s="143"/>
      <c r="N28" s="143">
        <v>0</v>
      </c>
      <c r="O28" s="143">
        <v>0</v>
      </c>
      <c r="P28" s="143">
        <v>0</v>
      </c>
      <c r="Q28" s="143"/>
      <c r="R28" s="143">
        <v>0</v>
      </c>
      <c r="S28" s="143">
        <v>0</v>
      </c>
      <c r="T28" s="143">
        <v>0</v>
      </c>
      <c r="U28" s="143"/>
      <c r="V28" s="143">
        <v>0</v>
      </c>
      <c r="W28" s="143">
        <v>0</v>
      </c>
      <c r="X28" s="143">
        <v>0</v>
      </c>
      <c r="Y28" s="143"/>
      <c r="Z28" s="143">
        <v>0</v>
      </c>
      <c r="AA28" s="143">
        <v>0</v>
      </c>
      <c r="AB28" s="143">
        <v>0</v>
      </c>
      <c r="AC28"/>
    </row>
    <row r="29" spans="1:29" ht="15" customHeight="1" x14ac:dyDescent="0.25">
      <c r="A29" s="4" t="s">
        <v>66</v>
      </c>
      <c r="B29" s="143">
        <v>0</v>
      </c>
      <c r="C29" s="143">
        <v>0</v>
      </c>
      <c r="D29" s="143">
        <v>0</v>
      </c>
      <c r="E29" s="143"/>
      <c r="F29" s="143">
        <v>0</v>
      </c>
      <c r="G29" s="143">
        <v>0</v>
      </c>
      <c r="H29" s="143">
        <v>0</v>
      </c>
      <c r="I29" s="143"/>
      <c r="J29" s="143">
        <v>0</v>
      </c>
      <c r="K29" s="143">
        <v>0</v>
      </c>
      <c r="L29" s="143">
        <v>0</v>
      </c>
      <c r="M29" s="143"/>
      <c r="N29" s="143">
        <v>0</v>
      </c>
      <c r="O29" s="143">
        <v>0</v>
      </c>
      <c r="P29" s="143">
        <v>0</v>
      </c>
      <c r="Q29" s="143"/>
      <c r="R29" s="143">
        <v>0</v>
      </c>
      <c r="S29" s="143">
        <v>0</v>
      </c>
      <c r="T29" s="143">
        <v>0</v>
      </c>
      <c r="U29" s="143"/>
      <c r="V29" s="143">
        <v>0</v>
      </c>
      <c r="W29" s="143">
        <v>0</v>
      </c>
      <c r="X29" s="143">
        <v>0</v>
      </c>
      <c r="Y29" s="143"/>
      <c r="Z29" s="143">
        <v>0</v>
      </c>
      <c r="AA29" s="143">
        <v>0</v>
      </c>
      <c r="AB29" s="143">
        <v>0</v>
      </c>
      <c r="AC29"/>
    </row>
    <row r="30" spans="1:29" ht="15" customHeight="1" x14ac:dyDescent="0.25">
      <c r="A30" s="4" t="s">
        <v>67</v>
      </c>
      <c r="B30" s="143">
        <v>1</v>
      </c>
      <c r="C30" s="143">
        <v>1</v>
      </c>
      <c r="D30" s="143">
        <v>0</v>
      </c>
      <c r="E30" s="143"/>
      <c r="F30" s="143">
        <v>0</v>
      </c>
      <c r="G30" s="143">
        <v>0</v>
      </c>
      <c r="H30" s="143">
        <v>0</v>
      </c>
      <c r="I30" s="143"/>
      <c r="J30" s="143">
        <v>0</v>
      </c>
      <c r="K30" s="143">
        <v>0</v>
      </c>
      <c r="L30" s="143">
        <v>0</v>
      </c>
      <c r="M30" s="143"/>
      <c r="N30" s="143">
        <v>0</v>
      </c>
      <c r="O30" s="143">
        <v>0</v>
      </c>
      <c r="P30" s="143">
        <v>0</v>
      </c>
      <c r="Q30" s="143"/>
      <c r="R30" s="143">
        <v>1</v>
      </c>
      <c r="S30" s="143">
        <v>1</v>
      </c>
      <c r="T30" s="143">
        <v>0</v>
      </c>
      <c r="U30" s="143"/>
      <c r="V30" s="143">
        <v>0</v>
      </c>
      <c r="W30" s="143">
        <v>0</v>
      </c>
      <c r="X30" s="143">
        <v>0</v>
      </c>
      <c r="Y30" s="143"/>
      <c r="Z30" s="143">
        <v>0</v>
      </c>
      <c r="AA30" s="143">
        <v>0</v>
      </c>
      <c r="AB30" s="143">
        <v>0</v>
      </c>
      <c r="AC30"/>
    </row>
    <row r="31" spans="1:29" ht="15" customHeight="1" x14ac:dyDescent="0.25">
      <c r="A31" s="4" t="s">
        <v>68</v>
      </c>
      <c r="B31" s="143">
        <v>0</v>
      </c>
      <c r="C31" s="143">
        <v>0</v>
      </c>
      <c r="D31" s="143">
        <v>0</v>
      </c>
      <c r="E31" s="143"/>
      <c r="F31" s="143">
        <v>0</v>
      </c>
      <c r="G31" s="143">
        <v>0</v>
      </c>
      <c r="H31" s="143">
        <v>0</v>
      </c>
      <c r="I31" s="143"/>
      <c r="J31" s="143">
        <v>0</v>
      </c>
      <c r="K31" s="143">
        <v>0</v>
      </c>
      <c r="L31" s="143">
        <v>0</v>
      </c>
      <c r="M31" s="143"/>
      <c r="N31" s="143">
        <v>0</v>
      </c>
      <c r="O31" s="143">
        <v>0</v>
      </c>
      <c r="P31" s="143">
        <v>0</v>
      </c>
      <c r="Q31" s="143"/>
      <c r="R31" s="143">
        <v>0</v>
      </c>
      <c r="S31" s="143">
        <v>0</v>
      </c>
      <c r="T31" s="143">
        <v>0</v>
      </c>
      <c r="U31" s="143"/>
      <c r="V31" s="143">
        <v>0</v>
      </c>
      <c r="W31" s="143">
        <v>0</v>
      </c>
      <c r="X31" s="143">
        <v>0</v>
      </c>
      <c r="Y31" s="143"/>
      <c r="Z31" s="143">
        <v>0</v>
      </c>
      <c r="AA31" s="143">
        <v>0</v>
      </c>
      <c r="AB31" s="143">
        <v>0</v>
      </c>
      <c r="AC31"/>
    </row>
    <row r="32" spans="1:29" ht="15" customHeight="1" x14ac:dyDescent="0.25">
      <c r="A32" s="4" t="s">
        <v>69</v>
      </c>
      <c r="B32" s="143">
        <v>2</v>
      </c>
      <c r="C32" s="143">
        <v>2</v>
      </c>
      <c r="D32" s="143">
        <v>0</v>
      </c>
      <c r="E32" s="143"/>
      <c r="F32" s="143">
        <v>2</v>
      </c>
      <c r="G32" s="143">
        <v>2</v>
      </c>
      <c r="H32" s="143">
        <v>0</v>
      </c>
      <c r="I32" s="143"/>
      <c r="J32" s="143">
        <v>0</v>
      </c>
      <c r="K32" s="143">
        <v>0</v>
      </c>
      <c r="L32" s="143">
        <v>0</v>
      </c>
      <c r="M32" s="143"/>
      <c r="N32" s="143">
        <v>0</v>
      </c>
      <c r="O32" s="143">
        <v>0</v>
      </c>
      <c r="P32" s="143">
        <v>0</v>
      </c>
      <c r="Q32" s="143"/>
      <c r="R32" s="143">
        <v>0</v>
      </c>
      <c r="S32" s="143">
        <v>0</v>
      </c>
      <c r="T32" s="143">
        <v>0</v>
      </c>
      <c r="U32" s="143"/>
      <c r="V32" s="143">
        <v>0</v>
      </c>
      <c r="W32" s="143">
        <v>0</v>
      </c>
      <c r="X32" s="143">
        <v>0</v>
      </c>
      <c r="Y32" s="143"/>
      <c r="Z32" s="143">
        <v>0</v>
      </c>
      <c r="AA32" s="143">
        <v>0</v>
      </c>
      <c r="AB32" s="143">
        <v>0</v>
      </c>
      <c r="AC32"/>
    </row>
    <row r="33" spans="1:31" ht="15" customHeight="1" x14ac:dyDescent="0.25">
      <c r="A33" s="4" t="s">
        <v>70</v>
      </c>
      <c r="B33" s="143">
        <v>0</v>
      </c>
      <c r="C33" s="143">
        <v>0</v>
      </c>
      <c r="D33" s="143">
        <v>0</v>
      </c>
      <c r="E33" s="143"/>
      <c r="F33" s="143">
        <v>0</v>
      </c>
      <c r="G33" s="143">
        <v>0</v>
      </c>
      <c r="H33" s="143">
        <v>0</v>
      </c>
      <c r="I33" s="143"/>
      <c r="J33" s="143">
        <v>0</v>
      </c>
      <c r="K33" s="143">
        <v>0</v>
      </c>
      <c r="L33" s="143">
        <v>0</v>
      </c>
      <c r="M33" s="143"/>
      <c r="N33" s="143">
        <v>0</v>
      </c>
      <c r="O33" s="143">
        <v>0</v>
      </c>
      <c r="P33" s="143">
        <v>0</v>
      </c>
      <c r="Q33" s="143"/>
      <c r="R33" s="143">
        <v>0</v>
      </c>
      <c r="S33" s="143">
        <v>0</v>
      </c>
      <c r="T33" s="143">
        <v>0</v>
      </c>
      <c r="U33" s="143"/>
      <c r="V33" s="143">
        <v>0</v>
      </c>
      <c r="W33" s="143">
        <v>0</v>
      </c>
      <c r="X33" s="143">
        <v>0</v>
      </c>
      <c r="Y33" s="143"/>
      <c r="Z33" s="143">
        <v>0</v>
      </c>
      <c r="AA33" s="143">
        <v>0</v>
      </c>
      <c r="AB33" s="143">
        <v>0</v>
      </c>
      <c r="AC33"/>
    </row>
    <row r="34" spans="1:31" ht="15" customHeight="1" x14ac:dyDescent="0.25">
      <c r="A34" s="4" t="s">
        <v>71</v>
      </c>
      <c r="B34" s="143">
        <v>0</v>
      </c>
      <c r="C34" s="143">
        <v>0</v>
      </c>
      <c r="D34" s="143">
        <v>0</v>
      </c>
      <c r="E34" s="143"/>
      <c r="F34" s="143">
        <v>0</v>
      </c>
      <c r="G34" s="143">
        <v>0</v>
      </c>
      <c r="H34" s="143">
        <v>0</v>
      </c>
      <c r="I34" s="143"/>
      <c r="J34" s="143">
        <v>0</v>
      </c>
      <c r="K34" s="143">
        <v>0</v>
      </c>
      <c r="L34" s="143">
        <v>0</v>
      </c>
      <c r="M34" s="143"/>
      <c r="N34" s="143">
        <v>0</v>
      </c>
      <c r="O34" s="143">
        <v>0</v>
      </c>
      <c r="P34" s="143">
        <v>0</v>
      </c>
      <c r="Q34" s="143"/>
      <c r="R34" s="143">
        <v>0</v>
      </c>
      <c r="S34" s="143">
        <v>0</v>
      </c>
      <c r="T34" s="143">
        <v>0</v>
      </c>
      <c r="U34" s="143"/>
      <c r="V34" s="143">
        <v>0</v>
      </c>
      <c r="W34" s="143">
        <v>0</v>
      </c>
      <c r="X34" s="143">
        <v>0</v>
      </c>
      <c r="Y34" s="143"/>
      <c r="Z34" s="143">
        <v>0</v>
      </c>
      <c r="AA34" s="143">
        <v>0</v>
      </c>
      <c r="AB34" s="143">
        <v>0</v>
      </c>
      <c r="AC34"/>
    </row>
    <row r="35" spans="1:31" ht="15" customHeight="1" x14ac:dyDescent="0.25">
      <c r="A35" s="4" t="s">
        <v>72</v>
      </c>
      <c r="B35" s="143">
        <v>4</v>
      </c>
      <c r="C35" s="143">
        <v>3</v>
      </c>
      <c r="D35" s="143">
        <v>1</v>
      </c>
      <c r="E35" s="143"/>
      <c r="F35" s="143">
        <v>0</v>
      </c>
      <c r="G35" s="143">
        <v>0</v>
      </c>
      <c r="H35" s="143">
        <v>0</v>
      </c>
      <c r="I35" s="143"/>
      <c r="J35" s="143">
        <v>1</v>
      </c>
      <c r="K35" s="143">
        <v>0</v>
      </c>
      <c r="L35" s="143">
        <v>1</v>
      </c>
      <c r="M35" s="143"/>
      <c r="N35" s="143">
        <v>2</v>
      </c>
      <c r="O35" s="143">
        <v>2</v>
      </c>
      <c r="P35" s="143">
        <v>0</v>
      </c>
      <c r="Q35" s="143"/>
      <c r="R35" s="143">
        <v>1</v>
      </c>
      <c r="S35" s="143">
        <v>1</v>
      </c>
      <c r="T35" s="143">
        <v>0</v>
      </c>
      <c r="U35" s="143"/>
      <c r="V35" s="143">
        <v>0</v>
      </c>
      <c r="W35" s="143">
        <v>0</v>
      </c>
      <c r="X35" s="143">
        <v>0</v>
      </c>
      <c r="Y35" s="143"/>
      <c r="Z35" s="143">
        <v>0</v>
      </c>
      <c r="AA35" s="143">
        <v>0</v>
      </c>
      <c r="AB35" s="143">
        <v>0</v>
      </c>
      <c r="AC35"/>
    </row>
    <row r="36" spans="1:31" ht="15" customHeight="1" thickBot="1" x14ac:dyDescent="0.3">
      <c r="A36" s="4" t="s">
        <v>73</v>
      </c>
      <c r="B36" s="143">
        <v>1</v>
      </c>
      <c r="C36" s="143">
        <v>0</v>
      </c>
      <c r="D36" s="143">
        <v>1</v>
      </c>
      <c r="E36" s="143"/>
      <c r="F36" s="143">
        <v>1</v>
      </c>
      <c r="G36" s="143">
        <v>0</v>
      </c>
      <c r="H36" s="143">
        <v>1</v>
      </c>
      <c r="I36" s="143"/>
      <c r="J36" s="143">
        <v>0</v>
      </c>
      <c r="K36" s="143">
        <v>0</v>
      </c>
      <c r="L36" s="143">
        <v>0</v>
      </c>
      <c r="M36" s="143"/>
      <c r="N36" s="143">
        <v>0</v>
      </c>
      <c r="O36" s="143">
        <v>0</v>
      </c>
      <c r="P36" s="143">
        <v>0</v>
      </c>
      <c r="Q36" s="143"/>
      <c r="R36" s="143">
        <v>0</v>
      </c>
      <c r="S36" s="143">
        <v>0</v>
      </c>
      <c r="T36" s="143">
        <v>0</v>
      </c>
      <c r="U36" s="143"/>
      <c r="V36" s="143">
        <v>0</v>
      </c>
      <c r="W36" s="143">
        <v>0</v>
      </c>
      <c r="X36" s="143">
        <v>0</v>
      </c>
      <c r="Y36" s="143"/>
      <c r="Z36" s="143">
        <v>0</v>
      </c>
      <c r="AA36" s="143">
        <v>0</v>
      </c>
      <c r="AB36" s="143">
        <v>0</v>
      </c>
      <c r="AC36"/>
    </row>
    <row r="37" spans="1:31" x14ac:dyDescent="0.25">
      <c r="A37" s="242" t="s">
        <v>98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</row>
    <row r="38" spans="1:31" x14ac:dyDescent="0.25">
      <c r="A38" s="247" t="s">
        <v>79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</row>
    <row r="39" spans="1:31" ht="16.5" customHeight="1" thickBot="1" x14ac:dyDescent="0.3">
      <c r="A39" s="22"/>
    </row>
    <row r="40" spans="1:31" ht="14.25" customHeight="1" thickBot="1" x14ac:dyDescent="0.3">
      <c r="A40" s="258" t="s">
        <v>154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E40" s="189" t="s">
        <v>111</v>
      </c>
    </row>
    <row r="41" spans="1:31" ht="14.25" x14ac:dyDescent="0.25">
      <c r="A41" s="258" t="s">
        <v>78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</row>
    <row r="42" spans="1:31" ht="14.25" x14ac:dyDescent="0.25">
      <c r="A42" s="258" t="s">
        <v>30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</row>
    <row r="43" spans="1:31" ht="14.25" x14ac:dyDescent="0.25">
      <c r="A43" s="258" t="s">
        <v>46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</row>
    <row r="44" spans="1:31" ht="14.25" x14ac:dyDescent="0.25">
      <c r="A44" s="250" t="s">
        <v>136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</row>
    <row r="45" spans="1:31" ht="14.25" x14ac:dyDescent="0.25">
      <c r="A45" s="250" t="s">
        <v>117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</row>
    <row r="46" spans="1:31" ht="13.5" thickBo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31" ht="15" customHeight="1" thickBot="1" x14ac:dyDescent="0.3">
      <c r="A47" s="237" t="s">
        <v>103</v>
      </c>
      <c r="B47" s="239" t="s">
        <v>10</v>
      </c>
      <c r="C47" s="239"/>
      <c r="D47" s="239"/>
      <c r="E47" s="8"/>
      <c r="F47" s="239" t="s">
        <v>21</v>
      </c>
      <c r="G47" s="239"/>
      <c r="H47" s="239"/>
      <c r="I47" s="8"/>
      <c r="J47" s="239" t="s">
        <v>22</v>
      </c>
      <c r="K47" s="239"/>
      <c r="L47" s="239"/>
      <c r="M47" s="8"/>
      <c r="N47" s="239" t="s">
        <v>23</v>
      </c>
      <c r="O47" s="239"/>
      <c r="P47" s="239"/>
      <c r="Q47" s="8"/>
      <c r="R47" s="239" t="s">
        <v>24</v>
      </c>
      <c r="S47" s="239"/>
      <c r="T47" s="239"/>
      <c r="U47" s="8"/>
      <c r="V47" s="239" t="s">
        <v>25</v>
      </c>
      <c r="W47" s="239"/>
      <c r="X47" s="239"/>
      <c r="Y47" s="8"/>
      <c r="Z47" s="239" t="s">
        <v>26</v>
      </c>
      <c r="AA47" s="239"/>
      <c r="AB47" s="239"/>
    </row>
    <row r="48" spans="1:31" ht="15" customHeight="1" thickBot="1" x14ac:dyDescent="0.3">
      <c r="A48" s="237"/>
      <c r="B48" s="11" t="s">
        <v>31</v>
      </c>
      <c r="C48" s="11" t="s">
        <v>32</v>
      </c>
      <c r="D48" s="11" t="s">
        <v>33</v>
      </c>
      <c r="E48" s="11"/>
      <c r="F48" s="11" t="s">
        <v>31</v>
      </c>
      <c r="G48" s="11" t="s">
        <v>32</v>
      </c>
      <c r="H48" s="11" t="s">
        <v>33</v>
      </c>
      <c r="I48" s="11"/>
      <c r="J48" s="11" t="s">
        <v>31</v>
      </c>
      <c r="K48" s="11" t="s">
        <v>32</v>
      </c>
      <c r="L48" s="11" t="s">
        <v>33</v>
      </c>
      <c r="M48" s="11"/>
      <c r="N48" s="11" t="s">
        <v>31</v>
      </c>
      <c r="O48" s="11" t="s">
        <v>32</v>
      </c>
      <c r="P48" s="11" t="s">
        <v>33</v>
      </c>
      <c r="Q48" s="11"/>
      <c r="R48" s="11" t="s">
        <v>31</v>
      </c>
      <c r="S48" s="11" t="s">
        <v>32</v>
      </c>
      <c r="T48" s="11" t="s">
        <v>33</v>
      </c>
      <c r="U48" s="11"/>
      <c r="V48" s="11" t="s">
        <v>31</v>
      </c>
      <c r="W48" s="11" t="s">
        <v>32</v>
      </c>
      <c r="X48" s="11" t="s">
        <v>33</v>
      </c>
      <c r="Y48" s="11"/>
      <c r="Z48" s="11" t="s">
        <v>31</v>
      </c>
      <c r="AA48" s="11" t="s">
        <v>32</v>
      </c>
      <c r="AB48" s="11" t="s">
        <v>33</v>
      </c>
    </row>
    <row r="49" spans="1:28" ht="15" customHeight="1" x14ac:dyDescent="0.25">
      <c r="A49" s="23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s="24" customFormat="1" ht="15" customHeight="1" x14ac:dyDescent="0.25">
      <c r="A50" s="29" t="s">
        <v>47</v>
      </c>
      <c r="B50" s="63">
        <v>0.45356371490280778</v>
      </c>
      <c r="C50" s="63">
        <v>0.63671984326896169</v>
      </c>
      <c r="D50" s="63">
        <v>0.25948991696322654</v>
      </c>
      <c r="E50" s="93"/>
      <c r="F50" s="63">
        <v>0.70348223707351387</v>
      </c>
      <c r="G50" s="63">
        <v>0.98039215686274506</v>
      </c>
      <c r="H50" s="63">
        <v>0.40322580645161288</v>
      </c>
      <c r="I50" s="93"/>
      <c r="J50" s="63">
        <v>0.322061191626409</v>
      </c>
      <c r="K50" s="63">
        <v>0.38528896672504381</v>
      </c>
      <c r="L50" s="63">
        <v>0.25603511338697876</v>
      </c>
      <c r="M50" s="93"/>
      <c r="N50" s="63">
        <v>0.45193811924213456</v>
      </c>
      <c r="O50" s="63">
        <v>0.60831361946603579</v>
      </c>
      <c r="P50" s="63">
        <v>0.28632784538296346</v>
      </c>
      <c r="Q50" s="93"/>
      <c r="R50" s="63">
        <v>0.68558369834317268</v>
      </c>
      <c r="S50" s="63">
        <v>1.1244105912223432</v>
      </c>
      <c r="T50" s="63">
        <v>0.20048115477145148</v>
      </c>
      <c r="U50" s="93"/>
      <c r="V50" s="63">
        <v>0.11928429423459246</v>
      </c>
      <c r="W50" s="63">
        <v>7.852375343541422E-2</v>
      </c>
      <c r="X50" s="63">
        <v>0.16109544905356424</v>
      </c>
      <c r="Y50" s="93"/>
      <c r="Z50" s="63">
        <v>0</v>
      </c>
      <c r="AA50" s="63">
        <v>0</v>
      </c>
      <c r="AB50" s="63">
        <v>0</v>
      </c>
    </row>
    <row r="51" spans="1:28" ht="15" customHeight="1" x14ac:dyDescent="0.25">
      <c r="A51" s="23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</row>
    <row r="52" spans="1:28" ht="15" customHeight="1" x14ac:dyDescent="0.25">
      <c r="A52" s="4" t="s">
        <v>48</v>
      </c>
      <c r="B52" s="53">
        <v>0.50479555779909135</v>
      </c>
      <c r="C52" s="53">
        <v>0.65268065268065267</v>
      </c>
      <c r="D52" s="53">
        <v>0.33021463951568519</v>
      </c>
      <c r="E52" s="50"/>
      <c r="F52" s="53">
        <v>0.53404539385847793</v>
      </c>
      <c r="G52" s="53">
        <v>0.98280098280098283</v>
      </c>
      <c r="H52" s="53">
        <v>0</v>
      </c>
      <c r="I52" s="50"/>
      <c r="J52" s="53">
        <v>0.50568900126422256</v>
      </c>
      <c r="K52" s="53">
        <v>0.24154589371980675</v>
      </c>
      <c r="L52" s="53">
        <v>0.79575596816976124</v>
      </c>
      <c r="M52" s="50"/>
      <c r="N52" s="53">
        <v>0.55432372505543237</v>
      </c>
      <c r="O52" s="53">
        <v>1.0845986984815619</v>
      </c>
      <c r="P52" s="53">
        <v>0</v>
      </c>
      <c r="Q52" s="50"/>
      <c r="R52" s="53">
        <v>0.39370078740157477</v>
      </c>
      <c r="S52" s="53">
        <v>0.66371681415929207</v>
      </c>
      <c r="T52" s="53">
        <v>0</v>
      </c>
      <c r="U52" s="50"/>
      <c r="V52" s="53">
        <v>0.54274084124830391</v>
      </c>
      <c r="W52" s="53">
        <v>0.24752475247524752</v>
      </c>
      <c r="X52" s="53">
        <v>0.90090090090090091</v>
      </c>
      <c r="Y52" s="50"/>
      <c r="Z52" s="53">
        <v>0</v>
      </c>
      <c r="AA52" s="53">
        <v>0</v>
      </c>
      <c r="AB52" s="53">
        <v>0</v>
      </c>
    </row>
    <row r="53" spans="1:28" ht="15" customHeight="1" x14ac:dyDescent="0.25">
      <c r="A53" s="4" t="s">
        <v>49</v>
      </c>
      <c r="B53" s="53">
        <v>1.0323468685478321</v>
      </c>
      <c r="C53" s="53">
        <v>1.4691151919866445</v>
      </c>
      <c r="D53" s="53">
        <v>0.56798012069577564</v>
      </c>
      <c r="E53" s="50"/>
      <c r="F53" s="53">
        <v>1.7226528854435832</v>
      </c>
      <c r="G53" s="53">
        <v>2.2508038585209005</v>
      </c>
      <c r="H53" s="53">
        <v>1.1131725417439702</v>
      </c>
      <c r="I53" s="50"/>
      <c r="J53" s="53">
        <v>0.6097560975609756</v>
      </c>
      <c r="K53" s="53">
        <v>1.0256410256410255</v>
      </c>
      <c r="L53" s="53">
        <v>0.17761989342806395</v>
      </c>
      <c r="M53" s="50"/>
      <c r="N53" s="53">
        <v>1.3134851138353765</v>
      </c>
      <c r="O53" s="53">
        <v>1.4778325123152709</v>
      </c>
      <c r="P53" s="53">
        <v>1.125703564727955</v>
      </c>
      <c r="Q53" s="50"/>
      <c r="R53" s="53">
        <v>1.5177065767284992</v>
      </c>
      <c r="S53" s="53">
        <v>2.3400936037441498</v>
      </c>
      <c r="T53" s="53">
        <v>0.55045871559633031</v>
      </c>
      <c r="U53" s="50"/>
      <c r="V53" s="53">
        <v>0</v>
      </c>
      <c r="W53" s="53">
        <v>0</v>
      </c>
      <c r="X53" s="53">
        <v>0</v>
      </c>
      <c r="Y53" s="50"/>
      <c r="Z53" s="53">
        <v>0</v>
      </c>
      <c r="AA53" s="53">
        <v>0</v>
      </c>
      <c r="AB53" s="53">
        <v>0</v>
      </c>
    </row>
    <row r="54" spans="1:28" ht="15" customHeight="1" x14ac:dyDescent="0.25">
      <c r="A54" s="4" t="s">
        <v>50</v>
      </c>
      <c r="B54" s="53">
        <v>0.22865853658536583</v>
      </c>
      <c r="C54" s="53">
        <v>0.3625064733298809</v>
      </c>
      <c r="D54" s="53">
        <v>9.9750623441396499E-2</v>
      </c>
      <c r="E54" s="50"/>
      <c r="F54" s="53">
        <v>0.39630118890356669</v>
      </c>
      <c r="G54" s="53">
        <v>0.26809651474530832</v>
      </c>
      <c r="H54" s="53">
        <v>0.52083333333333326</v>
      </c>
      <c r="I54" s="50"/>
      <c r="J54" s="53">
        <v>0.56497175141242939</v>
      </c>
      <c r="K54" s="53">
        <v>1.1204481792717087</v>
      </c>
      <c r="L54" s="53">
        <v>0</v>
      </c>
      <c r="M54" s="50"/>
      <c r="N54" s="53">
        <v>0.12853470437017994</v>
      </c>
      <c r="O54" s="53">
        <v>0.25252525252525254</v>
      </c>
      <c r="P54" s="53">
        <v>0</v>
      </c>
      <c r="Q54" s="50"/>
      <c r="R54" s="53">
        <v>0.14005602240896359</v>
      </c>
      <c r="S54" s="53">
        <v>0.29154518950437319</v>
      </c>
      <c r="T54" s="53">
        <v>0</v>
      </c>
      <c r="U54" s="50"/>
      <c r="V54" s="53">
        <v>0</v>
      </c>
      <c r="W54" s="53">
        <v>0</v>
      </c>
      <c r="X54" s="53">
        <v>0</v>
      </c>
      <c r="Y54" s="50"/>
      <c r="Z54" s="53">
        <v>0</v>
      </c>
      <c r="AA54" s="53">
        <v>0</v>
      </c>
      <c r="AB54" s="53">
        <v>0</v>
      </c>
    </row>
    <row r="55" spans="1:28" ht="15" customHeight="1" x14ac:dyDescent="0.25">
      <c r="A55" s="4" t="s">
        <v>51</v>
      </c>
      <c r="B55" s="53">
        <v>0</v>
      </c>
      <c r="C55" s="53">
        <v>0</v>
      </c>
      <c r="D55" s="53">
        <v>0</v>
      </c>
      <c r="E55" s="50"/>
      <c r="F55" s="53">
        <v>0</v>
      </c>
      <c r="G55" s="53">
        <v>0</v>
      </c>
      <c r="H55" s="53">
        <v>0</v>
      </c>
      <c r="I55" s="50"/>
      <c r="J55" s="53">
        <v>0</v>
      </c>
      <c r="K55" s="53">
        <v>0</v>
      </c>
      <c r="L55" s="53">
        <v>0</v>
      </c>
      <c r="M55" s="50"/>
      <c r="N55" s="53">
        <v>0</v>
      </c>
      <c r="O55" s="53">
        <v>0</v>
      </c>
      <c r="P55" s="53">
        <v>0</v>
      </c>
      <c r="Q55" s="50"/>
      <c r="R55" s="53">
        <v>0</v>
      </c>
      <c r="S55" s="53">
        <v>0</v>
      </c>
      <c r="T55" s="53">
        <v>0</v>
      </c>
      <c r="U55" s="50"/>
      <c r="V55" s="53">
        <v>0</v>
      </c>
      <c r="W55" s="53">
        <v>0</v>
      </c>
      <c r="X55" s="53">
        <v>0</v>
      </c>
      <c r="Y55" s="50"/>
      <c r="Z55" s="53" t="s">
        <v>19</v>
      </c>
      <c r="AA55" s="53" t="s">
        <v>19</v>
      </c>
      <c r="AB55" s="53" t="s">
        <v>19</v>
      </c>
    </row>
    <row r="56" spans="1:28" ht="15" customHeight="1" x14ac:dyDescent="0.25">
      <c r="A56" s="4" t="s">
        <v>52</v>
      </c>
      <c r="B56" s="53">
        <v>0</v>
      </c>
      <c r="C56" s="53">
        <v>0</v>
      </c>
      <c r="D56" s="53">
        <v>0</v>
      </c>
      <c r="E56" s="50"/>
      <c r="F56" s="53">
        <v>0</v>
      </c>
      <c r="G56" s="53">
        <v>0</v>
      </c>
      <c r="H56" s="53">
        <v>0</v>
      </c>
      <c r="I56" s="50"/>
      <c r="J56" s="53">
        <v>0</v>
      </c>
      <c r="K56" s="53">
        <v>0</v>
      </c>
      <c r="L56" s="53">
        <v>0</v>
      </c>
      <c r="M56" s="50"/>
      <c r="N56" s="53">
        <v>0</v>
      </c>
      <c r="O56" s="53">
        <v>0</v>
      </c>
      <c r="P56" s="53">
        <v>0</v>
      </c>
      <c r="Q56" s="50"/>
      <c r="R56" s="53">
        <v>0</v>
      </c>
      <c r="S56" s="53">
        <v>0</v>
      </c>
      <c r="T56" s="53">
        <v>0</v>
      </c>
      <c r="U56" s="50"/>
      <c r="V56" s="53">
        <v>0</v>
      </c>
      <c r="W56" s="53">
        <v>0</v>
      </c>
      <c r="X56" s="53">
        <v>0</v>
      </c>
      <c r="Y56" s="50"/>
      <c r="Z56" s="53" t="s">
        <v>19</v>
      </c>
      <c r="AA56" s="53" t="s">
        <v>19</v>
      </c>
      <c r="AB56" s="53" t="s">
        <v>19</v>
      </c>
    </row>
    <row r="57" spans="1:28" ht="15" customHeight="1" x14ac:dyDescent="0.25">
      <c r="A57" s="4" t="s">
        <v>53</v>
      </c>
      <c r="B57" s="53">
        <v>0</v>
      </c>
      <c r="C57" s="53">
        <v>0</v>
      </c>
      <c r="D57" s="53">
        <v>0</v>
      </c>
      <c r="E57" s="50"/>
      <c r="F57" s="53">
        <v>0</v>
      </c>
      <c r="G57" s="53">
        <v>0</v>
      </c>
      <c r="H57" s="53">
        <v>0</v>
      </c>
      <c r="I57" s="50"/>
      <c r="J57" s="53">
        <v>0</v>
      </c>
      <c r="K57" s="53">
        <v>0</v>
      </c>
      <c r="L57" s="53">
        <v>0</v>
      </c>
      <c r="M57" s="50"/>
      <c r="N57" s="53">
        <v>0</v>
      </c>
      <c r="O57" s="53">
        <v>0</v>
      </c>
      <c r="P57" s="53">
        <v>0</v>
      </c>
      <c r="Q57" s="50"/>
      <c r="R57" s="53">
        <v>0</v>
      </c>
      <c r="S57" s="53">
        <v>0</v>
      </c>
      <c r="T57" s="53">
        <v>0</v>
      </c>
      <c r="U57" s="50"/>
      <c r="V57" s="53">
        <v>0</v>
      </c>
      <c r="W57" s="53">
        <v>0</v>
      </c>
      <c r="X57" s="53">
        <v>0</v>
      </c>
      <c r="Y57" s="50"/>
      <c r="Z57" s="53" t="s">
        <v>19</v>
      </c>
      <c r="AA57" s="53" t="s">
        <v>19</v>
      </c>
      <c r="AB57" s="53" t="s">
        <v>19</v>
      </c>
    </row>
    <row r="58" spans="1:28" ht="15" customHeight="1" x14ac:dyDescent="0.25">
      <c r="A58" s="4" t="s">
        <v>55</v>
      </c>
      <c r="B58" s="53">
        <v>0.35714285714285715</v>
      </c>
      <c r="C58" s="53">
        <v>0.50377833753148615</v>
      </c>
      <c r="D58" s="53">
        <v>0.20107238605898123</v>
      </c>
      <c r="E58" s="50"/>
      <c r="F58" s="53">
        <v>0.30674846625766872</v>
      </c>
      <c r="G58" s="53">
        <v>0.57971014492753625</v>
      </c>
      <c r="H58" s="53">
        <v>0</v>
      </c>
      <c r="I58" s="50"/>
      <c r="J58" s="53">
        <v>0</v>
      </c>
      <c r="K58" s="53">
        <v>0</v>
      </c>
      <c r="L58" s="53">
        <v>0</v>
      </c>
      <c r="M58" s="50"/>
      <c r="N58" s="53">
        <v>0</v>
      </c>
      <c r="O58" s="53">
        <v>0</v>
      </c>
      <c r="P58" s="53">
        <v>0</v>
      </c>
      <c r="Q58" s="50"/>
      <c r="R58" s="53">
        <v>1.4035087719298245</v>
      </c>
      <c r="S58" s="53">
        <v>2.0618556701030926</v>
      </c>
      <c r="T58" s="53">
        <v>0.71684587813620071</v>
      </c>
      <c r="U58" s="50"/>
      <c r="V58" s="53">
        <v>0.18939393939393939</v>
      </c>
      <c r="W58" s="53">
        <v>0</v>
      </c>
      <c r="X58" s="53">
        <v>0.37878787878787878</v>
      </c>
      <c r="Y58" s="50"/>
      <c r="Z58" s="53">
        <v>0</v>
      </c>
      <c r="AA58" s="53">
        <v>0</v>
      </c>
      <c r="AB58" s="53">
        <v>0</v>
      </c>
    </row>
    <row r="59" spans="1:28" ht="15" customHeight="1" x14ac:dyDescent="0.25">
      <c r="A59" s="4" t="s">
        <v>56</v>
      </c>
      <c r="B59" s="53">
        <v>0.72992700729927007</v>
      </c>
      <c r="C59" s="53">
        <v>0.71942446043165476</v>
      </c>
      <c r="D59" s="53">
        <v>0.74074074074074081</v>
      </c>
      <c r="E59" s="50"/>
      <c r="F59" s="53">
        <v>1.5873015873015872</v>
      </c>
      <c r="G59" s="53">
        <v>2.7027027027027026</v>
      </c>
      <c r="H59" s="53">
        <v>0</v>
      </c>
      <c r="I59" s="50"/>
      <c r="J59" s="53">
        <v>1.6949152542372881</v>
      </c>
      <c r="K59" s="53">
        <v>0</v>
      </c>
      <c r="L59" s="53">
        <v>3.7037037037037033</v>
      </c>
      <c r="M59" s="50"/>
      <c r="N59" s="53">
        <v>0</v>
      </c>
      <c r="O59" s="53">
        <v>0</v>
      </c>
      <c r="P59" s="53">
        <v>0</v>
      </c>
      <c r="Q59" s="50"/>
      <c r="R59" s="53">
        <v>0</v>
      </c>
      <c r="S59" s="53">
        <v>0</v>
      </c>
      <c r="T59" s="53">
        <v>0</v>
      </c>
      <c r="U59" s="50"/>
      <c r="V59" s="53">
        <v>0</v>
      </c>
      <c r="W59" s="53">
        <v>0</v>
      </c>
      <c r="X59" s="53">
        <v>0</v>
      </c>
      <c r="Y59" s="50"/>
      <c r="Z59" s="53" t="s">
        <v>19</v>
      </c>
      <c r="AA59" s="53" t="s">
        <v>19</v>
      </c>
      <c r="AB59" s="53" t="s">
        <v>19</v>
      </c>
    </row>
    <row r="60" spans="1:28" ht="15" customHeight="1" x14ac:dyDescent="0.25">
      <c r="A60" s="4" t="s">
        <v>57</v>
      </c>
      <c r="B60" s="53">
        <v>0.27359781121751026</v>
      </c>
      <c r="C60" s="53">
        <v>0.27173913043478259</v>
      </c>
      <c r="D60" s="53">
        <v>0.27548209366391185</v>
      </c>
      <c r="E60" s="50"/>
      <c r="F60" s="53">
        <v>0</v>
      </c>
      <c r="G60" s="53">
        <v>0</v>
      </c>
      <c r="H60" s="53">
        <v>0</v>
      </c>
      <c r="I60" s="50"/>
      <c r="J60" s="53">
        <v>0</v>
      </c>
      <c r="K60" s="53">
        <v>0</v>
      </c>
      <c r="L60" s="53">
        <v>0</v>
      </c>
      <c r="M60" s="50"/>
      <c r="N60" s="53">
        <v>0.69444444444444442</v>
      </c>
      <c r="O60" s="53">
        <v>0</v>
      </c>
      <c r="P60" s="53">
        <v>1.4705882352941175</v>
      </c>
      <c r="Q60" s="50"/>
      <c r="R60" s="53">
        <v>0.76335877862595414</v>
      </c>
      <c r="S60" s="53">
        <v>1.4084507042253522</v>
      </c>
      <c r="T60" s="53">
        <v>0</v>
      </c>
      <c r="U60" s="50"/>
      <c r="V60" s="53">
        <v>0</v>
      </c>
      <c r="W60" s="53">
        <v>0</v>
      </c>
      <c r="X60" s="53">
        <v>0</v>
      </c>
      <c r="Y60" s="50"/>
      <c r="Z60" s="53">
        <v>0</v>
      </c>
      <c r="AA60" s="53">
        <v>0</v>
      </c>
      <c r="AB60" s="53">
        <v>0</v>
      </c>
    </row>
    <row r="61" spans="1:28" ht="15" customHeight="1" x14ac:dyDescent="0.25">
      <c r="A61" s="78" t="s">
        <v>59</v>
      </c>
      <c r="B61" s="53">
        <v>0.34722222222222221</v>
      </c>
      <c r="C61" s="53">
        <v>0.52424639580602883</v>
      </c>
      <c r="D61" s="53">
        <v>0.14771048744460857</v>
      </c>
      <c r="E61" s="50"/>
      <c r="F61" s="53">
        <v>0.99667774086378735</v>
      </c>
      <c r="G61" s="53">
        <v>1.9230769230769231</v>
      </c>
      <c r="H61" s="53">
        <v>0</v>
      </c>
      <c r="I61" s="50"/>
      <c r="J61" s="53">
        <v>0.33112582781456956</v>
      </c>
      <c r="K61" s="53">
        <v>0</v>
      </c>
      <c r="L61" s="53">
        <v>0.73529411764705876</v>
      </c>
      <c r="M61" s="50"/>
      <c r="N61" s="53">
        <v>0</v>
      </c>
      <c r="O61" s="53">
        <v>0</v>
      </c>
      <c r="P61" s="53">
        <v>0</v>
      </c>
      <c r="Q61" s="50"/>
      <c r="R61" s="53">
        <v>0</v>
      </c>
      <c r="S61" s="53">
        <v>0</v>
      </c>
      <c r="T61" s="53">
        <v>0</v>
      </c>
      <c r="U61" s="50"/>
      <c r="V61" s="53">
        <v>0.37735849056603776</v>
      </c>
      <c r="W61" s="53">
        <v>0.68027210884353739</v>
      </c>
      <c r="X61" s="53">
        <v>0</v>
      </c>
      <c r="Y61" s="50"/>
      <c r="Z61" s="53">
        <v>0</v>
      </c>
      <c r="AA61" s="53">
        <v>0</v>
      </c>
      <c r="AB61" s="53">
        <v>0</v>
      </c>
    </row>
    <row r="62" spans="1:28" ht="15" customHeight="1" x14ac:dyDescent="0.25">
      <c r="A62" s="4" t="s">
        <v>60</v>
      </c>
      <c r="B62" s="53">
        <v>0</v>
      </c>
      <c r="C62" s="53">
        <v>0</v>
      </c>
      <c r="D62" s="53">
        <v>0</v>
      </c>
      <c r="E62" s="50"/>
      <c r="F62" s="53">
        <v>0</v>
      </c>
      <c r="G62" s="53">
        <v>0</v>
      </c>
      <c r="H62" s="53">
        <v>0</v>
      </c>
      <c r="I62" s="50"/>
      <c r="J62" s="53">
        <v>0</v>
      </c>
      <c r="K62" s="53">
        <v>0</v>
      </c>
      <c r="L62" s="53">
        <v>0</v>
      </c>
      <c r="M62" s="50"/>
      <c r="N62" s="53">
        <v>0</v>
      </c>
      <c r="O62" s="53">
        <v>0</v>
      </c>
      <c r="P62" s="53">
        <v>0</v>
      </c>
      <c r="Q62" s="50"/>
      <c r="R62" s="53">
        <v>0</v>
      </c>
      <c r="S62" s="53">
        <v>0</v>
      </c>
      <c r="T62" s="53">
        <v>0</v>
      </c>
      <c r="U62" s="50"/>
      <c r="V62" s="53">
        <v>0</v>
      </c>
      <c r="W62" s="53">
        <v>0</v>
      </c>
      <c r="X62" s="53">
        <v>0</v>
      </c>
      <c r="Y62" s="50"/>
      <c r="Z62" s="53" t="s">
        <v>19</v>
      </c>
      <c r="AA62" s="53" t="s">
        <v>19</v>
      </c>
      <c r="AB62" s="53" t="s">
        <v>19</v>
      </c>
    </row>
    <row r="63" spans="1:28" ht="15" customHeight="1" x14ac:dyDescent="0.25">
      <c r="A63" s="4" t="s">
        <v>61</v>
      </c>
      <c r="B63" s="53">
        <v>0.24883359253499221</v>
      </c>
      <c r="C63" s="53">
        <v>0.28735632183908044</v>
      </c>
      <c r="D63" s="53">
        <v>0.20338983050847459</v>
      </c>
      <c r="E63" s="50"/>
      <c r="F63" s="53">
        <v>0.64935064935064934</v>
      </c>
      <c r="G63" s="53">
        <v>0.57803468208092479</v>
      </c>
      <c r="H63" s="53">
        <v>0.74074074074074081</v>
      </c>
      <c r="I63" s="50"/>
      <c r="J63" s="53">
        <v>0</v>
      </c>
      <c r="K63" s="53">
        <v>0</v>
      </c>
      <c r="L63" s="53">
        <v>0</v>
      </c>
      <c r="M63" s="50"/>
      <c r="N63" s="53">
        <v>0.303951367781155</v>
      </c>
      <c r="O63" s="53">
        <v>0.28409090909090912</v>
      </c>
      <c r="P63" s="53">
        <v>0.32679738562091504</v>
      </c>
      <c r="Q63" s="50"/>
      <c r="R63" s="53">
        <v>0.30303030303030304</v>
      </c>
      <c r="S63" s="53">
        <v>0.57971014492753625</v>
      </c>
      <c r="T63" s="53">
        <v>0</v>
      </c>
      <c r="U63" s="50"/>
      <c r="V63" s="53">
        <v>0</v>
      </c>
      <c r="W63" s="53">
        <v>0</v>
      </c>
      <c r="X63" s="53">
        <v>0</v>
      </c>
      <c r="Y63" s="50"/>
      <c r="Z63" s="53">
        <v>0</v>
      </c>
      <c r="AA63" s="53">
        <v>0</v>
      </c>
      <c r="AB63" s="53">
        <v>0</v>
      </c>
    </row>
    <row r="64" spans="1:28" ht="15" customHeight="1" x14ac:dyDescent="0.25">
      <c r="A64" s="4" t="s">
        <v>62</v>
      </c>
      <c r="B64" s="53">
        <v>0</v>
      </c>
      <c r="C64" s="53">
        <v>0</v>
      </c>
      <c r="D64" s="53">
        <v>0</v>
      </c>
      <c r="E64" s="50"/>
      <c r="F64" s="53">
        <v>0</v>
      </c>
      <c r="G64" s="53">
        <v>0</v>
      </c>
      <c r="H64" s="53">
        <v>0</v>
      </c>
      <c r="I64" s="50"/>
      <c r="J64" s="53">
        <v>0</v>
      </c>
      <c r="K64" s="53">
        <v>0</v>
      </c>
      <c r="L64" s="53">
        <v>0</v>
      </c>
      <c r="M64" s="50"/>
      <c r="N64" s="53">
        <v>0</v>
      </c>
      <c r="O64" s="53">
        <v>0</v>
      </c>
      <c r="P64" s="53">
        <v>0</v>
      </c>
      <c r="Q64" s="50"/>
      <c r="R64" s="53">
        <v>0</v>
      </c>
      <c r="S64" s="53">
        <v>0</v>
      </c>
      <c r="T64" s="53" t="s">
        <v>19</v>
      </c>
      <c r="U64" s="50"/>
      <c r="V64" s="53">
        <v>0</v>
      </c>
      <c r="W64" s="53">
        <v>0</v>
      </c>
      <c r="X64" s="53">
        <v>0</v>
      </c>
      <c r="Y64" s="50"/>
      <c r="Z64" s="53" t="s">
        <v>19</v>
      </c>
      <c r="AA64" s="53" t="s">
        <v>19</v>
      </c>
      <c r="AB64" s="53" t="s">
        <v>19</v>
      </c>
    </row>
    <row r="65" spans="1:28" ht="15" customHeight="1" x14ac:dyDescent="0.25">
      <c r="A65" s="4" t="s">
        <v>63</v>
      </c>
      <c r="B65" s="53">
        <v>0.14492753623188406</v>
      </c>
      <c r="C65" s="53">
        <v>0.2808988764044944</v>
      </c>
      <c r="D65" s="53">
        <v>0</v>
      </c>
      <c r="E65" s="50"/>
      <c r="F65" s="53">
        <v>0</v>
      </c>
      <c r="G65" s="53">
        <v>0</v>
      </c>
      <c r="H65" s="53">
        <v>0</v>
      </c>
      <c r="I65" s="50"/>
      <c r="J65" s="53">
        <v>0</v>
      </c>
      <c r="K65" s="53">
        <v>0</v>
      </c>
      <c r="L65" s="53">
        <v>0</v>
      </c>
      <c r="M65" s="50"/>
      <c r="N65" s="53">
        <v>0</v>
      </c>
      <c r="O65" s="53">
        <v>0</v>
      </c>
      <c r="P65" s="53">
        <v>0</v>
      </c>
      <c r="Q65" s="50"/>
      <c r="R65" s="53">
        <v>0.74626865671641784</v>
      </c>
      <c r="S65" s="53">
        <v>1.7857142857142856</v>
      </c>
      <c r="T65" s="53">
        <v>0</v>
      </c>
      <c r="U65" s="50"/>
      <c r="V65" s="53">
        <v>0</v>
      </c>
      <c r="W65" s="53">
        <v>0</v>
      </c>
      <c r="X65" s="53">
        <v>0</v>
      </c>
      <c r="Y65" s="50"/>
      <c r="Z65" s="53" t="s">
        <v>19</v>
      </c>
      <c r="AA65" s="53" t="s">
        <v>19</v>
      </c>
      <c r="AB65" s="53" t="s">
        <v>19</v>
      </c>
    </row>
    <row r="66" spans="1:28" ht="15" customHeight="1" x14ac:dyDescent="0.25">
      <c r="A66" s="4" t="s">
        <v>64</v>
      </c>
      <c r="B66" s="53">
        <v>0</v>
      </c>
      <c r="C66" s="53">
        <v>0</v>
      </c>
      <c r="D66" s="53">
        <v>0</v>
      </c>
      <c r="E66" s="50"/>
      <c r="F66" s="53">
        <v>0</v>
      </c>
      <c r="G66" s="53">
        <v>0</v>
      </c>
      <c r="H66" s="53">
        <v>0</v>
      </c>
      <c r="I66" s="50"/>
      <c r="J66" s="53">
        <v>0</v>
      </c>
      <c r="K66" s="53">
        <v>0</v>
      </c>
      <c r="L66" s="53">
        <v>0</v>
      </c>
      <c r="M66" s="50"/>
      <c r="N66" s="53">
        <v>0</v>
      </c>
      <c r="O66" s="53">
        <v>0</v>
      </c>
      <c r="P66" s="53">
        <v>0</v>
      </c>
      <c r="Q66" s="50"/>
      <c r="R66" s="53">
        <v>0</v>
      </c>
      <c r="S66" s="53">
        <v>0</v>
      </c>
      <c r="T66" s="53">
        <v>0</v>
      </c>
      <c r="U66" s="50"/>
      <c r="V66" s="53">
        <v>0</v>
      </c>
      <c r="W66" s="53">
        <v>0</v>
      </c>
      <c r="X66" s="53">
        <v>0</v>
      </c>
      <c r="Y66" s="50"/>
      <c r="Z66" s="53">
        <v>0</v>
      </c>
      <c r="AA66" s="53">
        <v>0</v>
      </c>
      <c r="AB66" s="53">
        <v>0</v>
      </c>
    </row>
    <row r="67" spans="1:28" ht="15" customHeight="1" x14ac:dyDescent="0.25">
      <c r="A67" s="4" t="s">
        <v>65</v>
      </c>
      <c r="B67" s="53">
        <v>0</v>
      </c>
      <c r="C67" s="53">
        <v>0</v>
      </c>
      <c r="D67" s="53">
        <v>0</v>
      </c>
      <c r="E67" s="50"/>
      <c r="F67" s="53">
        <v>0</v>
      </c>
      <c r="G67" s="53">
        <v>0</v>
      </c>
      <c r="H67" s="53">
        <v>0</v>
      </c>
      <c r="I67" s="50"/>
      <c r="J67" s="53">
        <v>0</v>
      </c>
      <c r="K67" s="53">
        <v>0</v>
      </c>
      <c r="L67" s="53">
        <v>0</v>
      </c>
      <c r="M67" s="50"/>
      <c r="N67" s="53">
        <v>0</v>
      </c>
      <c r="O67" s="53">
        <v>0</v>
      </c>
      <c r="P67" s="53">
        <v>0</v>
      </c>
      <c r="Q67" s="50"/>
      <c r="R67" s="53">
        <v>0</v>
      </c>
      <c r="S67" s="53">
        <v>0</v>
      </c>
      <c r="T67" s="53">
        <v>0</v>
      </c>
      <c r="U67" s="50"/>
      <c r="V67" s="53">
        <v>0</v>
      </c>
      <c r="W67" s="53">
        <v>0</v>
      </c>
      <c r="X67" s="53">
        <v>0</v>
      </c>
      <c r="Y67" s="50"/>
      <c r="Z67" s="53" t="s">
        <v>19</v>
      </c>
      <c r="AA67" s="53" t="s">
        <v>19</v>
      </c>
      <c r="AB67" s="53" t="s">
        <v>19</v>
      </c>
    </row>
    <row r="68" spans="1:28" ht="15" customHeight="1" x14ac:dyDescent="0.25">
      <c r="A68" s="4" t="s">
        <v>66</v>
      </c>
      <c r="B68" s="53">
        <v>0</v>
      </c>
      <c r="C68" s="53">
        <v>0</v>
      </c>
      <c r="D68" s="53">
        <v>0</v>
      </c>
      <c r="E68" s="50"/>
      <c r="F68" s="53">
        <v>0</v>
      </c>
      <c r="G68" s="53">
        <v>0</v>
      </c>
      <c r="H68" s="53">
        <v>0</v>
      </c>
      <c r="I68" s="50"/>
      <c r="J68" s="53">
        <v>0</v>
      </c>
      <c r="K68" s="53">
        <v>0</v>
      </c>
      <c r="L68" s="53">
        <v>0</v>
      </c>
      <c r="M68" s="50"/>
      <c r="N68" s="53">
        <v>0</v>
      </c>
      <c r="O68" s="53">
        <v>0</v>
      </c>
      <c r="P68" s="53">
        <v>0</v>
      </c>
      <c r="Q68" s="50"/>
      <c r="R68" s="53">
        <v>0</v>
      </c>
      <c r="S68" s="53">
        <v>0</v>
      </c>
      <c r="T68" s="53">
        <v>0</v>
      </c>
      <c r="U68" s="50"/>
      <c r="V68" s="53">
        <v>0</v>
      </c>
      <c r="W68" s="53">
        <v>0</v>
      </c>
      <c r="X68" s="53">
        <v>0</v>
      </c>
      <c r="Y68" s="50"/>
      <c r="Z68" s="53" t="s">
        <v>19</v>
      </c>
      <c r="AA68" s="53" t="s">
        <v>19</v>
      </c>
      <c r="AB68" s="53" t="s">
        <v>19</v>
      </c>
    </row>
    <row r="69" spans="1:28" ht="15" customHeight="1" x14ac:dyDescent="0.25">
      <c r="A69" s="4" t="s">
        <v>67</v>
      </c>
      <c r="B69" s="53">
        <v>0.16077170418006431</v>
      </c>
      <c r="C69" s="53">
        <v>0.31545741324921134</v>
      </c>
      <c r="D69" s="53">
        <v>0</v>
      </c>
      <c r="E69" s="50"/>
      <c r="F69" s="53">
        <v>0</v>
      </c>
      <c r="G69" s="53">
        <v>0</v>
      </c>
      <c r="H69" s="53">
        <v>0</v>
      </c>
      <c r="I69" s="50"/>
      <c r="J69" s="53">
        <v>0</v>
      </c>
      <c r="K69" s="53">
        <v>0</v>
      </c>
      <c r="L69" s="53">
        <v>0</v>
      </c>
      <c r="M69" s="50"/>
      <c r="N69" s="53">
        <v>0</v>
      </c>
      <c r="O69" s="53">
        <v>0</v>
      </c>
      <c r="P69" s="53">
        <v>0</v>
      </c>
      <c r="Q69" s="50"/>
      <c r="R69" s="53">
        <v>0.92592592592592582</v>
      </c>
      <c r="S69" s="53">
        <v>1.639344262295082</v>
      </c>
      <c r="T69" s="53">
        <v>0</v>
      </c>
      <c r="U69" s="50"/>
      <c r="V69" s="53">
        <v>0</v>
      </c>
      <c r="W69" s="53">
        <v>0</v>
      </c>
      <c r="X69" s="53">
        <v>0</v>
      </c>
      <c r="Y69" s="50"/>
      <c r="Z69" s="53" t="s">
        <v>19</v>
      </c>
      <c r="AA69" s="53" t="s">
        <v>19</v>
      </c>
      <c r="AB69" s="53" t="s">
        <v>19</v>
      </c>
    </row>
    <row r="70" spans="1:28" ht="15" customHeight="1" x14ac:dyDescent="0.25">
      <c r="A70" s="4" t="s">
        <v>68</v>
      </c>
      <c r="B70" s="53">
        <v>0</v>
      </c>
      <c r="C70" s="53">
        <v>0</v>
      </c>
      <c r="D70" s="53">
        <v>0</v>
      </c>
      <c r="E70" s="50"/>
      <c r="F70" s="53">
        <v>0</v>
      </c>
      <c r="G70" s="53">
        <v>0</v>
      </c>
      <c r="H70" s="53">
        <v>0</v>
      </c>
      <c r="I70" s="50"/>
      <c r="J70" s="53">
        <v>0</v>
      </c>
      <c r="K70" s="53">
        <v>0</v>
      </c>
      <c r="L70" s="53">
        <v>0</v>
      </c>
      <c r="M70" s="50"/>
      <c r="N70" s="53">
        <v>0</v>
      </c>
      <c r="O70" s="53">
        <v>0</v>
      </c>
      <c r="P70" s="53">
        <v>0</v>
      </c>
      <c r="Q70" s="50"/>
      <c r="R70" s="53">
        <v>0</v>
      </c>
      <c r="S70" s="53">
        <v>0</v>
      </c>
      <c r="T70" s="53">
        <v>0</v>
      </c>
      <c r="U70" s="50"/>
      <c r="V70" s="53">
        <v>0</v>
      </c>
      <c r="W70" s="53">
        <v>0</v>
      </c>
      <c r="X70" s="53">
        <v>0</v>
      </c>
      <c r="Y70" s="50"/>
      <c r="Z70" s="53" t="s">
        <v>19</v>
      </c>
      <c r="AA70" s="53" t="s">
        <v>19</v>
      </c>
      <c r="AB70" s="53" t="s">
        <v>19</v>
      </c>
    </row>
    <row r="71" spans="1:28" ht="15" customHeight="1" x14ac:dyDescent="0.25">
      <c r="A71" s="4" t="s">
        <v>69</v>
      </c>
      <c r="B71" s="53">
        <v>0.69930069930069927</v>
      </c>
      <c r="C71" s="53">
        <v>1.5037593984962405</v>
      </c>
      <c r="D71" s="53">
        <v>0</v>
      </c>
      <c r="E71" s="50"/>
      <c r="F71" s="53">
        <v>2.4691358024691357</v>
      </c>
      <c r="G71" s="53">
        <v>5</v>
      </c>
      <c r="H71" s="53">
        <v>0</v>
      </c>
      <c r="I71" s="50"/>
      <c r="J71" s="53">
        <v>0</v>
      </c>
      <c r="K71" s="53">
        <v>0</v>
      </c>
      <c r="L71" s="53">
        <v>0</v>
      </c>
      <c r="M71" s="50"/>
      <c r="N71" s="53">
        <v>0</v>
      </c>
      <c r="O71" s="53">
        <v>0</v>
      </c>
      <c r="P71" s="53">
        <v>0</v>
      </c>
      <c r="Q71" s="50"/>
      <c r="R71" s="53">
        <v>0</v>
      </c>
      <c r="S71" s="53">
        <v>0</v>
      </c>
      <c r="T71" s="53">
        <v>0</v>
      </c>
      <c r="U71" s="50"/>
      <c r="V71" s="53">
        <v>0</v>
      </c>
      <c r="W71" s="53">
        <v>0</v>
      </c>
      <c r="X71" s="53">
        <v>0</v>
      </c>
      <c r="Y71" s="50"/>
      <c r="Z71" s="53" t="s">
        <v>19</v>
      </c>
      <c r="AA71" s="53" t="s">
        <v>19</v>
      </c>
      <c r="AB71" s="53" t="s">
        <v>19</v>
      </c>
    </row>
    <row r="72" spans="1:28" ht="15" customHeight="1" x14ac:dyDescent="0.25">
      <c r="A72" s="4" t="s">
        <v>70</v>
      </c>
      <c r="B72" s="53">
        <v>0</v>
      </c>
      <c r="C72" s="53">
        <v>0</v>
      </c>
      <c r="D72" s="53">
        <v>0</v>
      </c>
      <c r="E72" s="50"/>
      <c r="F72" s="53">
        <v>0</v>
      </c>
      <c r="G72" s="53">
        <v>0</v>
      </c>
      <c r="H72" s="53">
        <v>0</v>
      </c>
      <c r="I72" s="50"/>
      <c r="J72" s="53">
        <v>0</v>
      </c>
      <c r="K72" s="53">
        <v>0</v>
      </c>
      <c r="L72" s="53">
        <v>0</v>
      </c>
      <c r="M72" s="50"/>
      <c r="N72" s="53">
        <v>0</v>
      </c>
      <c r="O72" s="53">
        <v>0</v>
      </c>
      <c r="P72" s="53">
        <v>0</v>
      </c>
      <c r="Q72" s="50"/>
      <c r="R72" s="53">
        <v>0</v>
      </c>
      <c r="S72" s="53">
        <v>0</v>
      </c>
      <c r="T72" s="53">
        <v>0</v>
      </c>
      <c r="U72" s="50"/>
      <c r="V72" s="53">
        <v>0</v>
      </c>
      <c r="W72" s="53">
        <v>0</v>
      </c>
      <c r="X72" s="53">
        <v>0</v>
      </c>
      <c r="Y72" s="50"/>
      <c r="Z72" s="53" t="s">
        <v>19</v>
      </c>
      <c r="AA72" s="53" t="s">
        <v>19</v>
      </c>
      <c r="AB72" s="53" t="s">
        <v>19</v>
      </c>
    </row>
    <row r="73" spans="1:28" ht="15" customHeight="1" x14ac:dyDescent="0.25">
      <c r="A73" s="4" t="s">
        <v>71</v>
      </c>
      <c r="B73" s="53">
        <v>0</v>
      </c>
      <c r="C73" s="53">
        <v>0</v>
      </c>
      <c r="D73" s="53">
        <v>0</v>
      </c>
      <c r="E73" s="50"/>
      <c r="F73" s="53">
        <v>0</v>
      </c>
      <c r="G73" s="53">
        <v>0</v>
      </c>
      <c r="H73" s="53">
        <v>0</v>
      </c>
      <c r="I73" s="50"/>
      <c r="J73" s="53">
        <v>0</v>
      </c>
      <c r="K73" s="53">
        <v>0</v>
      </c>
      <c r="L73" s="53">
        <v>0</v>
      </c>
      <c r="M73" s="50"/>
      <c r="N73" s="53">
        <v>0</v>
      </c>
      <c r="O73" s="53">
        <v>0</v>
      </c>
      <c r="P73" s="53">
        <v>0</v>
      </c>
      <c r="Q73" s="50"/>
      <c r="R73" s="53">
        <v>0</v>
      </c>
      <c r="S73" s="53">
        <v>0</v>
      </c>
      <c r="T73" s="53">
        <v>0</v>
      </c>
      <c r="U73" s="50"/>
      <c r="V73" s="53">
        <v>0</v>
      </c>
      <c r="W73" s="53">
        <v>0</v>
      </c>
      <c r="X73" s="53">
        <v>0</v>
      </c>
      <c r="Y73" s="50"/>
      <c r="Z73" s="53">
        <v>0</v>
      </c>
      <c r="AA73" s="53">
        <v>0</v>
      </c>
      <c r="AB73" s="53">
        <v>0</v>
      </c>
    </row>
    <row r="74" spans="1:28" ht="15" customHeight="1" x14ac:dyDescent="0.25">
      <c r="A74" s="4" t="s">
        <v>72</v>
      </c>
      <c r="B74" s="53">
        <v>0.57971014492753625</v>
      </c>
      <c r="C74" s="53">
        <v>0.8771929824561403</v>
      </c>
      <c r="D74" s="53">
        <v>0.28735632183908044</v>
      </c>
      <c r="E74" s="50"/>
      <c r="F74" s="53">
        <v>0</v>
      </c>
      <c r="G74" s="53">
        <v>0</v>
      </c>
      <c r="H74" s="53">
        <v>0</v>
      </c>
      <c r="I74" s="50"/>
      <c r="J74" s="53">
        <v>0.67567567567567566</v>
      </c>
      <c r="K74" s="53">
        <v>0</v>
      </c>
      <c r="L74" s="53">
        <v>1.1363636363636365</v>
      </c>
      <c r="M74" s="50"/>
      <c r="N74" s="53">
        <v>1.3422818791946309</v>
      </c>
      <c r="O74" s="53">
        <v>2.4390243902439024</v>
      </c>
      <c r="P74" s="53">
        <v>0</v>
      </c>
      <c r="Q74" s="50"/>
      <c r="R74" s="53">
        <v>0.84033613445378152</v>
      </c>
      <c r="S74" s="53">
        <v>1.639344262295082</v>
      </c>
      <c r="T74" s="53">
        <v>0</v>
      </c>
      <c r="U74" s="50"/>
      <c r="V74" s="53">
        <v>0</v>
      </c>
      <c r="W74" s="53">
        <v>0</v>
      </c>
      <c r="X74" s="53">
        <v>0</v>
      </c>
      <c r="Y74" s="50"/>
      <c r="Z74" s="53" t="s">
        <v>19</v>
      </c>
      <c r="AA74" s="53" t="s">
        <v>19</v>
      </c>
      <c r="AB74" s="53" t="s">
        <v>19</v>
      </c>
    </row>
    <row r="75" spans="1:28" ht="15" customHeight="1" thickBot="1" x14ac:dyDescent="0.3">
      <c r="A75" s="4" t="s">
        <v>73</v>
      </c>
      <c r="B75" s="53">
        <v>0.17452006980802792</v>
      </c>
      <c r="C75" s="53">
        <v>0</v>
      </c>
      <c r="D75" s="53">
        <v>0.32258064516129031</v>
      </c>
      <c r="E75" s="50"/>
      <c r="F75" s="53">
        <v>0.74074074074074081</v>
      </c>
      <c r="G75" s="53">
        <v>0</v>
      </c>
      <c r="H75" s="53">
        <v>1.3157894736842104</v>
      </c>
      <c r="I75" s="50"/>
      <c r="J75" s="53">
        <v>0</v>
      </c>
      <c r="K75" s="53">
        <v>0</v>
      </c>
      <c r="L75" s="53">
        <v>0</v>
      </c>
      <c r="M75" s="50"/>
      <c r="N75" s="53">
        <v>0</v>
      </c>
      <c r="O75" s="53">
        <v>0</v>
      </c>
      <c r="P75" s="53">
        <v>0</v>
      </c>
      <c r="Q75" s="50"/>
      <c r="R75" s="53">
        <v>0</v>
      </c>
      <c r="S75" s="53">
        <v>0</v>
      </c>
      <c r="T75" s="53">
        <v>0</v>
      </c>
      <c r="U75" s="50"/>
      <c r="V75" s="53">
        <v>0</v>
      </c>
      <c r="W75" s="53">
        <v>0</v>
      </c>
      <c r="X75" s="53">
        <v>0</v>
      </c>
      <c r="Y75" s="50"/>
      <c r="Z75" s="53" t="s">
        <v>19</v>
      </c>
      <c r="AA75" s="53" t="s">
        <v>19</v>
      </c>
      <c r="AB75" s="53" t="s">
        <v>19</v>
      </c>
    </row>
    <row r="76" spans="1:28" ht="15" customHeight="1" x14ac:dyDescent="0.25">
      <c r="A76" s="242" t="s">
        <v>98</v>
      </c>
      <c r="B76" s="242"/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</row>
    <row r="77" spans="1:28" x14ac:dyDescent="0.25">
      <c r="A77" s="247" t="s">
        <v>79</v>
      </c>
      <c r="B77" s="247"/>
      <c r="C77" s="247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</row>
  </sheetData>
  <mergeCells count="32">
    <mergeCell ref="A1:AB1"/>
    <mergeCell ref="A2:AB2"/>
    <mergeCell ref="A3:AB3"/>
    <mergeCell ref="A4:AB4"/>
    <mergeCell ref="A5:AB5"/>
    <mergeCell ref="A6:AB6"/>
    <mergeCell ref="A8:A9"/>
    <mergeCell ref="B8:D8"/>
    <mergeCell ref="F8:H8"/>
    <mergeCell ref="J8:L8"/>
    <mergeCell ref="N8:P8"/>
    <mergeCell ref="A44:AB44"/>
    <mergeCell ref="A37:AB37"/>
    <mergeCell ref="R8:T8"/>
    <mergeCell ref="V8:X8"/>
    <mergeCell ref="Z8:AB8"/>
    <mergeCell ref="A38:AB38"/>
    <mergeCell ref="A40:AB40"/>
    <mergeCell ref="A41:AB41"/>
    <mergeCell ref="A42:AB42"/>
    <mergeCell ref="A43:AB43"/>
    <mergeCell ref="A76:AB76"/>
    <mergeCell ref="A77:AB77"/>
    <mergeCell ref="A45:AB45"/>
    <mergeCell ref="A47:A48"/>
    <mergeCell ref="B47:D47"/>
    <mergeCell ref="F47:H47"/>
    <mergeCell ref="J47:L47"/>
    <mergeCell ref="N47:P47"/>
    <mergeCell ref="R47:T47"/>
    <mergeCell ref="V47:X47"/>
    <mergeCell ref="Z47:AB47"/>
  </mergeCells>
  <hyperlinks>
    <hyperlink ref="AE40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39" max="2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opLeftCell="B1" zoomScaleNormal="100" workbookViewId="0">
      <selection activeCell="AC14" sqref="AC14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8.8554687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155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76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157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95" t="s">
        <v>31</v>
      </c>
      <c r="C9" s="195" t="s">
        <v>32</v>
      </c>
      <c r="D9" s="195" t="s">
        <v>33</v>
      </c>
      <c r="E9" s="195"/>
      <c r="F9" s="195" t="s">
        <v>31</v>
      </c>
      <c r="G9" s="195" t="s">
        <v>32</v>
      </c>
      <c r="H9" s="195" t="s">
        <v>33</v>
      </c>
      <c r="I9" s="195"/>
      <c r="J9" s="195" t="s">
        <v>31</v>
      </c>
      <c r="K9" s="195" t="s">
        <v>32</v>
      </c>
      <c r="L9" s="195" t="s">
        <v>33</v>
      </c>
      <c r="M9" s="195"/>
      <c r="N9" s="195" t="s">
        <v>31</v>
      </c>
      <c r="O9" s="195" t="s">
        <v>32</v>
      </c>
      <c r="P9" s="195" t="s">
        <v>33</v>
      </c>
      <c r="Q9" s="195"/>
      <c r="R9" s="195" t="s">
        <v>31</v>
      </c>
      <c r="S9" s="195" t="s">
        <v>32</v>
      </c>
      <c r="T9" s="195" t="s">
        <v>33</v>
      </c>
      <c r="U9" s="195"/>
      <c r="V9" s="195" t="s">
        <v>31</v>
      </c>
      <c r="W9" s="195" t="s">
        <v>32</v>
      </c>
      <c r="X9" s="195" t="s">
        <v>33</v>
      </c>
      <c r="Y9" s="195"/>
      <c r="Z9" s="195" t="s">
        <v>31</v>
      </c>
      <c r="AA9" s="195" t="s">
        <v>32</v>
      </c>
      <c r="AB9" s="19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SUM(B13:B24)</f>
        <v>191</v>
      </c>
      <c r="C11" s="92">
        <f>SUM(C13:C24)</f>
        <v>113</v>
      </c>
      <c r="D11" s="92">
        <f>SUM(D13:D24)</f>
        <v>78</v>
      </c>
      <c r="E11" s="92"/>
      <c r="F11" s="92">
        <f>SUM(F13:F24)</f>
        <v>43</v>
      </c>
      <c r="G11" s="92">
        <f>SUM(G13:G24)</f>
        <v>28</v>
      </c>
      <c r="H11" s="92">
        <f>SUM(H13:H24)</f>
        <v>15</v>
      </c>
      <c r="I11" s="92"/>
      <c r="J11" s="92">
        <f>SUM(J13:J24)</f>
        <v>29</v>
      </c>
      <c r="K11" s="92">
        <f>SUM(K13:K24)</f>
        <v>19</v>
      </c>
      <c r="L11" s="92">
        <f>SUM(L13:L24)</f>
        <v>10</v>
      </c>
      <c r="M11" s="92"/>
      <c r="N11" s="92">
        <f>SUM(N13:N24)</f>
        <v>20</v>
      </c>
      <c r="O11" s="92">
        <f>SUM(O13:O24)</f>
        <v>16</v>
      </c>
      <c r="P11" s="92">
        <f>SUM(P13:P24)</f>
        <v>4</v>
      </c>
      <c r="Q11" s="92"/>
      <c r="R11" s="92">
        <f>SUM(R13:R24)</f>
        <v>88</v>
      </c>
      <c r="S11" s="92">
        <f>SUM(S13:S24)</f>
        <v>45</v>
      </c>
      <c r="T11" s="92">
        <f>SUM(T13:T24)</f>
        <v>43</v>
      </c>
      <c r="U11" s="92"/>
      <c r="V11" s="92">
        <f>SUM(V13:V24)</f>
        <v>10</v>
      </c>
      <c r="W11" s="92">
        <f>SUM(W13:W24)</f>
        <v>5</v>
      </c>
      <c r="X11" s="92">
        <f>SUM(X13:X24)</f>
        <v>5</v>
      </c>
      <c r="Y11" s="92"/>
      <c r="Z11" s="92">
        <f>SUM(Z13:Z24)</f>
        <v>1</v>
      </c>
      <c r="AA11" s="92">
        <f>SUM(AA13:AA24)</f>
        <v>0</v>
      </c>
      <c r="AB11" s="92">
        <f>SUM(AB13:AB24)</f>
        <v>1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0</v>
      </c>
      <c r="C13" s="143">
        <v>0</v>
      </c>
      <c r="D13" s="143">
        <v>0</v>
      </c>
      <c r="E13" s="143"/>
      <c r="F13" s="143">
        <v>0</v>
      </c>
      <c r="G13" s="143">
        <v>0</v>
      </c>
      <c r="H13" s="143">
        <v>0</v>
      </c>
      <c r="I13" s="143"/>
      <c r="J13" s="143">
        <v>0</v>
      </c>
      <c r="K13" s="143">
        <v>0</v>
      </c>
      <c r="L13" s="143">
        <v>0</v>
      </c>
      <c r="M13" s="143"/>
      <c r="N13" s="143">
        <v>0</v>
      </c>
      <c r="O13" s="143">
        <v>0</v>
      </c>
      <c r="P13" s="143">
        <v>0</v>
      </c>
      <c r="Q13" s="143"/>
      <c r="R13" s="143">
        <v>0</v>
      </c>
      <c r="S13" s="143">
        <v>0</v>
      </c>
      <c r="T13" s="143">
        <v>0</v>
      </c>
      <c r="U13" s="143"/>
      <c r="V13" s="143">
        <v>0</v>
      </c>
      <c r="W13" s="143">
        <v>0</v>
      </c>
      <c r="X13" s="143">
        <v>0</v>
      </c>
      <c r="Y13" s="143"/>
      <c r="Z13" s="143">
        <v>0</v>
      </c>
      <c r="AA13" s="143">
        <v>0</v>
      </c>
      <c r="AB13" s="143">
        <v>0</v>
      </c>
    </row>
    <row r="14" spans="1:31" ht="15" customHeight="1" x14ac:dyDescent="0.25">
      <c r="A14" s="4" t="s">
        <v>49</v>
      </c>
      <c r="B14" s="143">
        <v>27</v>
      </c>
      <c r="C14" s="143">
        <v>16</v>
      </c>
      <c r="D14" s="143">
        <v>11</v>
      </c>
      <c r="E14" s="143"/>
      <c r="F14" s="143">
        <v>8</v>
      </c>
      <c r="G14" s="143">
        <v>4</v>
      </c>
      <c r="H14" s="143">
        <v>4</v>
      </c>
      <c r="I14" s="143"/>
      <c r="J14" s="143">
        <v>6</v>
      </c>
      <c r="K14" s="143">
        <v>3</v>
      </c>
      <c r="L14" s="143">
        <v>3</v>
      </c>
      <c r="M14" s="143"/>
      <c r="N14" s="143">
        <v>6</v>
      </c>
      <c r="O14" s="143">
        <v>4</v>
      </c>
      <c r="P14" s="143">
        <v>2</v>
      </c>
      <c r="Q14" s="143"/>
      <c r="R14" s="143">
        <v>7</v>
      </c>
      <c r="S14" s="143">
        <v>5</v>
      </c>
      <c r="T14" s="143">
        <v>2</v>
      </c>
      <c r="U14" s="143"/>
      <c r="V14" s="143">
        <v>0</v>
      </c>
      <c r="W14" s="143">
        <v>0</v>
      </c>
      <c r="X14" s="143">
        <v>0</v>
      </c>
      <c r="Y14" s="143"/>
      <c r="Z14" s="143">
        <v>0</v>
      </c>
      <c r="AA14" s="143">
        <v>0</v>
      </c>
      <c r="AB14" s="143">
        <v>0</v>
      </c>
    </row>
    <row r="15" spans="1:31" ht="15" customHeight="1" x14ac:dyDescent="0.25">
      <c r="A15" s="4" t="s">
        <v>50</v>
      </c>
      <c r="B15" s="143">
        <v>20</v>
      </c>
      <c r="C15" s="143">
        <v>7</v>
      </c>
      <c r="D15" s="143">
        <v>13</v>
      </c>
      <c r="E15" s="143"/>
      <c r="F15" s="143">
        <v>10</v>
      </c>
      <c r="G15" s="143">
        <v>3</v>
      </c>
      <c r="H15" s="143">
        <v>7</v>
      </c>
      <c r="I15" s="143"/>
      <c r="J15" s="143">
        <v>7</v>
      </c>
      <c r="K15" s="143">
        <v>2</v>
      </c>
      <c r="L15" s="143">
        <v>5</v>
      </c>
      <c r="M15" s="143"/>
      <c r="N15" s="143">
        <v>0</v>
      </c>
      <c r="O15" s="143">
        <v>0</v>
      </c>
      <c r="P15" s="143">
        <v>0</v>
      </c>
      <c r="Q15" s="143"/>
      <c r="R15" s="143">
        <v>3</v>
      </c>
      <c r="S15" s="143">
        <v>2</v>
      </c>
      <c r="T15" s="143">
        <v>1</v>
      </c>
      <c r="U15" s="143"/>
      <c r="V15" s="143">
        <v>0</v>
      </c>
      <c r="W15" s="143">
        <v>0</v>
      </c>
      <c r="X15" s="143">
        <v>0</v>
      </c>
      <c r="Y15" s="143"/>
      <c r="Z15" s="143">
        <v>0</v>
      </c>
      <c r="AA15" s="143">
        <v>0</v>
      </c>
      <c r="AB15" s="143">
        <v>0</v>
      </c>
    </row>
    <row r="16" spans="1:31" ht="15" customHeight="1" x14ac:dyDescent="0.25">
      <c r="A16" s="4" t="s">
        <v>51</v>
      </c>
      <c r="B16" s="143">
        <v>0</v>
      </c>
      <c r="C16" s="143">
        <v>0</v>
      </c>
      <c r="D16" s="143">
        <v>0</v>
      </c>
      <c r="E16" s="143"/>
      <c r="F16" s="143">
        <v>0</v>
      </c>
      <c r="G16" s="143">
        <v>0</v>
      </c>
      <c r="H16" s="143">
        <v>0</v>
      </c>
      <c r="I16" s="143"/>
      <c r="J16" s="143">
        <v>0</v>
      </c>
      <c r="K16" s="143">
        <v>0</v>
      </c>
      <c r="L16" s="143">
        <v>0</v>
      </c>
      <c r="M16" s="143"/>
      <c r="N16" s="143">
        <v>0</v>
      </c>
      <c r="O16" s="143">
        <v>0</v>
      </c>
      <c r="P16" s="143">
        <v>0</v>
      </c>
      <c r="Q16" s="143"/>
      <c r="R16" s="143">
        <v>0</v>
      </c>
      <c r="S16" s="143">
        <v>0</v>
      </c>
      <c r="T16" s="143">
        <v>0</v>
      </c>
      <c r="U16" s="143"/>
      <c r="V16" s="143">
        <v>0</v>
      </c>
      <c r="W16" s="143">
        <v>0</v>
      </c>
      <c r="X16" s="143">
        <v>0</v>
      </c>
      <c r="Y16" s="143"/>
      <c r="Z16" s="143">
        <v>0</v>
      </c>
      <c r="AA16" s="143">
        <v>0</v>
      </c>
      <c r="AB16" s="143">
        <v>0</v>
      </c>
    </row>
    <row r="17" spans="1:31" ht="15" customHeight="1" x14ac:dyDescent="0.25">
      <c r="A17" s="4" t="s">
        <v>53</v>
      </c>
      <c r="B17" s="143">
        <v>2</v>
      </c>
      <c r="C17" s="143">
        <v>1</v>
      </c>
      <c r="D17" s="143">
        <v>1</v>
      </c>
      <c r="E17" s="143"/>
      <c r="F17" s="143">
        <v>0</v>
      </c>
      <c r="G17" s="143">
        <v>0</v>
      </c>
      <c r="H17" s="143">
        <v>0</v>
      </c>
      <c r="I17" s="143"/>
      <c r="J17" s="143">
        <v>0</v>
      </c>
      <c r="K17" s="143">
        <v>0</v>
      </c>
      <c r="L17" s="143">
        <v>0</v>
      </c>
      <c r="M17" s="143"/>
      <c r="N17" s="143">
        <v>1</v>
      </c>
      <c r="O17" s="143">
        <v>1</v>
      </c>
      <c r="P17" s="143">
        <v>0</v>
      </c>
      <c r="Q17" s="143"/>
      <c r="R17" s="143">
        <v>1</v>
      </c>
      <c r="S17" s="143">
        <v>0</v>
      </c>
      <c r="T17" s="143">
        <v>1</v>
      </c>
      <c r="U17" s="143"/>
      <c r="V17" s="143">
        <v>0</v>
      </c>
      <c r="W17" s="143">
        <v>0</v>
      </c>
      <c r="X17" s="143">
        <v>0</v>
      </c>
      <c r="Y17" s="143"/>
      <c r="Z17" s="143">
        <v>0</v>
      </c>
      <c r="AA17" s="143">
        <v>0</v>
      </c>
      <c r="AB17" s="143">
        <v>0</v>
      </c>
    </row>
    <row r="18" spans="1:31" ht="15" customHeight="1" x14ac:dyDescent="0.25">
      <c r="A18" s="4" t="s">
        <v>55</v>
      </c>
      <c r="B18" s="143">
        <v>3</v>
      </c>
      <c r="C18" s="143">
        <v>2</v>
      </c>
      <c r="D18" s="143">
        <v>1</v>
      </c>
      <c r="E18" s="143"/>
      <c r="F18" s="143">
        <v>1</v>
      </c>
      <c r="G18" s="143">
        <v>1</v>
      </c>
      <c r="H18" s="143">
        <v>0</v>
      </c>
      <c r="I18" s="143"/>
      <c r="J18" s="143">
        <v>1</v>
      </c>
      <c r="K18" s="143">
        <v>1</v>
      </c>
      <c r="L18" s="143">
        <v>0</v>
      </c>
      <c r="M18" s="143"/>
      <c r="N18" s="143">
        <v>0</v>
      </c>
      <c r="O18" s="143">
        <v>0</v>
      </c>
      <c r="P18" s="143">
        <v>0</v>
      </c>
      <c r="Q18" s="143"/>
      <c r="R18" s="143">
        <v>1</v>
      </c>
      <c r="S18" s="143">
        <v>0</v>
      </c>
      <c r="T18" s="143">
        <v>1</v>
      </c>
      <c r="U18" s="143"/>
      <c r="V18" s="143">
        <v>0</v>
      </c>
      <c r="W18" s="143">
        <v>0</v>
      </c>
      <c r="X18" s="143">
        <v>0</v>
      </c>
      <c r="Y18" s="143"/>
      <c r="Z18" s="143">
        <v>0</v>
      </c>
      <c r="AA18" s="143">
        <v>0</v>
      </c>
      <c r="AB18" s="143">
        <v>0</v>
      </c>
    </row>
    <row r="19" spans="1:31" ht="15" customHeight="1" x14ac:dyDescent="0.25">
      <c r="A19" s="4" t="s">
        <v>56</v>
      </c>
      <c r="B19" s="143">
        <v>0</v>
      </c>
      <c r="C19" s="143">
        <v>0</v>
      </c>
      <c r="D19" s="143">
        <v>0</v>
      </c>
      <c r="E19" s="143"/>
      <c r="F19" s="143">
        <v>0</v>
      </c>
      <c r="G19" s="143">
        <v>0</v>
      </c>
      <c r="H19" s="143">
        <v>0</v>
      </c>
      <c r="I19" s="143"/>
      <c r="J19" s="143">
        <v>0</v>
      </c>
      <c r="K19" s="143">
        <v>0</v>
      </c>
      <c r="L19" s="143">
        <v>0</v>
      </c>
      <c r="M19" s="143"/>
      <c r="N19" s="143">
        <v>0</v>
      </c>
      <c r="O19" s="143">
        <v>0</v>
      </c>
      <c r="P19" s="143">
        <v>0</v>
      </c>
      <c r="Q19" s="143"/>
      <c r="R19" s="143">
        <v>0</v>
      </c>
      <c r="S19" s="143">
        <v>0</v>
      </c>
      <c r="T19" s="143">
        <v>0</v>
      </c>
      <c r="U19" s="143"/>
      <c r="V19" s="143">
        <v>0</v>
      </c>
      <c r="W19" s="143">
        <v>0</v>
      </c>
      <c r="X19" s="143">
        <v>0</v>
      </c>
      <c r="Y19" s="143"/>
      <c r="Z19" s="143">
        <v>0</v>
      </c>
      <c r="AA19" s="143">
        <v>0</v>
      </c>
      <c r="AB19" s="143">
        <v>0</v>
      </c>
    </row>
    <row r="20" spans="1:31" ht="15" customHeight="1" x14ac:dyDescent="0.25">
      <c r="A20" s="4" t="s">
        <v>57</v>
      </c>
      <c r="B20" s="143">
        <v>0</v>
      </c>
      <c r="C20" s="143">
        <v>0</v>
      </c>
      <c r="D20" s="143">
        <v>0</v>
      </c>
      <c r="E20" s="143"/>
      <c r="F20" s="143">
        <v>0</v>
      </c>
      <c r="G20" s="143">
        <v>0</v>
      </c>
      <c r="H20" s="143">
        <v>0</v>
      </c>
      <c r="I20" s="143"/>
      <c r="J20" s="143">
        <v>0</v>
      </c>
      <c r="K20" s="143">
        <v>0</v>
      </c>
      <c r="L20" s="143">
        <v>0</v>
      </c>
      <c r="M20" s="143"/>
      <c r="N20" s="143">
        <v>0</v>
      </c>
      <c r="O20" s="143">
        <v>0</v>
      </c>
      <c r="P20" s="143">
        <v>0</v>
      </c>
      <c r="Q20" s="143"/>
      <c r="R20" s="143">
        <v>0</v>
      </c>
      <c r="S20" s="143">
        <v>0</v>
      </c>
      <c r="T20" s="143">
        <v>0</v>
      </c>
      <c r="U20" s="143"/>
      <c r="V20" s="143">
        <v>0</v>
      </c>
      <c r="W20" s="143">
        <v>0</v>
      </c>
      <c r="X20" s="143">
        <v>0</v>
      </c>
      <c r="Y20" s="143"/>
      <c r="Z20" s="143">
        <v>0</v>
      </c>
      <c r="AA20" s="143">
        <v>0</v>
      </c>
      <c r="AB20" s="143">
        <v>0</v>
      </c>
    </row>
    <row r="21" spans="1:31" ht="15" customHeight="1" x14ac:dyDescent="0.25">
      <c r="A21" s="78" t="s">
        <v>59</v>
      </c>
      <c r="B21" s="143">
        <v>129</v>
      </c>
      <c r="C21" s="143">
        <v>81</v>
      </c>
      <c r="D21" s="143">
        <v>48</v>
      </c>
      <c r="E21" s="143"/>
      <c r="F21" s="143">
        <v>24</v>
      </c>
      <c r="G21" s="143">
        <v>20</v>
      </c>
      <c r="H21" s="143">
        <v>4</v>
      </c>
      <c r="I21" s="143"/>
      <c r="J21" s="143">
        <v>15</v>
      </c>
      <c r="K21" s="143">
        <v>13</v>
      </c>
      <c r="L21" s="143">
        <v>2</v>
      </c>
      <c r="M21" s="143"/>
      <c r="N21" s="143">
        <v>10</v>
      </c>
      <c r="O21" s="143">
        <v>9</v>
      </c>
      <c r="P21" s="143">
        <v>1</v>
      </c>
      <c r="Q21" s="143"/>
      <c r="R21" s="143">
        <v>69</v>
      </c>
      <c r="S21" s="143">
        <v>34</v>
      </c>
      <c r="T21" s="143">
        <v>35</v>
      </c>
      <c r="U21" s="143"/>
      <c r="V21" s="143">
        <v>10</v>
      </c>
      <c r="W21" s="143">
        <v>5</v>
      </c>
      <c r="X21" s="143">
        <v>5</v>
      </c>
      <c r="Y21" s="143"/>
      <c r="Z21" s="143">
        <v>1</v>
      </c>
      <c r="AA21" s="143">
        <v>0</v>
      </c>
      <c r="AB21" s="143">
        <v>1</v>
      </c>
    </row>
    <row r="22" spans="1:31" ht="15" customHeight="1" x14ac:dyDescent="0.25">
      <c r="A22" s="4" t="s">
        <v>61</v>
      </c>
      <c r="B22" s="143">
        <v>10</v>
      </c>
      <c r="C22" s="143">
        <v>6</v>
      </c>
      <c r="D22" s="143">
        <v>4</v>
      </c>
      <c r="E22" s="143"/>
      <c r="F22" s="143">
        <v>0</v>
      </c>
      <c r="G22" s="143">
        <v>0</v>
      </c>
      <c r="H22" s="143">
        <v>0</v>
      </c>
      <c r="I22" s="143"/>
      <c r="J22" s="143">
        <v>0</v>
      </c>
      <c r="K22" s="143">
        <v>0</v>
      </c>
      <c r="L22" s="143">
        <v>0</v>
      </c>
      <c r="M22" s="143"/>
      <c r="N22" s="143">
        <v>3</v>
      </c>
      <c r="O22" s="143">
        <v>2</v>
      </c>
      <c r="P22" s="143">
        <v>1</v>
      </c>
      <c r="Q22" s="143"/>
      <c r="R22" s="143">
        <v>7</v>
      </c>
      <c r="S22" s="143">
        <v>4</v>
      </c>
      <c r="T22" s="143">
        <v>3</v>
      </c>
      <c r="U22" s="143"/>
      <c r="V22" s="143">
        <v>0</v>
      </c>
      <c r="W22" s="143">
        <v>0</v>
      </c>
      <c r="X22" s="143">
        <v>0</v>
      </c>
      <c r="Y22" s="143"/>
      <c r="Z22" s="143">
        <v>0</v>
      </c>
      <c r="AA22" s="143">
        <v>0</v>
      </c>
      <c r="AB22" s="143">
        <v>0</v>
      </c>
    </row>
    <row r="23" spans="1:31" ht="15" customHeight="1" x14ac:dyDescent="0.25">
      <c r="A23" s="4" t="s">
        <v>64</v>
      </c>
      <c r="B23" s="143">
        <v>0</v>
      </c>
      <c r="C23" s="143">
        <v>0</v>
      </c>
      <c r="D23" s="143">
        <v>0</v>
      </c>
      <c r="E23" s="143"/>
      <c r="F23" s="143">
        <v>0</v>
      </c>
      <c r="G23" s="143">
        <v>0</v>
      </c>
      <c r="H23" s="143">
        <v>0</v>
      </c>
      <c r="I23" s="143"/>
      <c r="J23" s="143">
        <v>0</v>
      </c>
      <c r="K23" s="143">
        <v>0</v>
      </c>
      <c r="L23" s="143">
        <v>0</v>
      </c>
      <c r="M23" s="143"/>
      <c r="N23" s="143">
        <v>0</v>
      </c>
      <c r="O23" s="143">
        <v>0</v>
      </c>
      <c r="P23" s="143">
        <v>0</v>
      </c>
      <c r="Q23" s="143"/>
      <c r="R23" s="143">
        <v>0</v>
      </c>
      <c r="S23" s="143">
        <v>0</v>
      </c>
      <c r="T23" s="143">
        <v>0</v>
      </c>
      <c r="U23" s="143"/>
      <c r="V23" s="143">
        <v>0</v>
      </c>
      <c r="W23" s="143">
        <v>0</v>
      </c>
      <c r="X23" s="143">
        <v>0</v>
      </c>
      <c r="Y23" s="143"/>
      <c r="Z23" s="143">
        <v>0</v>
      </c>
      <c r="AA23" s="143">
        <v>0</v>
      </c>
      <c r="AB23" s="143">
        <v>0</v>
      </c>
    </row>
    <row r="24" spans="1:31" ht="15" customHeight="1" thickBot="1" x14ac:dyDescent="0.3">
      <c r="A24" s="4" t="s">
        <v>67</v>
      </c>
      <c r="B24" s="143">
        <v>0</v>
      </c>
      <c r="C24" s="143">
        <v>0</v>
      </c>
      <c r="D24" s="143">
        <v>0</v>
      </c>
      <c r="E24" s="143"/>
      <c r="F24" s="143">
        <v>0</v>
      </c>
      <c r="G24" s="143">
        <v>0</v>
      </c>
      <c r="H24" s="143">
        <v>0</v>
      </c>
      <c r="I24" s="143"/>
      <c r="J24" s="143">
        <v>0</v>
      </c>
      <c r="K24" s="143">
        <v>0</v>
      </c>
      <c r="L24" s="143">
        <v>0</v>
      </c>
      <c r="M24" s="143"/>
      <c r="N24" s="143">
        <v>0</v>
      </c>
      <c r="O24" s="143">
        <v>0</v>
      </c>
      <c r="P24" s="143">
        <v>0</v>
      </c>
      <c r="Q24" s="143"/>
      <c r="R24" s="143">
        <v>0</v>
      </c>
      <c r="S24" s="143">
        <v>0</v>
      </c>
      <c r="T24" s="143">
        <v>0</v>
      </c>
      <c r="U24" s="143"/>
      <c r="V24" s="143">
        <v>0</v>
      </c>
      <c r="W24" s="143">
        <v>0</v>
      </c>
      <c r="X24" s="143">
        <v>0</v>
      </c>
      <c r="Y24" s="143"/>
      <c r="Z24" s="143">
        <v>0</v>
      </c>
      <c r="AA24" s="143">
        <v>0</v>
      </c>
      <c r="AB24" s="143">
        <v>0</v>
      </c>
    </row>
    <row r="25" spans="1:31" x14ac:dyDescent="0.25">
      <c r="A25" s="242" t="s">
        <v>98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</row>
    <row r="26" spans="1:31" x14ac:dyDescent="0.25">
      <c r="A26" s="247" t="s">
        <v>79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</row>
    <row r="27" spans="1:31" ht="16.5" customHeight="1" thickBot="1" x14ac:dyDescent="0.3">
      <c r="A27" s="22"/>
    </row>
    <row r="28" spans="1:31" ht="14.25" customHeight="1" thickBot="1" x14ac:dyDescent="0.3">
      <c r="A28" s="258" t="s">
        <v>156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E28" s="189" t="s">
        <v>111</v>
      </c>
    </row>
    <row r="29" spans="1:31" ht="14.25" x14ac:dyDescent="0.25">
      <c r="A29" s="258" t="s">
        <v>78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</row>
    <row r="30" spans="1:31" ht="14.25" x14ac:dyDescent="0.25">
      <c r="A30" s="258" t="s">
        <v>30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</row>
    <row r="31" spans="1:31" ht="14.25" x14ac:dyDescent="0.25">
      <c r="A31" s="258" t="s">
        <v>46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</row>
    <row r="32" spans="1:31" ht="14.25" x14ac:dyDescent="0.25">
      <c r="A32" s="250" t="s">
        <v>137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</row>
    <row r="33" spans="1:28" ht="14.25" x14ac:dyDescent="0.25">
      <c r="A33" s="250" t="s">
        <v>117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</row>
    <row r="34" spans="1:28" ht="13.5" thickBo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15" customHeight="1" thickBot="1" x14ac:dyDescent="0.3">
      <c r="A35" s="237" t="s">
        <v>103</v>
      </c>
      <c r="B35" s="239" t="s">
        <v>10</v>
      </c>
      <c r="C35" s="239"/>
      <c r="D35" s="239"/>
      <c r="E35" s="8"/>
      <c r="F35" s="239" t="s">
        <v>21</v>
      </c>
      <c r="G35" s="239"/>
      <c r="H35" s="239"/>
      <c r="I35" s="8"/>
      <c r="J35" s="239" t="s">
        <v>22</v>
      </c>
      <c r="K35" s="239"/>
      <c r="L35" s="239"/>
      <c r="M35" s="8"/>
      <c r="N35" s="239" t="s">
        <v>23</v>
      </c>
      <c r="O35" s="239"/>
      <c r="P35" s="239"/>
      <c r="Q35" s="8"/>
      <c r="R35" s="239" t="s">
        <v>24</v>
      </c>
      <c r="S35" s="239"/>
      <c r="T35" s="239"/>
      <c r="U35" s="8"/>
      <c r="V35" s="239" t="s">
        <v>25</v>
      </c>
      <c r="W35" s="239"/>
      <c r="X35" s="239"/>
      <c r="Y35" s="8"/>
      <c r="Z35" s="239" t="s">
        <v>26</v>
      </c>
      <c r="AA35" s="239"/>
      <c r="AB35" s="239"/>
    </row>
    <row r="36" spans="1:28" ht="15" customHeight="1" thickBot="1" x14ac:dyDescent="0.3">
      <c r="A36" s="237"/>
      <c r="B36" s="11" t="s">
        <v>31</v>
      </c>
      <c r="C36" s="11" t="s">
        <v>32</v>
      </c>
      <c r="D36" s="11" t="s">
        <v>33</v>
      </c>
      <c r="E36" s="11"/>
      <c r="F36" s="11" t="s">
        <v>31</v>
      </c>
      <c r="G36" s="11" t="s">
        <v>32</v>
      </c>
      <c r="H36" s="11" t="s">
        <v>33</v>
      </c>
      <c r="I36" s="11"/>
      <c r="J36" s="11" t="s">
        <v>31</v>
      </c>
      <c r="K36" s="11" t="s">
        <v>32</v>
      </c>
      <c r="L36" s="11" t="s">
        <v>33</v>
      </c>
      <c r="M36" s="11"/>
      <c r="N36" s="11" t="s">
        <v>31</v>
      </c>
      <c r="O36" s="11" t="s">
        <v>32</v>
      </c>
      <c r="P36" s="11" t="s">
        <v>33</v>
      </c>
      <c r="Q36" s="11"/>
      <c r="R36" s="11" t="s">
        <v>31</v>
      </c>
      <c r="S36" s="11" t="s">
        <v>32</v>
      </c>
      <c r="T36" s="11" t="s">
        <v>33</v>
      </c>
      <c r="U36" s="11"/>
      <c r="V36" s="11" t="s">
        <v>31</v>
      </c>
      <c r="W36" s="11" t="s">
        <v>32</v>
      </c>
      <c r="X36" s="11" t="s">
        <v>33</v>
      </c>
      <c r="Y36" s="11"/>
      <c r="Z36" s="11" t="s">
        <v>31</v>
      </c>
      <c r="AA36" s="11" t="s">
        <v>32</v>
      </c>
      <c r="AB36" s="11" t="s">
        <v>33</v>
      </c>
    </row>
    <row r="37" spans="1:28" ht="15" customHeight="1" x14ac:dyDescent="0.25">
      <c r="A37" s="23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s="24" customFormat="1" ht="15" customHeight="1" x14ac:dyDescent="0.25">
      <c r="A38" s="29" t="s">
        <v>47</v>
      </c>
      <c r="B38" s="63">
        <v>1.573829927488464</v>
      </c>
      <c r="C38" s="63">
        <v>1.9039595619208087</v>
      </c>
      <c r="D38" s="63">
        <v>1.257861635220126</v>
      </c>
      <c r="E38" s="93"/>
      <c r="F38" s="63">
        <v>1.7158818834796488</v>
      </c>
      <c r="G38" s="63">
        <v>2.2151898734177213</v>
      </c>
      <c r="H38" s="63">
        <v>1.2077294685990339</v>
      </c>
      <c r="I38" s="93"/>
      <c r="J38" s="63">
        <v>1.2708150744960562</v>
      </c>
      <c r="K38" s="63">
        <v>1.6964285714285714</v>
      </c>
      <c r="L38" s="63">
        <v>0.86058519793459543</v>
      </c>
      <c r="M38" s="93"/>
      <c r="N38" s="63">
        <v>0.93066542577943234</v>
      </c>
      <c r="O38" s="63">
        <v>1.5267175572519083</v>
      </c>
      <c r="P38" s="63">
        <v>0.36330608537693004</v>
      </c>
      <c r="Q38" s="93"/>
      <c r="R38" s="63">
        <v>3.494837172359015</v>
      </c>
      <c r="S38" s="63">
        <v>3.7128712871287126</v>
      </c>
      <c r="T38" s="63">
        <v>3.2924961715160794</v>
      </c>
      <c r="U38" s="93"/>
      <c r="V38" s="63">
        <v>0.4899559039686428</v>
      </c>
      <c r="W38" s="63">
        <v>0.52192066805845516</v>
      </c>
      <c r="X38" s="63">
        <v>0.46168051708217916</v>
      </c>
      <c r="Y38" s="93"/>
      <c r="Z38" s="63">
        <v>0.15625</v>
      </c>
      <c r="AA38" s="63">
        <v>0</v>
      </c>
      <c r="AB38" s="63">
        <v>0.32573289902280134</v>
      </c>
    </row>
    <row r="39" spans="1:28" ht="15" customHeight="1" x14ac:dyDescent="0.25">
      <c r="A39" s="23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</row>
    <row r="40" spans="1:28" ht="15" customHeight="1" x14ac:dyDescent="0.25">
      <c r="A40" s="4" t="s">
        <v>48</v>
      </c>
      <c r="B40" s="53">
        <v>0</v>
      </c>
      <c r="C40" s="53">
        <v>0</v>
      </c>
      <c r="D40" s="53">
        <v>0</v>
      </c>
      <c r="E40" s="50"/>
      <c r="F40" s="53">
        <v>0</v>
      </c>
      <c r="G40" s="53">
        <v>0</v>
      </c>
      <c r="H40" s="53">
        <v>0</v>
      </c>
      <c r="I40" s="50"/>
      <c r="J40" s="53">
        <v>0</v>
      </c>
      <c r="K40" s="53">
        <v>0</v>
      </c>
      <c r="L40" s="53">
        <v>0</v>
      </c>
      <c r="M40" s="50"/>
      <c r="N40" s="53">
        <v>0</v>
      </c>
      <c r="O40" s="53">
        <v>0</v>
      </c>
      <c r="P40" s="53">
        <v>0</v>
      </c>
      <c r="Q40" s="50"/>
      <c r="R40" s="53">
        <v>0</v>
      </c>
      <c r="S40" s="53">
        <v>0</v>
      </c>
      <c r="T40" s="53">
        <v>0</v>
      </c>
      <c r="U40" s="50"/>
      <c r="V40" s="53">
        <v>0</v>
      </c>
      <c r="W40" s="53">
        <v>0</v>
      </c>
      <c r="X40" s="53">
        <v>0</v>
      </c>
      <c r="Y40" s="50"/>
      <c r="Z40" s="53">
        <v>0</v>
      </c>
      <c r="AA40" s="53">
        <v>0</v>
      </c>
      <c r="AB40" s="53">
        <v>0</v>
      </c>
    </row>
    <row r="41" spans="1:28" ht="15" customHeight="1" x14ac:dyDescent="0.25">
      <c r="A41" s="4" t="s">
        <v>49</v>
      </c>
      <c r="B41" s="53">
        <v>2.1774193548387095</v>
      </c>
      <c r="C41" s="53">
        <v>2.6272577996715927</v>
      </c>
      <c r="D41" s="53">
        <v>1.7432646592709984</v>
      </c>
      <c r="E41" s="50"/>
      <c r="F41" s="53">
        <v>2.6490066225165565</v>
      </c>
      <c r="G41" s="53">
        <v>2.9197080291970803</v>
      </c>
      <c r="H41" s="53">
        <v>2.4242424242424243</v>
      </c>
      <c r="I41" s="50"/>
      <c r="J41" s="53">
        <v>2.2556390977443606</v>
      </c>
      <c r="K41" s="53">
        <v>2.2058823529411766</v>
      </c>
      <c r="L41" s="53">
        <v>2.3076923076923079</v>
      </c>
      <c r="M41" s="50"/>
      <c r="N41" s="53">
        <v>2.4489795918367347</v>
      </c>
      <c r="O41" s="53">
        <v>3.1746031746031744</v>
      </c>
      <c r="P41" s="53">
        <v>1.680672268907563</v>
      </c>
      <c r="Q41" s="50"/>
      <c r="R41" s="53">
        <v>2.9535864978902953</v>
      </c>
      <c r="S41" s="53">
        <v>4.0650406504065035</v>
      </c>
      <c r="T41" s="53">
        <v>1.7543859649122806</v>
      </c>
      <c r="U41" s="50"/>
      <c r="V41" s="53">
        <v>0</v>
      </c>
      <c r="W41" s="53">
        <v>0</v>
      </c>
      <c r="X41" s="53">
        <v>0</v>
      </c>
      <c r="Y41" s="50"/>
      <c r="Z41" s="53" t="s">
        <v>19</v>
      </c>
      <c r="AA41" s="53" t="s">
        <v>19</v>
      </c>
      <c r="AB41" s="53" t="s">
        <v>19</v>
      </c>
    </row>
    <row r="42" spans="1:28" ht="15" customHeight="1" x14ac:dyDescent="0.25">
      <c r="A42" s="4" t="s">
        <v>50</v>
      </c>
      <c r="B42" s="53">
        <v>3.091190108191654</v>
      </c>
      <c r="C42" s="53">
        <v>2.9914529914529915</v>
      </c>
      <c r="D42" s="53">
        <v>3.1476997578692498</v>
      </c>
      <c r="E42" s="50"/>
      <c r="F42" s="53">
        <v>5.8823529411764701</v>
      </c>
      <c r="G42" s="53">
        <v>4.6153846153846159</v>
      </c>
      <c r="H42" s="53">
        <v>6.666666666666667</v>
      </c>
      <c r="I42" s="50"/>
      <c r="J42" s="53">
        <v>4.6979865771812079</v>
      </c>
      <c r="K42" s="53">
        <v>3.4482758620689653</v>
      </c>
      <c r="L42" s="53">
        <v>5.4945054945054945</v>
      </c>
      <c r="M42" s="50"/>
      <c r="N42" s="53">
        <v>0</v>
      </c>
      <c r="O42" s="53">
        <v>0</v>
      </c>
      <c r="P42" s="53">
        <v>0</v>
      </c>
      <c r="Q42" s="50"/>
      <c r="R42" s="53">
        <v>3</v>
      </c>
      <c r="S42" s="53">
        <v>6.8965517241379306</v>
      </c>
      <c r="T42" s="53">
        <v>1.4084507042253522</v>
      </c>
      <c r="U42" s="50"/>
      <c r="V42" s="53">
        <v>0</v>
      </c>
      <c r="W42" s="53">
        <v>0</v>
      </c>
      <c r="X42" s="53">
        <v>0</v>
      </c>
      <c r="Y42" s="50"/>
      <c r="Z42" s="53" t="s">
        <v>19</v>
      </c>
      <c r="AA42" s="53" t="s">
        <v>19</v>
      </c>
      <c r="AB42" s="53" t="s">
        <v>19</v>
      </c>
    </row>
    <row r="43" spans="1:28" ht="15" customHeight="1" x14ac:dyDescent="0.25">
      <c r="A43" s="4" t="s">
        <v>51</v>
      </c>
      <c r="B43" s="53">
        <v>0</v>
      </c>
      <c r="C43" s="53">
        <v>0</v>
      </c>
      <c r="D43" s="53">
        <v>0</v>
      </c>
      <c r="E43" s="50"/>
      <c r="F43" s="53">
        <v>0</v>
      </c>
      <c r="G43" s="53">
        <v>0</v>
      </c>
      <c r="H43" s="53">
        <v>0</v>
      </c>
      <c r="I43" s="50"/>
      <c r="J43" s="53">
        <v>0</v>
      </c>
      <c r="K43" s="53">
        <v>0</v>
      </c>
      <c r="L43" s="53">
        <v>0</v>
      </c>
      <c r="M43" s="50"/>
      <c r="N43" s="53">
        <v>0</v>
      </c>
      <c r="O43" s="53" t="s">
        <v>19</v>
      </c>
      <c r="P43" s="53">
        <v>0</v>
      </c>
      <c r="Q43" s="50"/>
      <c r="R43" s="53">
        <v>0</v>
      </c>
      <c r="S43" s="53" t="s">
        <v>19</v>
      </c>
      <c r="T43" s="53">
        <v>0</v>
      </c>
      <c r="U43" s="50"/>
      <c r="V43" s="53">
        <v>0</v>
      </c>
      <c r="W43" s="53" t="s">
        <v>19</v>
      </c>
      <c r="X43" s="53">
        <v>0</v>
      </c>
      <c r="Y43" s="50"/>
      <c r="Z43" s="53" t="s">
        <v>19</v>
      </c>
      <c r="AA43" s="53" t="s">
        <v>19</v>
      </c>
      <c r="AB43" s="53" t="s">
        <v>19</v>
      </c>
    </row>
    <row r="44" spans="1:28" ht="15" customHeight="1" x14ac:dyDescent="0.25">
      <c r="A44" s="4" t="s">
        <v>53</v>
      </c>
      <c r="B44" s="53">
        <v>0.60422960725075525</v>
      </c>
      <c r="C44" s="53">
        <v>0.62893081761006298</v>
      </c>
      <c r="D44" s="53">
        <v>0.58139534883720934</v>
      </c>
      <c r="E44" s="50"/>
      <c r="F44" s="53">
        <v>0</v>
      </c>
      <c r="G44" s="53">
        <v>0</v>
      </c>
      <c r="H44" s="53">
        <v>0</v>
      </c>
      <c r="I44" s="50"/>
      <c r="J44" s="53">
        <v>0</v>
      </c>
      <c r="K44" s="53">
        <v>0</v>
      </c>
      <c r="L44" s="53">
        <v>0</v>
      </c>
      <c r="M44" s="50"/>
      <c r="N44" s="53">
        <v>1.1235955056179776</v>
      </c>
      <c r="O44" s="53">
        <v>1.8518518518518516</v>
      </c>
      <c r="P44" s="53">
        <v>0</v>
      </c>
      <c r="Q44" s="50"/>
      <c r="R44" s="53">
        <v>1.8867924528301887</v>
      </c>
      <c r="S44" s="53">
        <v>0</v>
      </c>
      <c r="T44" s="53">
        <v>3.7037037037037033</v>
      </c>
      <c r="U44" s="50"/>
      <c r="V44" s="53">
        <v>0</v>
      </c>
      <c r="W44" s="53">
        <v>0</v>
      </c>
      <c r="X44" s="53">
        <v>0</v>
      </c>
      <c r="Y44" s="50"/>
      <c r="Z44" s="53" t="s">
        <v>19</v>
      </c>
      <c r="AA44" s="53" t="s">
        <v>19</v>
      </c>
      <c r="AB44" s="53" t="s">
        <v>19</v>
      </c>
    </row>
    <row r="45" spans="1:28" ht="15" customHeight="1" x14ac:dyDescent="0.25">
      <c r="A45" s="4" t="s">
        <v>55</v>
      </c>
      <c r="B45" s="53">
        <v>0.949367088607595</v>
      </c>
      <c r="C45" s="53">
        <v>1.4184397163120568</v>
      </c>
      <c r="D45" s="53">
        <v>0.5714285714285714</v>
      </c>
      <c r="E45" s="50"/>
      <c r="F45" s="53">
        <v>1.4084507042253522</v>
      </c>
      <c r="G45" s="53">
        <v>3.3333333333333335</v>
      </c>
      <c r="H45" s="53">
        <v>0</v>
      </c>
      <c r="I45" s="50"/>
      <c r="J45" s="53">
        <v>1.5151515151515151</v>
      </c>
      <c r="K45" s="53">
        <v>3.3333333333333335</v>
      </c>
      <c r="L45" s="53">
        <v>0</v>
      </c>
      <c r="M45" s="50"/>
      <c r="N45" s="53">
        <v>0</v>
      </c>
      <c r="O45" s="53">
        <v>0</v>
      </c>
      <c r="P45" s="53">
        <v>0</v>
      </c>
      <c r="Q45" s="50"/>
      <c r="R45" s="53">
        <v>1.8867924528301887</v>
      </c>
      <c r="S45" s="53">
        <v>0</v>
      </c>
      <c r="T45" s="53">
        <v>3.3333333333333335</v>
      </c>
      <c r="U45" s="50"/>
      <c r="V45" s="53">
        <v>0</v>
      </c>
      <c r="W45" s="53">
        <v>0</v>
      </c>
      <c r="X45" s="53">
        <v>0</v>
      </c>
      <c r="Y45" s="50"/>
      <c r="Z45" s="53" t="s">
        <v>19</v>
      </c>
      <c r="AA45" s="53" t="s">
        <v>19</v>
      </c>
      <c r="AB45" s="53" t="s">
        <v>19</v>
      </c>
    </row>
    <row r="46" spans="1:28" ht="15" customHeight="1" x14ac:dyDescent="0.25">
      <c r="A46" s="4" t="s">
        <v>56</v>
      </c>
      <c r="B46" s="53">
        <v>0</v>
      </c>
      <c r="C46" s="53">
        <v>0</v>
      </c>
      <c r="D46" s="53">
        <v>0</v>
      </c>
      <c r="E46" s="50"/>
      <c r="F46" s="53">
        <v>0</v>
      </c>
      <c r="G46" s="53">
        <v>0</v>
      </c>
      <c r="H46" s="53">
        <v>0</v>
      </c>
      <c r="I46" s="50"/>
      <c r="J46" s="53">
        <v>0</v>
      </c>
      <c r="K46" s="53">
        <v>0</v>
      </c>
      <c r="L46" s="53">
        <v>0</v>
      </c>
      <c r="M46" s="50"/>
      <c r="N46" s="53">
        <v>0</v>
      </c>
      <c r="O46" s="53">
        <v>0</v>
      </c>
      <c r="P46" s="53">
        <v>0</v>
      </c>
      <c r="Q46" s="50"/>
      <c r="R46" s="53">
        <v>0</v>
      </c>
      <c r="S46" s="53">
        <v>0</v>
      </c>
      <c r="T46" s="53">
        <v>0</v>
      </c>
      <c r="U46" s="50"/>
      <c r="V46" s="53">
        <v>0</v>
      </c>
      <c r="W46" s="53">
        <v>0</v>
      </c>
      <c r="X46" s="53">
        <v>0</v>
      </c>
      <c r="Y46" s="50"/>
      <c r="Z46" s="53" t="s">
        <v>19</v>
      </c>
      <c r="AA46" s="53" t="s">
        <v>19</v>
      </c>
      <c r="AB46" s="53" t="s">
        <v>19</v>
      </c>
    </row>
    <row r="47" spans="1:28" ht="15" customHeight="1" x14ac:dyDescent="0.25">
      <c r="A47" s="4" t="s">
        <v>57</v>
      </c>
      <c r="B47" s="53">
        <v>0</v>
      </c>
      <c r="C47" s="53">
        <v>0</v>
      </c>
      <c r="D47" s="53">
        <v>0</v>
      </c>
      <c r="E47" s="50"/>
      <c r="F47" s="53">
        <v>0</v>
      </c>
      <c r="G47" s="53">
        <v>0</v>
      </c>
      <c r="H47" s="53">
        <v>0</v>
      </c>
      <c r="I47" s="50"/>
      <c r="J47" s="53">
        <v>0</v>
      </c>
      <c r="K47" s="53">
        <v>0</v>
      </c>
      <c r="L47" s="53">
        <v>0</v>
      </c>
      <c r="M47" s="50"/>
      <c r="N47" s="53">
        <v>0</v>
      </c>
      <c r="O47" s="53">
        <v>0</v>
      </c>
      <c r="P47" s="53">
        <v>0</v>
      </c>
      <c r="Q47" s="50"/>
      <c r="R47" s="53">
        <v>0</v>
      </c>
      <c r="S47" s="53">
        <v>0</v>
      </c>
      <c r="T47" s="53">
        <v>0</v>
      </c>
      <c r="U47" s="50"/>
      <c r="V47" s="53">
        <v>0</v>
      </c>
      <c r="W47" s="53">
        <v>0</v>
      </c>
      <c r="X47" s="53">
        <v>0</v>
      </c>
      <c r="Y47" s="50"/>
      <c r="Z47" s="53" t="s">
        <v>19</v>
      </c>
      <c r="AA47" s="53" t="s">
        <v>19</v>
      </c>
      <c r="AB47" s="53" t="s">
        <v>19</v>
      </c>
    </row>
    <row r="48" spans="1:28" ht="15" customHeight="1" x14ac:dyDescent="0.25">
      <c r="A48" s="78" t="s">
        <v>59</v>
      </c>
      <c r="B48" s="53">
        <v>3.7186509080426635</v>
      </c>
      <c r="C48" s="53">
        <v>4.0419161676646702</v>
      </c>
      <c r="D48" s="53">
        <v>3.2764505119453924</v>
      </c>
      <c r="E48" s="50"/>
      <c r="F48" s="53">
        <v>4.6065259117082533</v>
      </c>
      <c r="G48" s="53">
        <v>6.1919504643962853</v>
      </c>
      <c r="H48" s="53">
        <v>2.0202020202020203</v>
      </c>
      <c r="I48" s="50"/>
      <c r="J48" s="53">
        <v>3.2894736842105261</v>
      </c>
      <c r="K48" s="53">
        <v>4.5614035087719298</v>
      </c>
      <c r="L48" s="53">
        <v>1.1695906432748537</v>
      </c>
      <c r="M48" s="50"/>
      <c r="N48" s="53">
        <v>2.2779043280182232</v>
      </c>
      <c r="O48" s="53">
        <v>3.4351145038167941</v>
      </c>
      <c r="P48" s="53">
        <v>0.56497175141242939</v>
      </c>
      <c r="Q48" s="50"/>
      <c r="R48" s="53">
        <v>7.1949947862356618</v>
      </c>
      <c r="S48" s="53">
        <v>6.4150943396226419</v>
      </c>
      <c r="T48" s="53">
        <v>8.1585081585081589</v>
      </c>
      <c r="U48" s="50"/>
      <c r="V48" s="53">
        <v>1.5313935681470139</v>
      </c>
      <c r="W48" s="53">
        <v>1.4492753623188406</v>
      </c>
      <c r="X48" s="53">
        <v>1.6233766233766231</v>
      </c>
      <c r="Y48" s="50"/>
      <c r="Z48" s="53">
        <v>0.22675736961451248</v>
      </c>
      <c r="AA48" s="53">
        <v>0</v>
      </c>
      <c r="AB48" s="53">
        <v>0.5494505494505495</v>
      </c>
    </row>
    <row r="49" spans="1:28" ht="15" customHeight="1" x14ac:dyDescent="0.25">
      <c r="A49" s="4" t="s">
        <v>61</v>
      </c>
      <c r="B49" s="53">
        <v>0.37878787878787878</v>
      </c>
      <c r="C49" s="53">
        <v>0.47169811320754718</v>
      </c>
      <c r="D49" s="53">
        <v>0.29239766081871343</v>
      </c>
      <c r="E49" s="50"/>
      <c r="F49" s="53">
        <v>0</v>
      </c>
      <c r="G49" s="53">
        <v>0</v>
      </c>
      <c r="H49" s="53">
        <v>0</v>
      </c>
      <c r="I49" s="50"/>
      <c r="J49" s="53">
        <v>0</v>
      </c>
      <c r="K49" s="53">
        <v>0</v>
      </c>
      <c r="L49" s="53">
        <v>0</v>
      </c>
      <c r="M49" s="50"/>
      <c r="N49" s="53">
        <v>0.56925996204933582</v>
      </c>
      <c r="O49" s="53">
        <v>0.80321285140562237</v>
      </c>
      <c r="P49" s="53">
        <v>0.35971223021582738</v>
      </c>
      <c r="Q49" s="50"/>
      <c r="R49" s="53">
        <v>1.417004048582996</v>
      </c>
      <c r="S49" s="53">
        <v>1.7857142857142856</v>
      </c>
      <c r="T49" s="53">
        <v>1.1111111111111112</v>
      </c>
      <c r="U49" s="50"/>
      <c r="V49" s="53">
        <v>0</v>
      </c>
      <c r="W49" s="53">
        <v>0</v>
      </c>
      <c r="X49" s="53">
        <v>0</v>
      </c>
      <c r="Y49" s="50"/>
      <c r="Z49" s="53" t="s">
        <v>19</v>
      </c>
      <c r="AA49" s="53" t="s">
        <v>19</v>
      </c>
      <c r="AB49" s="53" t="s">
        <v>19</v>
      </c>
    </row>
    <row r="50" spans="1:28" ht="15" customHeight="1" x14ac:dyDescent="0.25">
      <c r="A50" s="4" t="s">
        <v>64</v>
      </c>
      <c r="B50" s="53">
        <v>0</v>
      </c>
      <c r="C50" s="53">
        <v>0</v>
      </c>
      <c r="D50" s="53">
        <v>0</v>
      </c>
      <c r="E50" s="50"/>
      <c r="F50" s="53">
        <v>0</v>
      </c>
      <c r="G50" s="53">
        <v>0</v>
      </c>
      <c r="H50" s="53">
        <v>0</v>
      </c>
      <c r="I50" s="50"/>
      <c r="J50" s="53">
        <v>0</v>
      </c>
      <c r="K50" s="53">
        <v>0</v>
      </c>
      <c r="L50" s="53">
        <v>0</v>
      </c>
      <c r="M50" s="50"/>
      <c r="N50" s="53">
        <v>0</v>
      </c>
      <c r="O50" s="53">
        <v>0</v>
      </c>
      <c r="P50" s="53">
        <v>0</v>
      </c>
      <c r="Q50" s="50"/>
      <c r="R50" s="53">
        <v>0</v>
      </c>
      <c r="S50" s="53">
        <v>0</v>
      </c>
      <c r="T50" s="53">
        <v>0</v>
      </c>
      <c r="U50" s="50"/>
      <c r="V50" s="53">
        <v>0</v>
      </c>
      <c r="W50" s="53">
        <v>0</v>
      </c>
      <c r="X50" s="53">
        <v>0</v>
      </c>
      <c r="Y50" s="50"/>
      <c r="Z50" s="53" t="s">
        <v>19</v>
      </c>
      <c r="AA50" s="53" t="s">
        <v>19</v>
      </c>
      <c r="AB50" s="53" t="s">
        <v>19</v>
      </c>
    </row>
    <row r="51" spans="1:28" ht="15" customHeight="1" thickBot="1" x14ac:dyDescent="0.3">
      <c r="A51" s="4" t="s">
        <v>67</v>
      </c>
      <c r="B51" s="53">
        <v>0</v>
      </c>
      <c r="C51" s="53">
        <v>0</v>
      </c>
      <c r="D51" s="53">
        <v>0</v>
      </c>
      <c r="E51" s="50"/>
      <c r="F51" s="53">
        <v>0</v>
      </c>
      <c r="G51" s="53">
        <v>0</v>
      </c>
      <c r="H51" s="53">
        <v>0</v>
      </c>
      <c r="I51" s="50"/>
      <c r="J51" s="53">
        <v>0</v>
      </c>
      <c r="K51" s="53">
        <v>0</v>
      </c>
      <c r="L51" s="53">
        <v>0</v>
      </c>
      <c r="M51" s="50"/>
      <c r="N51" s="53">
        <v>0</v>
      </c>
      <c r="O51" s="53">
        <v>0</v>
      </c>
      <c r="P51" s="53">
        <v>0</v>
      </c>
      <c r="Q51" s="50"/>
      <c r="R51" s="53">
        <v>0</v>
      </c>
      <c r="S51" s="53">
        <v>0</v>
      </c>
      <c r="T51" s="53">
        <v>0</v>
      </c>
      <c r="U51" s="50"/>
      <c r="V51" s="53">
        <v>0</v>
      </c>
      <c r="W51" s="53">
        <v>0</v>
      </c>
      <c r="X51" s="53">
        <v>0</v>
      </c>
      <c r="Y51" s="50"/>
      <c r="Z51" s="53" t="s">
        <v>19</v>
      </c>
      <c r="AA51" s="53" t="s">
        <v>19</v>
      </c>
      <c r="AB51" s="53" t="s">
        <v>19</v>
      </c>
    </row>
    <row r="52" spans="1:28" ht="15" customHeight="1" x14ac:dyDescent="0.25">
      <c r="A52" s="242" t="s">
        <v>98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</row>
    <row r="53" spans="1:28" x14ac:dyDescent="0.25">
      <c r="A53" s="247" t="s">
        <v>79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</row>
  </sheetData>
  <mergeCells count="32">
    <mergeCell ref="A1:AB1"/>
    <mergeCell ref="A2:AB2"/>
    <mergeCell ref="A3:AB3"/>
    <mergeCell ref="A4:AB4"/>
    <mergeCell ref="A5:AB5"/>
    <mergeCell ref="A6:AB6"/>
    <mergeCell ref="A8:A9"/>
    <mergeCell ref="B8:D8"/>
    <mergeCell ref="F8:H8"/>
    <mergeCell ref="J8:L8"/>
    <mergeCell ref="N8:P8"/>
    <mergeCell ref="A32:AB32"/>
    <mergeCell ref="A25:AB25"/>
    <mergeCell ref="R8:T8"/>
    <mergeCell ref="V8:X8"/>
    <mergeCell ref="Z8:AB8"/>
    <mergeCell ref="A26:AB26"/>
    <mergeCell ref="A28:AB28"/>
    <mergeCell ref="A29:AB29"/>
    <mergeCell ref="A30:AB30"/>
    <mergeCell ref="A31:AB31"/>
    <mergeCell ref="A52:AB52"/>
    <mergeCell ref="A53:AB53"/>
    <mergeCell ref="A33:AB33"/>
    <mergeCell ref="A35:A36"/>
    <mergeCell ref="B35:D35"/>
    <mergeCell ref="F35:H35"/>
    <mergeCell ref="J35:L35"/>
    <mergeCell ref="N35:P35"/>
    <mergeCell ref="R35:T35"/>
    <mergeCell ref="V35:X35"/>
    <mergeCell ref="Z35:AB35"/>
  </mergeCells>
  <hyperlinks>
    <hyperlink ref="AE28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26" max="16383" man="1"/>
  </rowBreaks>
  <colBreaks count="1" manualBreakCount="1">
    <brk id="2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2"/>
  <sheetViews>
    <sheetView topLeftCell="G37" zoomScaleNormal="100" workbookViewId="0">
      <selection activeCell="BR47" sqref="BR47"/>
    </sheetView>
  </sheetViews>
  <sheetFormatPr baseColWidth="10" defaultRowHeight="12.75" x14ac:dyDescent="0.2"/>
  <cols>
    <col min="1" max="1" width="11.42578125" style="209"/>
    <col min="2" max="2" width="8.85546875" style="213" bestFit="1" customWidth="1"/>
    <col min="3" max="4" width="7.28515625" style="213" bestFit="1" customWidth="1"/>
    <col min="5" max="5" width="1.7109375" style="213" customWidth="1"/>
    <col min="6" max="6" width="7.5703125" style="213" bestFit="1" customWidth="1"/>
    <col min="7" max="7" width="6.28515625" style="213" bestFit="1" customWidth="1"/>
    <col min="8" max="8" width="6.28515625" style="213" customWidth="1"/>
    <col min="9" max="9" width="1.7109375" style="213" customWidth="1"/>
    <col min="10" max="10" width="7.28515625" style="213" bestFit="1" customWidth="1"/>
    <col min="11" max="11" width="6.5703125" style="213" bestFit="1" customWidth="1"/>
    <col min="12" max="12" width="6.5703125" style="213" customWidth="1"/>
    <col min="13" max="13" width="1.7109375" style="213" customWidth="1"/>
    <col min="14" max="15" width="6.85546875" style="213" bestFit="1" customWidth="1"/>
    <col min="16" max="16" width="6.85546875" style="213" customWidth="1"/>
    <col min="17" max="17" width="1.7109375" style="213" customWidth="1"/>
    <col min="18" max="18" width="7.5703125" style="213" bestFit="1" customWidth="1"/>
    <col min="19" max="19" width="6.85546875" style="213" bestFit="1" customWidth="1"/>
    <col min="20" max="20" width="6.85546875" style="213" customWidth="1"/>
    <col min="21" max="21" width="1.7109375" style="213" customWidth="1"/>
    <col min="22" max="22" width="7.28515625" style="213" bestFit="1" customWidth="1"/>
    <col min="23" max="23" width="6.28515625" style="213" bestFit="1" customWidth="1"/>
    <col min="24" max="24" width="6.28515625" style="213" customWidth="1"/>
    <col min="25" max="25" width="1.7109375" style="213" customWidth="1"/>
    <col min="26" max="26" width="7.5703125" style="213" bestFit="1" customWidth="1"/>
    <col min="27" max="27" width="6.28515625" style="213" bestFit="1" customWidth="1"/>
    <col min="28" max="28" width="6.28515625" style="213" customWidth="1"/>
    <col min="29" max="29" width="6.42578125" style="4" customWidth="1"/>
    <col min="30" max="37" width="0" style="4" hidden="1" customWidth="1"/>
    <col min="38" max="38" width="16.140625" style="4" hidden="1" customWidth="1"/>
    <col min="39" max="40" width="6" style="4" hidden="1" customWidth="1"/>
    <col min="41" max="41" width="5.7109375" style="4" hidden="1" customWidth="1"/>
    <col min="42" max="42" width="1.7109375" style="4" hidden="1" customWidth="1"/>
    <col min="43" max="43" width="6" style="4" hidden="1" customWidth="1"/>
    <col min="44" max="45" width="5" style="4" hidden="1" customWidth="1"/>
    <col min="46" max="46" width="1.7109375" style="4" hidden="1" customWidth="1"/>
    <col min="47" max="49" width="5" style="4" hidden="1" customWidth="1"/>
    <col min="50" max="50" width="1.7109375" style="4" hidden="1" customWidth="1"/>
    <col min="51" max="53" width="5.140625" style="4" hidden="1" customWidth="1"/>
    <col min="54" max="54" width="1.7109375" style="4" hidden="1" customWidth="1"/>
    <col min="55" max="57" width="5.140625" style="4" hidden="1" customWidth="1"/>
    <col min="58" max="58" width="1.7109375" style="4" hidden="1" customWidth="1"/>
    <col min="59" max="61" width="5.140625" style="4" hidden="1" customWidth="1"/>
    <col min="62" max="62" width="1.7109375" style="4" hidden="1" customWidth="1"/>
    <col min="63" max="63" width="4.85546875" style="4" hidden="1" customWidth="1"/>
    <col min="64" max="65" width="4.42578125" style="4" hidden="1" customWidth="1"/>
    <col min="66" max="66" width="8.85546875" style="4" hidden="1" customWidth="1"/>
    <col min="67" max="67" width="12" style="4" hidden="1" customWidth="1"/>
    <col min="68" max="69" width="6" style="4" hidden="1" customWidth="1"/>
    <col min="70" max="70" width="7.85546875" style="4" bestFit="1" customWidth="1"/>
    <col min="71" max="71" width="1.7109375" style="4" customWidth="1"/>
    <col min="72" max="72" width="6.140625" style="4" customWidth="1"/>
    <col min="73" max="74" width="5.140625" style="4" customWidth="1"/>
    <col min="75" max="75" width="1.7109375" style="4" customWidth="1"/>
    <col min="76" max="78" width="5" style="4" customWidth="1"/>
    <col min="79" max="79" width="1.7109375" style="4" customWidth="1"/>
    <col min="80" max="82" width="5" style="4" customWidth="1"/>
    <col min="83" max="83" width="1.7109375" style="4" customWidth="1"/>
    <col min="84" max="86" width="5" style="4" customWidth="1"/>
    <col min="87" max="87" width="1.7109375" style="4" customWidth="1"/>
    <col min="88" max="90" width="5.140625" style="4" customWidth="1"/>
    <col min="91" max="91" width="1.7109375" style="4" customWidth="1"/>
    <col min="92" max="93" width="5" style="4" customWidth="1"/>
    <col min="94" max="94" width="5.28515625" style="4" customWidth="1"/>
    <col min="95" max="293" width="11.42578125" style="4"/>
    <col min="294" max="294" width="16.140625" style="4" customWidth="1"/>
    <col min="295" max="295" width="6" style="4" customWidth="1"/>
    <col min="296" max="296" width="6" style="4" bestFit="1" customWidth="1"/>
    <col min="297" max="297" width="5.7109375" style="4" bestFit="1" customWidth="1"/>
    <col min="298" max="298" width="1.7109375" style="4" customWidth="1"/>
    <col min="299" max="299" width="6" style="4" bestFit="1" customWidth="1"/>
    <col min="300" max="301" width="5" style="4" customWidth="1"/>
    <col min="302" max="302" width="1.7109375" style="4" customWidth="1"/>
    <col min="303" max="305" width="5" style="4" customWidth="1"/>
    <col min="306" max="306" width="1.7109375" style="4" customWidth="1"/>
    <col min="307" max="309" width="5.140625" style="4" bestFit="1" customWidth="1"/>
    <col min="310" max="310" width="1.7109375" style="4" customWidth="1"/>
    <col min="311" max="313" width="5.140625" style="4" bestFit="1" customWidth="1"/>
    <col min="314" max="314" width="1.7109375" style="4" customWidth="1"/>
    <col min="315" max="317" width="5.140625" style="4" bestFit="1" customWidth="1"/>
    <col min="318" max="318" width="1.7109375" style="4" customWidth="1"/>
    <col min="319" max="319" width="4.85546875" style="4" bestFit="1" customWidth="1"/>
    <col min="320" max="321" width="4.42578125" style="4" customWidth="1"/>
    <col min="322" max="322" width="8.85546875" style="4" customWidth="1"/>
    <col min="323" max="323" width="12" style="4" customWidth="1"/>
    <col min="324" max="326" width="6" style="4" customWidth="1"/>
    <col min="327" max="327" width="1.7109375" style="4" customWidth="1"/>
    <col min="328" max="328" width="6.140625" style="4" customWidth="1"/>
    <col min="329" max="330" width="5.140625" style="4" customWidth="1"/>
    <col min="331" max="331" width="1.7109375" style="4" customWidth="1"/>
    <col min="332" max="334" width="5" style="4" customWidth="1"/>
    <col min="335" max="335" width="1.7109375" style="4" customWidth="1"/>
    <col min="336" max="338" width="5" style="4" customWidth="1"/>
    <col min="339" max="339" width="1.7109375" style="4" customWidth="1"/>
    <col min="340" max="342" width="5" style="4" customWidth="1"/>
    <col min="343" max="343" width="1.7109375" style="4" customWidth="1"/>
    <col min="344" max="346" width="5.140625" style="4" customWidth="1"/>
    <col min="347" max="347" width="1.7109375" style="4" customWidth="1"/>
    <col min="348" max="349" width="5" style="4" customWidth="1"/>
    <col min="350" max="350" width="5.28515625" style="4" customWidth="1"/>
    <col min="351" max="549" width="11.42578125" style="4"/>
    <col min="550" max="550" width="16.140625" style="4" customWidth="1"/>
    <col min="551" max="551" width="6" style="4" customWidth="1"/>
    <col min="552" max="552" width="6" style="4" bestFit="1" customWidth="1"/>
    <col min="553" max="553" width="5.7109375" style="4" bestFit="1" customWidth="1"/>
    <col min="554" max="554" width="1.7109375" style="4" customWidth="1"/>
    <col min="555" max="555" width="6" style="4" bestFit="1" customWidth="1"/>
    <col min="556" max="557" width="5" style="4" customWidth="1"/>
    <col min="558" max="558" width="1.7109375" style="4" customWidth="1"/>
    <col min="559" max="561" width="5" style="4" customWidth="1"/>
    <col min="562" max="562" width="1.7109375" style="4" customWidth="1"/>
    <col min="563" max="565" width="5.140625" style="4" bestFit="1" customWidth="1"/>
    <col min="566" max="566" width="1.7109375" style="4" customWidth="1"/>
    <col min="567" max="569" width="5.140625" style="4" bestFit="1" customWidth="1"/>
    <col min="570" max="570" width="1.7109375" style="4" customWidth="1"/>
    <col min="571" max="573" width="5.140625" style="4" bestFit="1" customWidth="1"/>
    <col min="574" max="574" width="1.7109375" style="4" customWidth="1"/>
    <col min="575" max="575" width="4.85546875" style="4" bestFit="1" customWidth="1"/>
    <col min="576" max="577" width="4.42578125" style="4" customWidth="1"/>
    <col min="578" max="578" width="8.85546875" style="4" customWidth="1"/>
    <col min="579" max="579" width="12" style="4" customWidth="1"/>
    <col min="580" max="582" width="6" style="4" customWidth="1"/>
    <col min="583" max="583" width="1.7109375" style="4" customWidth="1"/>
    <col min="584" max="584" width="6.140625" style="4" customWidth="1"/>
    <col min="585" max="586" width="5.140625" style="4" customWidth="1"/>
    <col min="587" max="587" width="1.7109375" style="4" customWidth="1"/>
    <col min="588" max="590" width="5" style="4" customWidth="1"/>
    <col min="591" max="591" width="1.7109375" style="4" customWidth="1"/>
    <col min="592" max="594" width="5" style="4" customWidth="1"/>
    <col min="595" max="595" width="1.7109375" style="4" customWidth="1"/>
    <col min="596" max="598" width="5" style="4" customWidth="1"/>
    <col min="599" max="599" width="1.7109375" style="4" customWidth="1"/>
    <col min="600" max="602" width="5.140625" style="4" customWidth="1"/>
    <col min="603" max="603" width="1.7109375" style="4" customWidth="1"/>
    <col min="604" max="605" width="5" style="4" customWidth="1"/>
    <col min="606" max="606" width="5.28515625" style="4" customWidth="1"/>
    <col min="607" max="805" width="11.42578125" style="4"/>
    <col min="806" max="806" width="16.140625" style="4" customWidth="1"/>
    <col min="807" max="807" width="6" style="4" customWidth="1"/>
    <col min="808" max="808" width="6" style="4" bestFit="1" customWidth="1"/>
    <col min="809" max="809" width="5.7109375" style="4" bestFit="1" customWidth="1"/>
    <col min="810" max="810" width="1.7109375" style="4" customWidth="1"/>
    <col min="811" max="811" width="6" style="4" bestFit="1" customWidth="1"/>
    <col min="812" max="813" width="5" style="4" customWidth="1"/>
    <col min="814" max="814" width="1.7109375" style="4" customWidth="1"/>
    <col min="815" max="817" width="5" style="4" customWidth="1"/>
    <col min="818" max="818" width="1.7109375" style="4" customWidth="1"/>
    <col min="819" max="821" width="5.140625" style="4" bestFit="1" customWidth="1"/>
    <col min="822" max="822" width="1.7109375" style="4" customWidth="1"/>
    <col min="823" max="825" width="5.140625" style="4" bestFit="1" customWidth="1"/>
    <col min="826" max="826" width="1.7109375" style="4" customWidth="1"/>
    <col min="827" max="829" width="5.140625" style="4" bestFit="1" customWidth="1"/>
    <col min="830" max="830" width="1.7109375" style="4" customWidth="1"/>
    <col min="831" max="831" width="4.85546875" style="4" bestFit="1" customWidth="1"/>
    <col min="832" max="833" width="4.42578125" style="4" customWidth="1"/>
    <col min="834" max="834" width="8.85546875" style="4" customWidth="1"/>
    <col min="835" max="835" width="12" style="4" customWidth="1"/>
    <col min="836" max="838" width="6" style="4" customWidth="1"/>
    <col min="839" max="839" width="1.7109375" style="4" customWidth="1"/>
    <col min="840" max="840" width="6.140625" style="4" customWidth="1"/>
    <col min="841" max="842" width="5.140625" style="4" customWidth="1"/>
    <col min="843" max="843" width="1.7109375" style="4" customWidth="1"/>
    <col min="844" max="846" width="5" style="4" customWidth="1"/>
    <col min="847" max="847" width="1.7109375" style="4" customWidth="1"/>
    <col min="848" max="850" width="5" style="4" customWidth="1"/>
    <col min="851" max="851" width="1.7109375" style="4" customWidth="1"/>
    <col min="852" max="854" width="5" style="4" customWidth="1"/>
    <col min="855" max="855" width="1.7109375" style="4" customWidth="1"/>
    <col min="856" max="858" width="5.140625" style="4" customWidth="1"/>
    <col min="859" max="859" width="1.7109375" style="4" customWidth="1"/>
    <col min="860" max="861" width="5" style="4" customWidth="1"/>
    <col min="862" max="862" width="5.28515625" style="4" customWidth="1"/>
    <col min="863" max="1061" width="11.42578125" style="4"/>
    <col min="1062" max="1062" width="16.140625" style="4" customWidth="1"/>
    <col min="1063" max="1063" width="6" style="4" customWidth="1"/>
    <col min="1064" max="1064" width="6" style="4" bestFit="1" customWidth="1"/>
    <col min="1065" max="1065" width="5.7109375" style="4" bestFit="1" customWidth="1"/>
    <col min="1066" max="1066" width="1.7109375" style="4" customWidth="1"/>
    <col min="1067" max="1067" width="6" style="4" bestFit="1" customWidth="1"/>
    <col min="1068" max="1069" width="5" style="4" customWidth="1"/>
    <col min="1070" max="1070" width="1.7109375" style="4" customWidth="1"/>
    <col min="1071" max="1073" width="5" style="4" customWidth="1"/>
    <col min="1074" max="1074" width="1.7109375" style="4" customWidth="1"/>
    <col min="1075" max="1077" width="5.140625" style="4" bestFit="1" customWidth="1"/>
    <col min="1078" max="1078" width="1.7109375" style="4" customWidth="1"/>
    <col min="1079" max="1081" width="5.140625" style="4" bestFit="1" customWidth="1"/>
    <col min="1082" max="1082" width="1.7109375" style="4" customWidth="1"/>
    <col min="1083" max="1085" width="5.140625" style="4" bestFit="1" customWidth="1"/>
    <col min="1086" max="1086" width="1.7109375" style="4" customWidth="1"/>
    <col min="1087" max="1087" width="4.85546875" style="4" bestFit="1" customWidth="1"/>
    <col min="1088" max="1089" width="4.42578125" style="4" customWidth="1"/>
    <col min="1090" max="1090" width="8.85546875" style="4" customWidth="1"/>
    <col min="1091" max="1091" width="12" style="4" customWidth="1"/>
    <col min="1092" max="1094" width="6" style="4" customWidth="1"/>
    <col min="1095" max="1095" width="1.7109375" style="4" customWidth="1"/>
    <col min="1096" max="1096" width="6.140625" style="4" customWidth="1"/>
    <col min="1097" max="1098" width="5.140625" style="4" customWidth="1"/>
    <col min="1099" max="1099" width="1.7109375" style="4" customWidth="1"/>
    <col min="1100" max="1102" width="5" style="4" customWidth="1"/>
    <col min="1103" max="1103" width="1.7109375" style="4" customWidth="1"/>
    <col min="1104" max="1106" width="5" style="4" customWidth="1"/>
    <col min="1107" max="1107" width="1.7109375" style="4" customWidth="1"/>
    <col min="1108" max="1110" width="5" style="4" customWidth="1"/>
    <col min="1111" max="1111" width="1.7109375" style="4" customWidth="1"/>
    <col min="1112" max="1114" width="5.140625" style="4" customWidth="1"/>
    <col min="1115" max="1115" width="1.7109375" style="4" customWidth="1"/>
    <col min="1116" max="1117" width="5" style="4" customWidth="1"/>
    <col min="1118" max="1118" width="5.28515625" style="4" customWidth="1"/>
    <col min="1119" max="1317" width="11.42578125" style="4"/>
    <col min="1318" max="1318" width="16.140625" style="4" customWidth="1"/>
    <col min="1319" max="1319" width="6" style="4" customWidth="1"/>
    <col min="1320" max="1320" width="6" style="4" bestFit="1" customWidth="1"/>
    <col min="1321" max="1321" width="5.7109375" style="4" bestFit="1" customWidth="1"/>
    <col min="1322" max="1322" width="1.7109375" style="4" customWidth="1"/>
    <col min="1323" max="1323" width="6" style="4" bestFit="1" customWidth="1"/>
    <col min="1324" max="1325" width="5" style="4" customWidth="1"/>
    <col min="1326" max="1326" width="1.7109375" style="4" customWidth="1"/>
    <col min="1327" max="1329" width="5" style="4" customWidth="1"/>
    <col min="1330" max="1330" width="1.7109375" style="4" customWidth="1"/>
    <col min="1331" max="1333" width="5.140625" style="4" bestFit="1" customWidth="1"/>
    <col min="1334" max="1334" width="1.7109375" style="4" customWidth="1"/>
    <col min="1335" max="1337" width="5.140625" style="4" bestFit="1" customWidth="1"/>
    <col min="1338" max="1338" width="1.7109375" style="4" customWidth="1"/>
    <col min="1339" max="1341" width="5.140625" style="4" bestFit="1" customWidth="1"/>
    <col min="1342" max="1342" width="1.7109375" style="4" customWidth="1"/>
    <col min="1343" max="1343" width="4.85546875" style="4" bestFit="1" customWidth="1"/>
    <col min="1344" max="1345" width="4.42578125" style="4" customWidth="1"/>
    <col min="1346" max="1346" width="8.85546875" style="4" customWidth="1"/>
    <col min="1347" max="1347" width="12" style="4" customWidth="1"/>
    <col min="1348" max="1350" width="6" style="4" customWidth="1"/>
    <col min="1351" max="1351" width="1.7109375" style="4" customWidth="1"/>
    <col min="1352" max="1352" width="6.140625" style="4" customWidth="1"/>
    <col min="1353" max="1354" width="5.140625" style="4" customWidth="1"/>
    <col min="1355" max="1355" width="1.7109375" style="4" customWidth="1"/>
    <col min="1356" max="1358" width="5" style="4" customWidth="1"/>
    <col min="1359" max="1359" width="1.7109375" style="4" customWidth="1"/>
    <col min="1360" max="1362" width="5" style="4" customWidth="1"/>
    <col min="1363" max="1363" width="1.7109375" style="4" customWidth="1"/>
    <col min="1364" max="1366" width="5" style="4" customWidth="1"/>
    <col min="1367" max="1367" width="1.7109375" style="4" customWidth="1"/>
    <col min="1368" max="1370" width="5.140625" style="4" customWidth="1"/>
    <col min="1371" max="1371" width="1.7109375" style="4" customWidth="1"/>
    <col min="1372" max="1373" width="5" style="4" customWidth="1"/>
    <col min="1374" max="1374" width="5.28515625" style="4" customWidth="1"/>
    <col min="1375" max="1573" width="11.42578125" style="4"/>
    <col min="1574" max="1574" width="16.140625" style="4" customWidth="1"/>
    <col min="1575" max="1575" width="6" style="4" customWidth="1"/>
    <col min="1576" max="1576" width="6" style="4" bestFit="1" customWidth="1"/>
    <col min="1577" max="1577" width="5.7109375" style="4" bestFit="1" customWidth="1"/>
    <col min="1578" max="1578" width="1.7109375" style="4" customWidth="1"/>
    <col min="1579" max="1579" width="6" style="4" bestFit="1" customWidth="1"/>
    <col min="1580" max="1581" width="5" style="4" customWidth="1"/>
    <col min="1582" max="1582" width="1.7109375" style="4" customWidth="1"/>
    <col min="1583" max="1585" width="5" style="4" customWidth="1"/>
    <col min="1586" max="1586" width="1.7109375" style="4" customWidth="1"/>
    <col min="1587" max="1589" width="5.140625" style="4" bestFit="1" customWidth="1"/>
    <col min="1590" max="1590" width="1.7109375" style="4" customWidth="1"/>
    <col min="1591" max="1593" width="5.140625" style="4" bestFit="1" customWidth="1"/>
    <col min="1594" max="1594" width="1.7109375" style="4" customWidth="1"/>
    <col min="1595" max="1597" width="5.140625" style="4" bestFit="1" customWidth="1"/>
    <col min="1598" max="1598" width="1.7109375" style="4" customWidth="1"/>
    <col min="1599" max="1599" width="4.85546875" style="4" bestFit="1" customWidth="1"/>
    <col min="1600" max="1601" width="4.42578125" style="4" customWidth="1"/>
    <col min="1602" max="1602" width="8.85546875" style="4" customWidth="1"/>
    <col min="1603" max="1603" width="12" style="4" customWidth="1"/>
    <col min="1604" max="1606" width="6" style="4" customWidth="1"/>
    <col min="1607" max="1607" width="1.7109375" style="4" customWidth="1"/>
    <col min="1608" max="1608" width="6.140625" style="4" customWidth="1"/>
    <col min="1609" max="1610" width="5.140625" style="4" customWidth="1"/>
    <col min="1611" max="1611" width="1.7109375" style="4" customWidth="1"/>
    <col min="1612" max="1614" width="5" style="4" customWidth="1"/>
    <col min="1615" max="1615" width="1.7109375" style="4" customWidth="1"/>
    <col min="1616" max="1618" width="5" style="4" customWidth="1"/>
    <col min="1619" max="1619" width="1.7109375" style="4" customWidth="1"/>
    <col min="1620" max="1622" width="5" style="4" customWidth="1"/>
    <col min="1623" max="1623" width="1.7109375" style="4" customWidth="1"/>
    <col min="1624" max="1626" width="5.140625" style="4" customWidth="1"/>
    <col min="1627" max="1627" width="1.7109375" style="4" customWidth="1"/>
    <col min="1628" max="1629" width="5" style="4" customWidth="1"/>
    <col min="1630" max="1630" width="5.28515625" style="4" customWidth="1"/>
    <col min="1631" max="1829" width="11.42578125" style="4"/>
    <col min="1830" max="1830" width="16.140625" style="4" customWidth="1"/>
    <col min="1831" max="1831" width="6" style="4" customWidth="1"/>
    <col min="1832" max="1832" width="6" style="4" bestFit="1" customWidth="1"/>
    <col min="1833" max="1833" width="5.7109375" style="4" bestFit="1" customWidth="1"/>
    <col min="1834" max="1834" width="1.7109375" style="4" customWidth="1"/>
    <col min="1835" max="1835" width="6" style="4" bestFit="1" customWidth="1"/>
    <col min="1836" max="1837" width="5" style="4" customWidth="1"/>
    <col min="1838" max="1838" width="1.7109375" style="4" customWidth="1"/>
    <col min="1839" max="1841" width="5" style="4" customWidth="1"/>
    <col min="1842" max="1842" width="1.7109375" style="4" customWidth="1"/>
    <col min="1843" max="1845" width="5.140625" style="4" bestFit="1" customWidth="1"/>
    <col min="1846" max="1846" width="1.7109375" style="4" customWidth="1"/>
    <col min="1847" max="1849" width="5.140625" style="4" bestFit="1" customWidth="1"/>
    <col min="1850" max="1850" width="1.7109375" style="4" customWidth="1"/>
    <col min="1851" max="1853" width="5.140625" style="4" bestFit="1" customWidth="1"/>
    <col min="1854" max="1854" width="1.7109375" style="4" customWidth="1"/>
    <col min="1855" max="1855" width="4.85546875" style="4" bestFit="1" customWidth="1"/>
    <col min="1856" max="1857" width="4.42578125" style="4" customWidth="1"/>
    <col min="1858" max="1858" width="8.85546875" style="4" customWidth="1"/>
    <col min="1859" max="1859" width="12" style="4" customWidth="1"/>
    <col min="1860" max="1862" width="6" style="4" customWidth="1"/>
    <col min="1863" max="1863" width="1.7109375" style="4" customWidth="1"/>
    <col min="1864" max="1864" width="6.140625" style="4" customWidth="1"/>
    <col min="1865" max="1866" width="5.140625" style="4" customWidth="1"/>
    <col min="1867" max="1867" width="1.7109375" style="4" customWidth="1"/>
    <col min="1868" max="1870" width="5" style="4" customWidth="1"/>
    <col min="1871" max="1871" width="1.7109375" style="4" customWidth="1"/>
    <col min="1872" max="1874" width="5" style="4" customWidth="1"/>
    <col min="1875" max="1875" width="1.7109375" style="4" customWidth="1"/>
    <col min="1876" max="1878" width="5" style="4" customWidth="1"/>
    <col min="1879" max="1879" width="1.7109375" style="4" customWidth="1"/>
    <col min="1880" max="1882" width="5.140625" style="4" customWidth="1"/>
    <col min="1883" max="1883" width="1.7109375" style="4" customWidth="1"/>
    <col min="1884" max="1885" width="5" style="4" customWidth="1"/>
    <col min="1886" max="1886" width="5.28515625" style="4" customWidth="1"/>
    <col min="1887" max="2085" width="11.42578125" style="4"/>
    <col min="2086" max="2086" width="16.140625" style="4" customWidth="1"/>
    <col min="2087" max="2087" width="6" style="4" customWidth="1"/>
    <col min="2088" max="2088" width="6" style="4" bestFit="1" customWidth="1"/>
    <col min="2089" max="2089" width="5.7109375" style="4" bestFit="1" customWidth="1"/>
    <col min="2090" max="2090" width="1.7109375" style="4" customWidth="1"/>
    <col min="2091" max="2091" width="6" style="4" bestFit="1" customWidth="1"/>
    <col min="2092" max="2093" width="5" style="4" customWidth="1"/>
    <col min="2094" max="2094" width="1.7109375" style="4" customWidth="1"/>
    <col min="2095" max="2097" width="5" style="4" customWidth="1"/>
    <col min="2098" max="2098" width="1.7109375" style="4" customWidth="1"/>
    <col min="2099" max="2101" width="5.140625" style="4" bestFit="1" customWidth="1"/>
    <col min="2102" max="2102" width="1.7109375" style="4" customWidth="1"/>
    <col min="2103" max="2105" width="5.140625" style="4" bestFit="1" customWidth="1"/>
    <col min="2106" max="2106" width="1.7109375" style="4" customWidth="1"/>
    <col min="2107" max="2109" width="5.140625" style="4" bestFit="1" customWidth="1"/>
    <col min="2110" max="2110" width="1.7109375" style="4" customWidth="1"/>
    <col min="2111" max="2111" width="4.85546875" style="4" bestFit="1" customWidth="1"/>
    <col min="2112" max="2113" width="4.42578125" style="4" customWidth="1"/>
    <col min="2114" max="2114" width="8.85546875" style="4" customWidth="1"/>
    <col min="2115" max="2115" width="12" style="4" customWidth="1"/>
    <col min="2116" max="2118" width="6" style="4" customWidth="1"/>
    <col min="2119" max="2119" width="1.7109375" style="4" customWidth="1"/>
    <col min="2120" max="2120" width="6.140625" style="4" customWidth="1"/>
    <col min="2121" max="2122" width="5.140625" style="4" customWidth="1"/>
    <col min="2123" max="2123" width="1.7109375" style="4" customWidth="1"/>
    <col min="2124" max="2126" width="5" style="4" customWidth="1"/>
    <col min="2127" max="2127" width="1.7109375" style="4" customWidth="1"/>
    <col min="2128" max="2130" width="5" style="4" customWidth="1"/>
    <col min="2131" max="2131" width="1.7109375" style="4" customWidth="1"/>
    <col min="2132" max="2134" width="5" style="4" customWidth="1"/>
    <col min="2135" max="2135" width="1.7109375" style="4" customWidth="1"/>
    <col min="2136" max="2138" width="5.140625" style="4" customWidth="1"/>
    <col min="2139" max="2139" width="1.7109375" style="4" customWidth="1"/>
    <col min="2140" max="2141" width="5" style="4" customWidth="1"/>
    <col min="2142" max="2142" width="5.28515625" style="4" customWidth="1"/>
    <col min="2143" max="2341" width="11.42578125" style="4"/>
    <col min="2342" max="2342" width="16.140625" style="4" customWidth="1"/>
    <col min="2343" max="2343" width="6" style="4" customWidth="1"/>
    <col min="2344" max="2344" width="6" style="4" bestFit="1" customWidth="1"/>
    <col min="2345" max="2345" width="5.7109375" style="4" bestFit="1" customWidth="1"/>
    <col min="2346" max="2346" width="1.7109375" style="4" customWidth="1"/>
    <col min="2347" max="2347" width="6" style="4" bestFit="1" customWidth="1"/>
    <col min="2348" max="2349" width="5" style="4" customWidth="1"/>
    <col min="2350" max="2350" width="1.7109375" style="4" customWidth="1"/>
    <col min="2351" max="2353" width="5" style="4" customWidth="1"/>
    <col min="2354" max="2354" width="1.7109375" style="4" customWidth="1"/>
    <col min="2355" max="2357" width="5.140625" style="4" bestFit="1" customWidth="1"/>
    <col min="2358" max="2358" width="1.7109375" style="4" customWidth="1"/>
    <col min="2359" max="2361" width="5.140625" style="4" bestFit="1" customWidth="1"/>
    <col min="2362" max="2362" width="1.7109375" style="4" customWidth="1"/>
    <col min="2363" max="2365" width="5.140625" style="4" bestFit="1" customWidth="1"/>
    <col min="2366" max="2366" width="1.7109375" style="4" customWidth="1"/>
    <col min="2367" max="2367" width="4.85546875" style="4" bestFit="1" customWidth="1"/>
    <col min="2368" max="2369" width="4.42578125" style="4" customWidth="1"/>
    <col min="2370" max="2370" width="8.85546875" style="4" customWidth="1"/>
    <col min="2371" max="2371" width="12" style="4" customWidth="1"/>
    <col min="2372" max="2374" width="6" style="4" customWidth="1"/>
    <col min="2375" max="2375" width="1.7109375" style="4" customWidth="1"/>
    <col min="2376" max="2376" width="6.140625" style="4" customWidth="1"/>
    <col min="2377" max="2378" width="5.140625" style="4" customWidth="1"/>
    <col min="2379" max="2379" width="1.7109375" style="4" customWidth="1"/>
    <col min="2380" max="2382" width="5" style="4" customWidth="1"/>
    <col min="2383" max="2383" width="1.7109375" style="4" customWidth="1"/>
    <col min="2384" max="2386" width="5" style="4" customWidth="1"/>
    <col min="2387" max="2387" width="1.7109375" style="4" customWidth="1"/>
    <col min="2388" max="2390" width="5" style="4" customWidth="1"/>
    <col min="2391" max="2391" width="1.7109375" style="4" customWidth="1"/>
    <col min="2392" max="2394" width="5.140625" style="4" customWidth="1"/>
    <col min="2395" max="2395" width="1.7109375" style="4" customWidth="1"/>
    <col min="2396" max="2397" width="5" style="4" customWidth="1"/>
    <col min="2398" max="2398" width="5.28515625" style="4" customWidth="1"/>
    <col min="2399" max="2597" width="11.42578125" style="4"/>
    <col min="2598" max="2598" width="16.140625" style="4" customWidth="1"/>
    <col min="2599" max="2599" width="6" style="4" customWidth="1"/>
    <col min="2600" max="2600" width="6" style="4" bestFit="1" customWidth="1"/>
    <col min="2601" max="2601" width="5.7109375" style="4" bestFit="1" customWidth="1"/>
    <col min="2602" max="2602" width="1.7109375" style="4" customWidth="1"/>
    <col min="2603" max="2603" width="6" style="4" bestFit="1" customWidth="1"/>
    <col min="2604" max="2605" width="5" style="4" customWidth="1"/>
    <col min="2606" max="2606" width="1.7109375" style="4" customWidth="1"/>
    <col min="2607" max="2609" width="5" style="4" customWidth="1"/>
    <col min="2610" max="2610" width="1.7109375" style="4" customWidth="1"/>
    <col min="2611" max="2613" width="5.140625" style="4" bestFit="1" customWidth="1"/>
    <col min="2614" max="2614" width="1.7109375" style="4" customWidth="1"/>
    <col min="2615" max="2617" width="5.140625" style="4" bestFit="1" customWidth="1"/>
    <col min="2618" max="2618" width="1.7109375" style="4" customWidth="1"/>
    <col min="2619" max="2621" width="5.140625" style="4" bestFit="1" customWidth="1"/>
    <col min="2622" max="2622" width="1.7109375" style="4" customWidth="1"/>
    <col min="2623" max="2623" width="4.85546875" style="4" bestFit="1" customWidth="1"/>
    <col min="2624" max="2625" width="4.42578125" style="4" customWidth="1"/>
    <col min="2626" max="2626" width="8.85546875" style="4" customWidth="1"/>
    <col min="2627" max="2627" width="12" style="4" customWidth="1"/>
    <col min="2628" max="2630" width="6" style="4" customWidth="1"/>
    <col min="2631" max="2631" width="1.7109375" style="4" customWidth="1"/>
    <col min="2632" max="2632" width="6.140625" style="4" customWidth="1"/>
    <col min="2633" max="2634" width="5.140625" style="4" customWidth="1"/>
    <col min="2635" max="2635" width="1.7109375" style="4" customWidth="1"/>
    <col min="2636" max="2638" width="5" style="4" customWidth="1"/>
    <col min="2639" max="2639" width="1.7109375" style="4" customWidth="1"/>
    <col min="2640" max="2642" width="5" style="4" customWidth="1"/>
    <col min="2643" max="2643" width="1.7109375" style="4" customWidth="1"/>
    <col min="2644" max="2646" width="5" style="4" customWidth="1"/>
    <col min="2647" max="2647" width="1.7109375" style="4" customWidth="1"/>
    <col min="2648" max="2650" width="5.140625" style="4" customWidth="1"/>
    <col min="2651" max="2651" width="1.7109375" style="4" customWidth="1"/>
    <col min="2652" max="2653" width="5" style="4" customWidth="1"/>
    <col min="2654" max="2654" width="5.28515625" style="4" customWidth="1"/>
    <col min="2655" max="2853" width="11.42578125" style="4"/>
    <col min="2854" max="2854" width="16.140625" style="4" customWidth="1"/>
    <col min="2855" max="2855" width="6" style="4" customWidth="1"/>
    <col min="2856" max="2856" width="6" style="4" bestFit="1" customWidth="1"/>
    <col min="2857" max="2857" width="5.7109375" style="4" bestFit="1" customWidth="1"/>
    <col min="2858" max="2858" width="1.7109375" style="4" customWidth="1"/>
    <col min="2859" max="2859" width="6" style="4" bestFit="1" customWidth="1"/>
    <col min="2860" max="2861" width="5" style="4" customWidth="1"/>
    <col min="2862" max="2862" width="1.7109375" style="4" customWidth="1"/>
    <col min="2863" max="2865" width="5" style="4" customWidth="1"/>
    <col min="2866" max="2866" width="1.7109375" style="4" customWidth="1"/>
    <col min="2867" max="2869" width="5.140625" style="4" bestFit="1" customWidth="1"/>
    <col min="2870" max="2870" width="1.7109375" style="4" customWidth="1"/>
    <col min="2871" max="2873" width="5.140625" style="4" bestFit="1" customWidth="1"/>
    <col min="2874" max="2874" width="1.7109375" style="4" customWidth="1"/>
    <col min="2875" max="2877" width="5.140625" style="4" bestFit="1" customWidth="1"/>
    <col min="2878" max="2878" width="1.7109375" style="4" customWidth="1"/>
    <col min="2879" max="2879" width="4.85546875" style="4" bestFit="1" customWidth="1"/>
    <col min="2880" max="2881" width="4.42578125" style="4" customWidth="1"/>
    <col min="2882" max="2882" width="8.85546875" style="4" customWidth="1"/>
    <col min="2883" max="2883" width="12" style="4" customWidth="1"/>
    <col min="2884" max="2886" width="6" style="4" customWidth="1"/>
    <col min="2887" max="2887" width="1.7109375" style="4" customWidth="1"/>
    <col min="2888" max="2888" width="6.140625" style="4" customWidth="1"/>
    <col min="2889" max="2890" width="5.140625" style="4" customWidth="1"/>
    <col min="2891" max="2891" width="1.7109375" style="4" customWidth="1"/>
    <col min="2892" max="2894" width="5" style="4" customWidth="1"/>
    <col min="2895" max="2895" width="1.7109375" style="4" customWidth="1"/>
    <col min="2896" max="2898" width="5" style="4" customWidth="1"/>
    <col min="2899" max="2899" width="1.7109375" style="4" customWidth="1"/>
    <col min="2900" max="2902" width="5" style="4" customWidth="1"/>
    <col min="2903" max="2903" width="1.7109375" style="4" customWidth="1"/>
    <col min="2904" max="2906" width="5.140625" style="4" customWidth="1"/>
    <col min="2907" max="2907" width="1.7109375" style="4" customWidth="1"/>
    <col min="2908" max="2909" width="5" style="4" customWidth="1"/>
    <col min="2910" max="2910" width="5.28515625" style="4" customWidth="1"/>
    <col min="2911" max="3109" width="11.42578125" style="4"/>
    <col min="3110" max="3110" width="16.140625" style="4" customWidth="1"/>
    <col min="3111" max="3111" width="6" style="4" customWidth="1"/>
    <col min="3112" max="3112" width="6" style="4" bestFit="1" customWidth="1"/>
    <col min="3113" max="3113" width="5.7109375" style="4" bestFit="1" customWidth="1"/>
    <col min="3114" max="3114" width="1.7109375" style="4" customWidth="1"/>
    <col min="3115" max="3115" width="6" style="4" bestFit="1" customWidth="1"/>
    <col min="3116" max="3117" width="5" style="4" customWidth="1"/>
    <col min="3118" max="3118" width="1.7109375" style="4" customWidth="1"/>
    <col min="3119" max="3121" width="5" style="4" customWidth="1"/>
    <col min="3122" max="3122" width="1.7109375" style="4" customWidth="1"/>
    <col min="3123" max="3125" width="5.140625" style="4" bestFit="1" customWidth="1"/>
    <col min="3126" max="3126" width="1.7109375" style="4" customWidth="1"/>
    <col min="3127" max="3129" width="5.140625" style="4" bestFit="1" customWidth="1"/>
    <col min="3130" max="3130" width="1.7109375" style="4" customWidth="1"/>
    <col min="3131" max="3133" width="5.140625" style="4" bestFit="1" customWidth="1"/>
    <col min="3134" max="3134" width="1.7109375" style="4" customWidth="1"/>
    <col min="3135" max="3135" width="4.85546875" style="4" bestFit="1" customWidth="1"/>
    <col min="3136" max="3137" width="4.42578125" style="4" customWidth="1"/>
    <col min="3138" max="3138" width="8.85546875" style="4" customWidth="1"/>
    <col min="3139" max="3139" width="12" style="4" customWidth="1"/>
    <col min="3140" max="3142" width="6" style="4" customWidth="1"/>
    <col min="3143" max="3143" width="1.7109375" style="4" customWidth="1"/>
    <col min="3144" max="3144" width="6.140625" style="4" customWidth="1"/>
    <col min="3145" max="3146" width="5.140625" style="4" customWidth="1"/>
    <col min="3147" max="3147" width="1.7109375" style="4" customWidth="1"/>
    <col min="3148" max="3150" width="5" style="4" customWidth="1"/>
    <col min="3151" max="3151" width="1.7109375" style="4" customWidth="1"/>
    <col min="3152" max="3154" width="5" style="4" customWidth="1"/>
    <col min="3155" max="3155" width="1.7109375" style="4" customWidth="1"/>
    <col min="3156" max="3158" width="5" style="4" customWidth="1"/>
    <col min="3159" max="3159" width="1.7109375" style="4" customWidth="1"/>
    <col min="3160" max="3162" width="5.140625" style="4" customWidth="1"/>
    <col min="3163" max="3163" width="1.7109375" style="4" customWidth="1"/>
    <col min="3164" max="3165" width="5" style="4" customWidth="1"/>
    <col min="3166" max="3166" width="5.28515625" style="4" customWidth="1"/>
    <col min="3167" max="3365" width="11.42578125" style="4"/>
    <col min="3366" max="3366" width="16.140625" style="4" customWidth="1"/>
    <col min="3367" max="3367" width="6" style="4" customWidth="1"/>
    <col min="3368" max="3368" width="6" style="4" bestFit="1" customWidth="1"/>
    <col min="3369" max="3369" width="5.7109375" style="4" bestFit="1" customWidth="1"/>
    <col min="3370" max="3370" width="1.7109375" style="4" customWidth="1"/>
    <col min="3371" max="3371" width="6" style="4" bestFit="1" customWidth="1"/>
    <col min="3372" max="3373" width="5" style="4" customWidth="1"/>
    <col min="3374" max="3374" width="1.7109375" style="4" customWidth="1"/>
    <col min="3375" max="3377" width="5" style="4" customWidth="1"/>
    <col min="3378" max="3378" width="1.7109375" style="4" customWidth="1"/>
    <col min="3379" max="3381" width="5.140625" style="4" bestFit="1" customWidth="1"/>
    <col min="3382" max="3382" width="1.7109375" style="4" customWidth="1"/>
    <col min="3383" max="3385" width="5.140625" style="4" bestFit="1" customWidth="1"/>
    <col min="3386" max="3386" width="1.7109375" style="4" customWidth="1"/>
    <col min="3387" max="3389" width="5.140625" style="4" bestFit="1" customWidth="1"/>
    <col min="3390" max="3390" width="1.7109375" style="4" customWidth="1"/>
    <col min="3391" max="3391" width="4.85546875" style="4" bestFit="1" customWidth="1"/>
    <col min="3392" max="3393" width="4.42578125" style="4" customWidth="1"/>
    <col min="3394" max="3394" width="8.85546875" style="4" customWidth="1"/>
    <col min="3395" max="3395" width="12" style="4" customWidth="1"/>
    <col min="3396" max="3398" width="6" style="4" customWidth="1"/>
    <col min="3399" max="3399" width="1.7109375" style="4" customWidth="1"/>
    <col min="3400" max="3400" width="6.140625" style="4" customWidth="1"/>
    <col min="3401" max="3402" width="5.140625" style="4" customWidth="1"/>
    <col min="3403" max="3403" width="1.7109375" style="4" customWidth="1"/>
    <col min="3404" max="3406" width="5" style="4" customWidth="1"/>
    <col min="3407" max="3407" width="1.7109375" style="4" customWidth="1"/>
    <col min="3408" max="3410" width="5" style="4" customWidth="1"/>
    <col min="3411" max="3411" width="1.7109375" style="4" customWidth="1"/>
    <col min="3412" max="3414" width="5" style="4" customWidth="1"/>
    <col min="3415" max="3415" width="1.7109375" style="4" customWidth="1"/>
    <col min="3416" max="3418" width="5.140625" style="4" customWidth="1"/>
    <col min="3419" max="3419" width="1.7109375" style="4" customWidth="1"/>
    <col min="3420" max="3421" width="5" style="4" customWidth="1"/>
    <col min="3422" max="3422" width="5.28515625" style="4" customWidth="1"/>
    <col min="3423" max="3621" width="11.42578125" style="4"/>
    <col min="3622" max="3622" width="16.140625" style="4" customWidth="1"/>
    <col min="3623" max="3623" width="6" style="4" customWidth="1"/>
    <col min="3624" max="3624" width="6" style="4" bestFit="1" customWidth="1"/>
    <col min="3625" max="3625" width="5.7109375" style="4" bestFit="1" customWidth="1"/>
    <col min="3626" max="3626" width="1.7109375" style="4" customWidth="1"/>
    <col min="3627" max="3627" width="6" style="4" bestFit="1" customWidth="1"/>
    <col min="3628" max="3629" width="5" style="4" customWidth="1"/>
    <col min="3630" max="3630" width="1.7109375" style="4" customWidth="1"/>
    <col min="3631" max="3633" width="5" style="4" customWidth="1"/>
    <col min="3634" max="3634" width="1.7109375" style="4" customWidth="1"/>
    <col min="3635" max="3637" width="5.140625" style="4" bestFit="1" customWidth="1"/>
    <col min="3638" max="3638" width="1.7109375" style="4" customWidth="1"/>
    <col min="3639" max="3641" width="5.140625" style="4" bestFit="1" customWidth="1"/>
    <col min="3642" max="3642" width="1.7109375" style="4" customWidth="1"/>
    <col min="3643" max="3645" width="5.140625" style="4" bestFit="1" customWidth="1"/>
    <col min="3646" max="3646" width="1.7109375" style="4" customWidth="1"/>
    <col min="3647" max="3647" width="4.85546875" style="4" bestFit="1" customWidth="1"/>
    <col min="3648" max="3649" width="4.42578125" style="4" customWidth="1"/>
    <col min="3650" max="3650" width="8.85546875" style="4" customWidth="1"/>
    <col min="3651" max="3651" width="12" style="4" customWidth="1"/>
    <col min="3652" max="3654" width="6" style="4" customWidth="1"/>
    <col min="3655" max="3655" width="1.7109375" style="4" customWidth="1"/>
    <col min="3656" max="3656" width="6.140625" style="4" customWidth="1"/>
    <col min="3657" max="3658" width="5.140625" style="4" customWidth="1"/>
    <col min="3659" max="3659" width="1.7109375" style="4" customWidth="1"/>
    <col min="3660" max="3662" width="5" style="4" customWidth="1"/>
    <col min="3663" max="3663" width="1.7109375" style="4" customWidth="1"/>
    <col min="3664" max="3666" width="5" style="4" customWidth="1"/>
    <col min="3667" max="3667" width="1.7109375" style="4" customWidth="1"/>
    <col min="3668" max="3670" width="5" style="4" customWidth="1"/>
    <col min="3671" max="3671" width="1.7109375" style="4" customWidth="1"/>
    <col min="3672" max="3674" width="5.140625" style="4" customWidth="1"/>
    <col min="3675" max="3675" width="1.7109375" style="4" customWidth="1"/>
    <col min="3676" max="3677" width="5" style="4" customWidth="1"/>
    <col min="3678" max="3678" width="5.28515625" style="4" customWidth="1"/>
    <col min="3679" max="3877" width="11.42578125" style="4"/>
    <col min="3878" max="3878" width="16.140625" style="4" customWidth="1"/>
    <col min="3879" max="3879" width="6" style="4" customWidth="1"/>
    <col min="3880" max="3880" width="6" style="4" bestFit="1" customWidth="1"/>
    <col min="3881" max="3881" width="5.7109375" style="4" bestFit="1" customWidth="1"/>
    <col min="3882" max="3882" width="1.7109375" style="4" customWidth="1"/>
    <col min="3883" max="3883" width="6" style="4" bestFit="1" customWidth="1"/>
    <col min="3884" max="3885" width="5" style="4" customWidth="1"/>
    <col min="3886" max="3886" width="1.7109375" style="4" customWidth="1"/>
    <col min="3887" max="3889" width="5" style="4" customWidth="1"/>
    <col min="3890" max="3890" width="1.7109375" style="4" customWidth="1"/>
    <col min="3891" max="3893" width="5.140625" style="4" bestFit="1" customWidth="1"/>
    <col min="3894" max="3894" width="1.7109375" style="4" customWidth="1"/>
    <col min="3895" max="3897" width="5.140625" style="4" bestFit="1" customWidth="1"/>
    <col min="3898" max="3898" width="1.7109375" style="4" customWidth="1"/>
    <col min="3899" max="3901" width="5.140625" style="4" bestFit="1" customWidth="1"/>
    <col min="3902" max="3902" width="1.7109375" style="4" customWidth="1"/>
    <col min="3903" max="3903" width="4.85546875" style="4" bestFit="1" customWidth="1"/>
    <col min="3904" max="3905" width="4.42578125" style="4" customWidth="1"/>
    <col min="3906" max="3906" width="8.85546875" style="4" customWidth="1"/>
    <col min="3907" max="3907" width="12" style="4" customWidth="1"/>
    <col min="3908" max="3910" width="6" style="4" customWidth="1"/>
    <col min="3911" max="3911" width="1.7109375" style="4" customWidth="1"/>
    <col min="3912" max="3912" width="6.140625" style="4" customWidth="1"/>
    <col min="3913" max="3914" width="5.140625" style="4" customWidth="1"/>
    <col min="3915" max="3915" width="1.7109375" style="4" customWidth="1"/>
    <col min="3916" max="3918" width="5" style="4" customWidth="1"/>
    <col min="3919" max="3919" width="1.7109375" style="4" customWidth="1"/>
    <col min="3920" max="3922" width="5" style="4" customWidth="1"/>
    <col min="3923" max="3923" width="1.7109375" style="4" customWidth="1"/>
    <col min="3924" max="3926" width="5" style="4" customWidth="1"/>
    <col min="3927" max="3927" width="1.7109375" style="4" customWidth="1"/>
    <col min="3928" max="3930" width="5.140625" style="4" customWidth="1"/>
    <col min="3931" max="3931" width="1.7109375" style="4" customWidth="1"/>
    <col min="3932" max="3933" width="5" style="4" customWidth="1"/>
    <col min="3934" max="3934" width="5.28515625" style="4" customWidth="1"/>
    <col min="3935" max="4133" width="11.42578125" style="4"/>
    <col min="4134" max="4134" width="16.140625" style="4" customWidth="1"/>
    <col min="4135" max="4135" width="6" style="4" customWidth="1"/>
    <col min="4136" max="4136" width="6" style="4" bestFit="1" customWidth="1"/>
    <col min="4137" max="4137" width="5.7109375" style="4" bestFit="1" customWidth="1"/>
    <col min="4138" max="4138" width="1.7109375" style="4" customWidth="1"/>
    <col min="4139" max="4139" width="6" style="4" bestFit="1" customWidth="1"/>
    <col min="4140" max="4141" width="5" style="4" customWidth="1"/>
    <col min="4142" max="4142" width="1.7109375" style="4" customWidth="1"/>
    <col min="4143" max="4145" width="5" style="4" customWidth="1"/>
    <col min="4146" max="4146" width="1.7109375" style="4" customWidth="1"/>
    <col min="4147" max="4149" width="5.140625" style="4" bestFit="1" customWidth="1"/>
    <col min="4150" max="4150" width="1.7109375" style="4" customWidth="1"/>
    <col min="4151" max="4153" width="5.140625" style="4" bestFit="1" customWidth="1"/>
    <col min="4154" max="4154" width="1.7109375" style="4" customWidth="1"/>
    <col min="4155" max="4157" width="5.140625" style="4" bestFit="1" customWidth="1"/>
    <col min="4158" max="4158" width="1.7109375" style="4" customWidth="1"/>
    <col min="4159" max="4159" width="4.85546875" style="4" bestFit="1" customWidth="1"/>
    <col min="4160" max="4161" width="4.42578125" style="4" customWidth="1"/>
    <col min="4162" max="4162" width="8.85546875" style="4" customWidth="1"/>
    <col min="4163" max="4163" width="12" style="4" customWidth="1"/>
    <col min="4164" max="4166" width="6" style="4" customWidth="1"/>
    <col min="4167" max="4167" width="1.7109375" style="4" customWidth="1"/>
    <col min="4168" max="4168" width="6.140625" style="4" customWidth="1"/>
    <col min="4169" max="4170" width="5.140625" style="4" customWidth="1"/>
    <col min="4171" max="4171" width="1.7109375" style="4" customWidth="1"/>
    <col min="4172" max="4174" width="5" style="4" customWidth="1"/>
    <col min="4175" max="4175" width="1.7109375" style="4" customWidth="1"/>
    <col min="4176" max="4178" width="5" style="4" customWidth="1"/>
    <col min="4179" max="4179" width="1.7109375" style="4" customWidth="1"/>
    <col min="4180" max="4182" width="5" style="4" customWidth="1"/>
    <col min="4183" max="4183" width="1.7109375" style="4" customWidth="1"/>
    <col min="4184" max="4186" width="5.140625" style="4" customWidth="1"/>
    <col min="4187" max="4187" width="1.7109375" style="4" customWidth="1"/>
    <col min="4188" max="4189" width="5" style="4" customWidth="1"/>
    <col min="4190" max="4190" width="5.28515625" style="4" customWidth="1"/>
    <col min="4191" max="4389" width="11.42578125" style="4"/>
    <col min="4390" max="4390" width="16.140625" style="4" customWidth="1"/>
    <col min="4391" max="4391" width="6" style="4" customWidth="1"/>
    <col min="4392" max="4392" width="6" style="4" bestFit="1" customWidth="1"/>
    <col min="4393" max="4393" width="5.7109375" style="4" bestFit="1" customWidth="1"/>
    <col min="4394" max="4394" width="1.7109375" style="4" customWidth="1"/>
    <col min="4395" max="4395" width="6" style="4" bestFit="1" customWidth="1"/>
    <col min="4396" max="4397" width="5" style="4" customWidth="1"/>
    <col min="4398" max="4398" width="1.7109375" style="4" customWidth="1"/>
    <col min="4399" max="4401" width="5" style="4" customWidth="1"/>
    <col min="4402" max="4402" width="1.7109375" style="4" customWidth="1"/>
    <col min="4403" max="4405" width="5.140625" style="4" bestFit="1" customWidth="1"/>
    <col min="4406" max="4406" width="1.7109375" style="4" customWidth="1"/>
    <col min="4407" max="4409" width="5.140625" style="4" bestFit="1" customWidth="1"/>
    <col min="4410" max="4410" width="1.7109375" style="4" customWidth="1"/>
    <col min="4411" max="4413" width="5.140625" style="4" bestFit="1" customWidth="1"/>
    <col min="4414" max="4414" width="1.7109375" style="4" customWidth="1"/>
    <col min="4415" max="4415" width="4.85546875" style="4" bestFit="1" customWidth="1"/>
    <col min="4416" max="4417" width="4.42578125" style="4" customWidth="1"/>
    <col min="4418" max="4418" width="8.85546875" style="4" customWidth="1"/>
    <col min="4419" max="4419" width="12" style="4" customWidth="1"/>
    <col min="4420" max="4422" width="6" style="4" customWidth="1"/>
    <col min="4423" max="4423" width="1.7109375" style="4" customWidth="1"/>
    <col min="4424" max="4424" width="6.140625" style="4" customWidth="1"/>
    <col min="4425" max="4426" width="5.140625" style="4" customWidth="1"/>
    <col min="4427" max="4427" width="1.7109375" style="4" customWidth="1"/>
    <col min="4428" max="4430" width="5" style="4" customWidth="1"/>
    <col min="4431" max="4431" width="1.7109375" style="4" customWidth="1"/>
    <col min="4432" max="4434" width="5" style="4" customWidth="1"/>
    <col min="4435" max="4435" width="1.7109375" style="4" customWidth="1"/>
    <col min="4436" max="4438" width="5" style="4" customWidth="1"/>
    <col min="4439" max="4439" width="1.7109375" style="4" customWidth="1"/>
    <col min="4440" max="4442" width="5.140625" style="4" customWidth="1"/>
    <col min="4443" max="4443" width="1.7109375" style="4" customWidth="1"/>
    <col min="4444" max="4445" width="5" style="4" customWidth="1"/>
    <col min="4446" max="4446" width="5.28515625" style="4" customWidth="1"/>
    <col min="4447" max="4645" width="11.42578125" style="4"/>
    <col min="4646" max="4646" width="16.140625" style="4" customWidth="1"/>
    <col min="4647" max="4647" width="6" style="4" customWidth="1"/>
    <col min="4648" max="4648" width="6" style="4" bestFit="1" customWidth="1"/>
    <col min="4649" max="4649" width="5.7109375" style="4" bestFit="1" customWidth="1"/>
    <col min="4650" max="4650" width="1.7109375" style="4" customWidth="1"/>
    <col min="4651" max="4651" width="6" style="4" bestFit="1" customWidth="1"/>
    <col min="4652" max="4653" width="5" style="4" customWidth="1"/>
    <col min="4654" max="4654" width="1.7109375" style="4" customWidth="1"/>
    <col min="4655" max="4657" width="5" style="4" customWidth="1"/>
    <col min="4658" max="4658" width="1.7109375" style="4" customWidth="1"/>
    <col min="4659" max="4661" width="5.140625" style="4" bestFit="1" customWidth="1"/>
    <col min="4662" max="4662" width="1.7109375" style="4" customWidth="1"/>
    <col min="4663" max="4665" width="5.140625" style="4" bestFit="1" customWidth="1"/>
    <col min="4666" max="4666" width="1.7109375" style="4" customWidth="1"/>
    <col min="4667" max="4669" width="5.140625" style="4" bestFit="1" customWidth="1"/>
    <col min="4670" max="4670" width="1.7109375" style="4" customWidth="1"/>
    <col min="4671" max="4671" width="4.85546875" style="4" bestFit="1" customWidth="1"/>
    <col min="4672" max="4673" width="4.42578125" style="4" customWidth="1"/>
    <col min="4674" max="4674" width="8.85546875" style="4" customWidth="1"/>
    <col min="4675" max="4675" width="12" style="4" customWidth="1"/>
    <col min="4676" max="4678" width="6" style="4" customWidth="1"/>
    <col min="4679" max="4679" width="1.7109375" style="4" customWidth="1"/>
    <col min="4680" max="4680" width="6.140625" style="4" customWidth="1"/>
    <col min="4681" max="4682" width="5.140625" style="4" customWidth="1"/>
    <col min="4683" max="4683" width="1.7109375" style="4" customWidth="1"/>
    <col min="4684" max="4686" width="5" style="4" customWidth="1"/>
    <col min="4687" max="4687" width="1.7109375" style="4" customWidth="1"/>
    <col min="4688" max="4690" width="5" style="4" customWidth="1"/>
    <col min="4691" max="4691" width="1.7109375" style="4" customWidth="1"/>
    <col min="4692" max="4694" width="5" style="4" customWidth="1"/>
    <col min="4695" max="4695" width="1.7109375" style="4" customWidth="1"/>
    <col min="4696" max="4698" width="5.140625" style="4" customWidth="1"/>
    <col min="4699" max="4699" width="1.7109375" style="4" customWidth="1"/>
    <col min="4700" max="4701" width="5" style="4" customWidth="1"/>
    <col min="4702" max="4702" width="5.28515625" style="4" customWidth="1"/>
    <col min="4703" max="4901" width="11.42578125" style="4"/>
    <col min="4902" max="4902" width="16.140625" style="4" customWidth="1"/>
    <col min="4903" max="4903" width="6" style="4" customWidth="1"/>
    <col min="4904" max="4904" width="6" style="4" bestFit="1" customWidth="1"/>
    <col min="4905" max="4905" width="5.7109375" style="4" bestFit="1" customWidth="1"/>
    <col min="4906" max="4906" width="1.7109375" style="4" customWidth="1"/>
    <col min="4907" max="4907" width="6" style="4" bestFit="1" customWidth="1"/>
    <col min="4908" max="4909" width="5" style="4" customWidth="1"/>
    <col min="4910" max="4910" width="1.7109375" style="4" customWidth="1"/>
    <col min="4911" max="4913" width="5" style="4" customWidth="1"/>
    <col min="4914" max="4914" width="1.7109375" style="4" customWidth="1"/>
    <col min="4915" max="4917" width="5.140625" style="4" bestFit="1" customWidth="1"/>
    <col min="4918" max="4918" width="1.7109375" style="4" customWidth="1"/>
    <col min="4919" max="4921" width="5.140625" style="4" bestFit="1" customWidth="1"/>
    <col min="4922" max="4922" width="1.7109375" style="4" customWidth="1"/>
    <col min="4923" max="4925" width="5.140625" style="4" bestFit="1" customWidth="1"/>
    <col min="4926" max="4926" width="1.7109375" style="4" customWidth="1"/>
    <col min="4927" max="4927" width="4.85546875" style="4" bestFit="1" customWidth="1"/>
    <col min="4928" max="4929" width="4.42578125" style="4" customWidth="1"/>
    <col min="4930" max="4930" width="8.85546875" style="4" customWidth="1"/>
    <col min="4931" max="4931" width="12" style="4" customWidth="1"/>
    <col min="4932" max="4934" width="6" style="4" customWidth="1"/>
    <col min="4935" max="4935" width="1.7109375" style="4" customWidth="1"/>
    <col min="4936" max="4936" width="6.140625" style="4" customWidth="1"/>
    <col min="4937" max="4938" width="5.140625" style="4" customWidth="1"/>
    <col min="4939" max="4939" width="1.7109375" style="4" customWidth="1"/>
    <col min="4940" max="4942" width="5" style="4" customWidth="1"/>
    <col min="4943" max="4943" width="1.7109375" style="4" customWidth="1"/>
    <col min="4944" max="4946" width="5" style="4" customWidth="1"/>
    <col min="4947" max="4947" width="1.7109375" style="4" customWidth="1"/>
    <col min="4948" max="4950" width="5" style="4" customWidth="1"/>
    <col min="4951" max="4951" width="1.7109375" style="4" customWidth="1"/>
    <col min="4952" max="4954" width="5.140625" style="4" customWidth="1"/>
    <col min="4955" max="4955" width="1.7109375" style="4" customWidth="1"/>
    <col min="4956" max="4957" width="5" style="4" customWidth="1"/>
    <col min="4958" max="4958" width="5.28515625" style="4" customWidth="1"/>
    <col min="4959" max="5157" width="11.42578125" style="4"/>
    <col min="5158" max="5158" width="16.140625" style="4" customWidth="1"/>
    <col min="5159" max="5159" width="6" style="4" customWidth="1"/>
    <col min="5160" max="5160" width="6" style="4" bestFit="1" customWidth="1"/>
    <col min="5161" max="5161" width="5.7109375" style="4" bestFit="1" customWidth="1"/>
    <col min="5162" max="5162" width="1.7109375" style="4" customWidth="1"/>
    <col min="5163" max="5163" width="6" style="4" bestFit="1" customWidth="1"/>
    <col min="5164" max="5165" width="5" style="4" customWidth="1"/>
    <col min="5166" max="5166" width="1.7109375" style="4" customWidth="1"/>
    <col min="5167" max="5169" width="5" style="4" customWidth="1"/>
    <col min="5170" max="5170" width="1.7109375" style="4" customWidth="1"/>
    <col min="5171" max="5173" width="5.140625" style="4" bestFit="1" customWidth="1"/>
    <col min="5174" max="5174" width="1.7109375" style="4" customWidth="1"/>
    <col min="5175" max="5177" width="5.140625" style="4" bestFit="1" customWidth="1"/>
    <col min="5178" max="5178" width="1.7109375" style="4" customWidth="1"/>
    <col min="5179" max="5181" width="5.140625" style="4" bestFit="1" customWidth="1"/>
    <col min="5182" max="5182" width="1.7109375" style="4" customWidth="1"/>
    <col min="5183" max="5183" width="4.85546875" style="4" bestFit="1" customWidth="1"/>
    <col min="5184" max="5185" width="4.42578125" style="4" customWidth="1"/>
    <col min="5186" max="5186" width="8.85546875" style="4" customWidth="1"/>
    <col min="5187" max="5187" width="12" style="4" customWidth="1"/>
    <col min="5188" max="5190" width="6" style="4" customWidth="1"/>
    <col min="5191" max="5191" width="1.7109375" style="4" customWidth="1"/>
    <col min="5192" max="5192" width="6.140625" style="4" customWidth="1"/>
    <col min="5193" max="5194" width="5.140625" style="4" customWidth="1"/>
    <col min="5195" max="5195" width="1.7109375" style="4" customWidth="1"/>
    <col min="5196" max="5198" width="5" style="4" customWidth="1"/>
    <col min="5199" max="5199" width="1.7109375" style="4" customWidth="1"/>
    <col min="5200" max="5202" width="5" style="4" customWidth="1"/>
    <col min="5203" max="5203" width="1.7109375" style="4" customWidth="1"/>
    <col min="5204" max="5206" width="5" style="4" customWidth="1"/>
    <col min="5207" max="5207" width="1.7109375" style="4" customWidth="1"/>
    <col min="5208" max="5210" width="5.140625" style="4" customWidth="1"/>
    <col min="5211" max="5211" width="1.7109375" style="4" customWidth="1"/>
    <col min="5212" max="5213" width="5" style="4" customWidth="1"/>
    <col min="5214" max="5214" width="5.28515625" style="4" customWidth="1"/>
    <col min="5215" max="5413" width="11.42578125" style="4"/>
    <col min="5414" max="5414" width="16.140625" style="4" customWidth="1"/>
    <col min="5415" max="5415" width="6" style="4" customWidth="1"/>
    <col min="5416" max="5416" width="6" style="4" bestFit="1" customWidth="1"/>
    <col min="5417" max="5417" width="5.7109375" style="4" bestFit="1" customWidth="1"/>
    <col min="5418" max="5418" width="1.7109375" style="4" customWidth="1"/>
    <col min="5419" max="5419" width="6" style="4" bestFit="1" customWidth="1"/>
    <col min="5420" max="5421" width="5" style="4" customWidth="1"/>
    <col min="5422" max="5422" width="1.7109375" style="4" customWidth="1"/>
    <col min="5423" max="5425" width="5" style="4" customWidth="1"/>
    <col min="5426" max="5426" width="1.7109375" style="4" customWidth="1"/>
    <col min="5427" max="5429" width="5.140625" style="4" bestFit="1" customWidth="1"/>
    <col min="5430" max="5430" width="1.7109375" style="4" customWidth="1"/>
    <col min="5431" max="5433" width="5.140625" style="4" bestFit="1" customWidth="1"/>
    <col min="5434" max="5434" width="1.7109375" style="4" customWidth="1"/>
    <col min="5435" max="5437" width="5.140625" style="4" bestFit="1" customWidth="1"/>
    <col min="5438" max="5438" width="1.7109375" style="4" customWidth="1"/>
    <col min="5439" max="5439" width="4.85546875" style="4" bestFit="1" customWidth="1"/>
    <col min="5440" max="5441" width="4.42578125" style="4" customWidth="1"/>
    <col min="5442" max="5442" width="8.85546875" style="4" customWidth="1"/>
    <col min="5443" max="5443" width="12" style="4" customWidth="1"/>
    <col min="5444" max="5446" width="6" style="4" customWidth="1"/>
    <col min="5447" max="5447" width="1.7109375" style="4" customWidth="1"/>
    <col min="5448" max="5448" width="6.140625" style="4" customWidth="1"/>
    <col min="5449" max="5450" width="5.140625" style="4" customWidth="1"/>
    <col min="5451" max="5451" width="1.7109375" style="4" customWidth="1"/>
    <col min="5452" max="5454" width="5" style="4" customWidth="1"/>
    <col min="5455" max="5455" width="1.7109375" style="4" customWidth="1"/>
    <col min="5456" max="5458" width="5" style="4" customWidth="1"/>
    <col min="5459" max="5459" width="1.7109375" style="4" customWidth="1"/>
    <col min="5460" max="5462" width="5" style="4" customWidth="1"/>
    <col min="5463" max="5463" width="1.7109375" style="4" customWidth="1"/>
    <col min="5464" max="5466" width="5.140625" style="4" customWidth="1"/>
    <col min="5467" max="5467" width="1.7109375" style="4" customWidth="1"/>
    <col min="5468" max="5469" width="5" style="4" customWidth="1"/>
    <col min="5470" max="5470" width="5.28515625" style="4" customWidth="1"/>
    <col min="5471" max="5669" width="11.42578125" style="4"/>
    <col min="5670" max="5670" width="16.140625" style="4" customWidth="1"/>
    <col min="5671" max="5671" width="6" style="4" customWidth="1"/>
    <col min="5672" max="5672" width="6" style="4" bestFit="1" customWidth="1"/>
    <col min="5673" max="5673" width="5.7109375" style="4" bestFit="1" customWidth="1"/>
    <col min="5674" max="5674" width="1.7109375" style="4" customWidth="1"/>
    <col min="5675" max="5675" width="6" style="4" bestFit="1" customWidth="1"/>
    <col min="5676" max="5677" width="5" style="4" customWidth="1"/>
    <col min="5678" max="5678" width="1.7109375" style="4" customWidth="1"/>
    <col min="5679" max="5681" width="5" style="4" customWidth="1"/>
    <col min="5682" max="5682" width="1.7109375" style="4" customWidth="1"/>
    <col min="5683" max="5685" width="5.140625" style="4" bestFit="1" customWidth="1"/>
    <col min="5686" max="5686" width="1.7109375" style="4" customWidth="1"/>
    <col min="5687" max="5689" width="5.140625" style="4" bestFit="1" customWidth="1"/>
    <col min="5690" max="5690" width="1.7109375" style="4" customWidth="1"/>
    <col min="5691" max="5693" width="5.140625" style="4" bestFit="1" customWidth="1"/>
    <col min="5694" max="5694" width="1.7109375" style="4" customWidth="1"/>
    <col min="5695" max="5695" width="4.85546875" style="4" bestFit="1" customWidth="1"/>
    <col min="5696" max="5697" width="4.42578125" style="4" customWidth="1"/>
    <col min="5698" max="5698" width="8.85546875" style="4" customWidth="1"/>
    <col min="5699" max="5699" width="12" style="4" customWidth="1"/>
    <col min="5700" max="5702" width="6" style="4" customWidth="1"/>
    <col min="5703" max="5703" width="1.7109375" style="4" customWidth="1"/>
    <col min="5704" max="5704" width="6.140625" style="4" customWidth="1"/>
    <col min="5705" max="5706" width="5.140625" style="4" customWidth="1"/>
    <col min="5707" max="5707" width="1.7109375" style="4" customWidth="1"/>
    <col min="5708" max="5710" width="5" style="4" customWidth="1"/>
    <col min="5711" max="5711" width="1.7109375" style="4" customWidth="1"/>
    <col min="5712" max="5714" width="5" style="4" customWidth="1"/>
    <col min="5715" max="5715" width="1.7109375" style="4" customWidth="1"/>
    <col min="5716" max="5718" width="5" style="4" customWidth="1"/>
    <col min="5719" max="5719" width="1.7109375" style="4" customWidth="1"/>
    <col min="5720" max="5722" width="5.140625" style="4" customWidth="1"/>
    <col min="5723" max="5723" width="1.7109375" style="4" customWidth="1"/>
    <col min="5724" max="5725" width="5" style="4" customWidth="1"/>
    <col min="5726" max="5726" width="5.28515625" style="4" customWidth="1"/>
    <col min="5727" max="5925" width="11.42578125" style="4"/>
    <col min="5926" max="5926" width="16.140625" style="4" customWidth="1"/>
    <col min="5927" max="5927" width="6" style="4" customWidth="1"/>
    <col min="5928" max="5928" width="6" style="4" bestFit="1" customWidth="1"/>
    <col min="5929" max="5929" width="5.7109375" style="4" bestFit="1" customWidth="1"/>
    <col min="5930" max="5930" width="1.7109375" style="4" customWidth="1"/>
    <col min="5931" max="5931" width="6" style="4" bestFit="1" customWidth="1"/>
    <col min="5932" max="5933" width="5" style="4" customWidth="1"/>
    <col min="5934" max="5934" width="1.7109375" style="4" customWidth="1"/>
    <col min="5935" max="5937" width="5" style="4" customWidth="1"/>
    <col min="5938" max="5938" width="1.7109375" style="4" customWidth="1"/>
    <col min="5939" max="5941" width="5.140625" style="4" bestFit="1" customWidth="1"/>
    <col min="5942" max="5942" width="1.7109375" style="4" customWidth="1"/>
    <col min="5943" max="5945" width="5.140625" style="4" bestFit="1" customWidth="1"/>
    <col min="5946" max="5946" width="1.7109375" style="4" customWidth="1"/>
    <col min="5947" max="5949" width="5.140625" style="4" bestFit="1" customWidth="1"/>
    <col min="5950" max="5950" width="1.7109375" style="4" customWidth="1"/>
    <col min="5951" max="5951" width="4.85546875" style="4" bestFit="1" customWidth="1"/>
    <col min="5952" max="5953" width="4.42578125" style="4" customWidth="1"/>
    <col min="5954" max="5954" width="8.85546875" style="4" customWidth="1"/>
    <col min="5955" max="5955" width="12" style="4" customWidth="1"/>
    <col min="5956" max="5958" width="6" style="4" customWidth="1"/>
    <col min="5959" max="5959" width="1.7109375" style="4" customWidth="1"/>
    <col min="5960" max="5960" width="6.140625" style="4" customWidth="1"/>
    <col min="5961" max="5962" width="5.140625" style="4" customWidth="1"/>
    <col min="5963" max="5963" width="1.7109375" style="4" customWidth="1"/>
    <col min="5964" max="5966" width="5" style="4" customWidth="1"/>
    <col min="5967" max="5967" width="1.7109375" style="4" customWidth="1"/>
    <col min="5968" max="5970" width="5" style="4" customWidth="1"/>
    <col min="5971" max="5971" width="1.7109375" style="4" customWidth="1"/>
    <col min="5972" max="5974" width="5" style="4" customWidth="1"/>
    <col min="5975" max="5975" width="1.7109375" style="4" customWidth="1"/>
    <col min="5976" max="5978" width="5.140625" style="4" customWidth="1"/>
    <col min="5979" max="5979" width="1.7109375" style="4" customWidth="1"/>
    <col min="5980" max="5981" width="5" style="4" customWidth="1"/>
    <col min="5982" max="5982" width="5.28515625" style="4" customWidth="1"/>
    <col min="5983" max="6181" width="11.42578125" style="4"/>
    <col min="6182" max="6182" width="16.140625" style="4" customWidth="1"/>
    <col min="6183" max="6183" width="6" style="4" customWidth="1"/>
    <col min="6184" max="6184" width="6" style="4" bestFit="1" customWidth="1"/>
    <col min="6185" max="6185" width="5.7109375" style="4" bestFit="1" customWidth="1"/>
    <col min="6186" max="6186" width="1.7109375" style="4" customWidth="1"/>
    <col min="6187" max="6187" width="6" style="4" bestFit="1" customWidth="1"/>
    <col min="6188" max="6189" width="5" style="4" customWidth="1"/>
    <col min="6190" max="6190" width="1.7109375" style="4" customWidth="1"/>
    <col min="6191" max="6193" width="5" style="4" customWidth="1"/>
    <col min="6194" max="6194" width="1.7109375" style="4" customWidth="1"/>
    <col min="6195" max="6197" width="5.140625" style="4" bestFit="1" customWidth="1"/>
    <col min="6198" max="6198" width="1.7109375" style="4" customWidth="1"/>
    <col min="6199" max="6201" width="5.140625" style="4" bestFit="1" customWidth="1"/>
    <col min="6202" max="6202" width="1.7109375" style="4" customWidth="1"/>
    <col min="6203" max="6205" width="5.140625" style="4" bestFit="1" customWidth="1"/>
    <col min="6206" max="6206" width="1.7109375" style="4" customWidth="1"/>
    <col min="6207" max="6207" width="4.85546875" style="4" bestFit="1" customWidth="1"/>
    <col min="6208" max="6209" width="4.42578125" style="4" customWidth="1"/>
    <col min="6210" max="6210" width="8.85546875" style="4" customWidth="1"/>
    <col min="6211" max="6211" width="12" style="4" customWidth="1"/>
    <col min="6212" max="6214" width="6" style="4" customWidth="1"/>
    <col min="6215" max="6215" width="1.7109375" style="4" customWidth="1"/>
    <col min="6216" max="6216" width="6.140625" style="4" customWidth="1"/>
    <col min="6217" max="6218" width="5.140625" style="4" customWidth="1"/>
    <col min="6219" max="6219" width="1.7109375" style="4" customWidth="1"/>
    <col min="6220" max="6222" width="5" style="4" customWidth="1"/>
    <col min="6223" max="6223" width="1.7109375" style="4" customWidth="1"/>
    <col min="6224" max="6226" width="5" style="4" customWidth="1"/>
    <col min="6227" max="6227" width="1.7109375" style="4" customWidth="1"/>
    <col min="6228" max="6230" width="5" style="4" customWidth="1"/>
    <col min="6231" max="6231" width="1.7109375" style="4" customWidth="1"/>
    <col min="6232" max="6234" width="5.140625" style="4" customWidth="1"/>
    <col min="6235" max="6235" width="1.7109375" style="4" customWidth="1"/>
    <col min="6236" max="6237" width="5" style="4" customWidth="1"/>
    <col min="6238" max="6238" width="5.28515625" style="4" customWidth="1"/>
    <col min="6239" max="6437" width="11.42578125" style="4"/>
    <col min="6438" max="6438" width="16.140625" style="4" customWidth="1"/>
    <col min="6439" max="6439" width="6" style="4" customWidth="1"/>
    <col min="6440" max="6440" width="6" style="4" bestFit="1" customWidth="1"/>
    <col min="6441" max="6441" width="5.7109375" style="4" bestFit="1" customWidth="1"/>
    <col min="6442" max="6442" width="1.7109375" style="4" customWidth="1"/>
    <col min="6443" max="6443" width="6" style="4" bestFit="1" customWidth="1"/>
    <col min="6444" max="6445" width="5" style="4" customWidth="1"/>
    <col min="6446" max="6446" width="1.7109375" style="4" customWidth="1"/>
    <col min="6447" max="6449" width="5" style="4" customWidth="1"/>
    <col min="6450" max="6450" width="1.7109375" style="4" customWidth="1"/>
    <col min="6451" max="6453" width="5.140625" style="4" bestFit="1" customWidth="1"/>
    <col min="6454" max="6454" width="1.7109375" style="4" customWidth="1"/>
    <col min="6455" max="6457" width="5.140625" style="4" bestFit="1" customWidth="1"/>
    <col min="6458" max="6458" width="1.7109375" style="4" customWidth="1"/>
    <col min="6459" max="6461" width="5.140625" style="4" bestFit="1" customWidth="1"/>
    <col min="6462" max="6462" width="1.7109375" style="4" customWidth="1"/>
    <col min="6463" max="6463" width="4.85546875" style="4" bestFit="1" customWidth="1"/>
    <col min="6464" max="6465" width="4.42578125" style="4" customWidth="1"/>
    <col min="6466" max="6466" width="8.85546875" style="4" customWidth="1"/>
    <col min="6467" max="6467" width="12" style="4" customWidth="1"/>
    <col min="6468" max="6470" width="6" style="4" customWidth="1"/>
    <col min="6471" max="6471" width="1.7109375" style="4" customWidth="1"/>
    <col min="6472" max="6472" width="6.140625" style="4" customWidth="1"/>
    <col min="6473" max="6474" width="5.140625" style="4" customWidth="1"/>
    <col min="6475" max="6475" width="1.7109375" style="4" customWidth="1"/>
    <col min="6476" max="6478" width="5" style="4" customWidth="1"/>
    <col min="6479" max="6479" width="1.7109375" style="4" customWidth="1"/>
    <col min="6480" max="6482" width="5" style="4" customWidth="1"/>
    <col min="6483" max="6483" width="1.7109375" style="4" customWidth="1"/>
    <col min="6484" max="6486" width="5" style="4" customWidth="1"/>
    <col min="6487" max="6487" width="1.7109375" style="4" customWidth="1"/>
    <col min="6488" max="6490" width="5.140625" style="4" customWidth="1"/>
    <col min="6491" max="6491" width="1.7109375" style="4" customWidth="1"/>
    <col min="6492" max="6493" width="5" style="4" customWidth="1"/>
    <col min="6494" max="6494" width="5.28515625" style="4" customWidth="1"/>
    <col min="6495" max="6693" width="11.42578125" style="4"/>
    <col min="6694" max="6694" width="16.140625" style="4" customWidth="1"/>
    <col min="6695" max="6695" width="6" style="4" customWidth="1"/>
    <col min="6696" max="6696" width="6" style="4" bestFit="1" customWidth="1"/>
    <col min="6697" max="6697" width="5.7109375" style="4" bestFit="1" customWidth="1"/>
    <col min="6698" max="6698" width="1.7109375" style="4" customWidth="1"/>
    <col min="6699" max="6699" width="6" style="4" bestFit="1" customWidth="1"/>
    <col min="6700" max="6701" width="5" style="4" customWidth="1"/>
    <col min="6702" max="6702" width="1.7109375" style="4" customWidth="1"/>
    <col min="6703" max="6705" width="5" style="4" customWidth="1"/>
    <col min="6706" max="6706" width="1.7109375" style="4" customWidth="1"/>
    <col min="6707" max="6709" width="5.140625" style="4" bestFit="1" customWidth="1"/>
    <col min="6710" max="6710" width="1.7109375" style="4" customWidth="1"/>
    <col min="6711" max="6713" width="5.140625" style="4" bestFit="1" customWidth="1"/>
    <col min="6714" max="6714" width="1.7109375" style="4" customWidth="1"/>
    <col min="6715" max="6717" width="5.140625" style="4" bestFit="1" customWidth="1"/>
    <col min="6718" max="6718" width="1.7109375" style="4" customWidth="1"/>
    <col min="6719" max="6719" width="4.85546875" style="4" bestFit="1" customWidth="1"/>
    <col min="6720" max="6721" width="4.42578125" style="4" customWidth="1"/>
    <col min="6722" max="6722" width="8.85546875" style="4" customWidth="1"/>
    <col min="6723" max="6723" width="12" style="4" customWidth="1"/>
    <col min="6724" max="6726" width="6" style="4" customWidth="1"/>
    <col min="6727" max="6727" width="1.7109375" style="4" customWidth="1"/>
    <col min="6728" max="6728" width="6.140625" style="4" customWidth="1"/>
    <col min="6729" max="6730" width="5.140625" style="4" customWidth="1"/>
    <col min="6731" max="6731" width="1.7109375" style="4" customWidth="1"/>
    <col min="6732" max="6734" width="5" style="4" customWidth="1"/>
    <col min="6735" max="6735" width="1.7109375" style="4" customWidth="1"/>
    <col min="6736" max="6738" width="5" style="4" customWidth="1"/>
    <col min="6739" max="6739" width="1.7109375" style="4" customWidth="1"/>
    <col min="6740" max="6742" width="5" style="4" customWidth="1"/>
    <col min="6743" max="6743" width="1.7109375" style="4" customWidth="1"/>
    <col min="6744" max="6746" width="5.140625" style="4" customWidth="1"/>
    <col min="6747" max="6747" width="1.7109375" style="4" customWidth="1"/>
    <col min="6748" max="6749" width="5" style="4" customWidth="1"/>
    <col min="6750" max="6750" width="5.28515625" style="4" customWidth="1"/>
    <col min="6751" max="6949" width="11.42578125" style="4"/>
    <col min="6950" max="6950" width="16.140625" style="4" customWidth="1"/>
    <col min="6951" max="6951" width="6" style="4" customWidth="1"/>
    <col min="6952" max="6952" width="6" style="4" bestFit="1" customWidth="1"/>
    <col min="6953" max="6953" width="5.7109375" style="4" bestFit="1" customWidth="1"/>
    <col min="6954" max="6954" width="1.7109375" style="4" customWidth="1"/>
    <col min="6955" max="6955" width="6" style="4" bestFit="1" customWidth="1"/>
    <col min="6956" max="6957" width="5" style="4" customWidth="1"/>
    <col min="6958" max="6958" width="1.7109375" style="4" customWidth="1"/>
    <col min="6959" max="6961" width="5" style="4" customWidth="1"/>
    <col min="6962" max="6962" width="1.7109375" style="4" customWidth="1"/>
    <col min="6963" max="6965" width="5.140625" style="4" bestFit="1" customWidth="1"/>
    <col min="6966" max="6966" width="1.7109375" style="4" customWidth="1"/>
    <col min="6967" max="6969" width="5.140625" style="4" bestFit="1" customWidth="1"/>
    <col min="6970" max="6970" width="1.7109375" style="4" customWidth="1"/>
    <col min="6971" max="6973" width="5.140625" style="4" bestFit="1" customWidth="1"/>
    <col min="6974" max="6974" width="1.7109375" style="4" customWidth="1"/>
    <col min="6975" max="6975" width="4.85546875" style="4" bestFit="1" customWidth="1"/>
    <col min="6976" max="6977" width="4.42578125" style="4" customWidth="1"/>
    <col min="6978" max="6978" width="8.85546875" style="4" customWidth="1"/>
    <col min="6979" max="6979" width="12" style="4" customWidth="1"/>
    <col min="6980" max="6982" width="6" style="4" customWidth="1"/>
    <col min="6983" max="6983" width="1.7109375" style="4" customWidth="1"/>
    <col min="6984" max="6984" width="6.140625" style="4" customWidth="1"/>
    <col min="6985" max="6986" width="5.140625" style="4" customWidth="1"/>
    <col min="6987" max="6987" width="1.7109375" style="4" customWidth="1"/>
    <col min="6988" max="6990" width="5" style="4" customWidth="1"/>
    <col min="6991" max="6991" width="1.7109375" style="4" customWidth="1"/>
    <col min="6992" max="6994" width="5" style="4" customWidth="1"/>
    <col min="6995" max="6995" width="1.7109375" style="4" customWidth="1"/>
    <col min="6996" max="6998" width="5" style="4" customWidth="1"/>
    <col min="6999" max="6999" width="1.7109375" style="4" customWidth="1"/>
    <col min="7000" max="7002" width="5.140625" style="4" customWidth="1"/>
    <col min="7003" max="7003" width="1.7109375" style="4" customWidth="1"/>
    <col min="7004" max="7005" width="5" style="4" customWidth="1"/>
    <col min="7006" max="7006" width="5.28515625" style="4" customWidth="1"/>
    <col min="7007" max="7205" width="11.42578125" style="4"/>
    <col min="7206" max="7206" width="16.140625" style="4" customWidth="1"/>
    <col min="7207" max="7207" width="6" style="4" customWidth="1"/>
    <col min="7208" max="7208" width="6" style="4" bestFit="1" customWidth="1"/>
    <col min="7209" max="7209" width="5.7109375" style="4" bestFit="1" customWidth="1"/>
    <col min="7210" max="7210" width="1.7109375" style="4" customWidth="1"/>
    <col min="7211" max="7211" width="6" style="4" bestFit="1" customWidth="1"/>
    <col min="7212" max="7213" width="5" style="4" customWidth="1"/>
    <col min="7214" max="7214" width="1.7109375" style="4" customWidth="1"/>
    <col min="7215" max="7217" width="5" style="4" customWidth="1"/>
    <col min="7218" max="7218" width="1.7109375" style="4" customWidth="1"/>
    <col min="7219" max="7221" width="5.140625" style="4" bestFit="1" customWidth="1"/>
    <col min="7222" max="7222" width="1.7109375" style="4" customWidth="1"/>
    <col min="7223" max="7225" width="5.140625" style="4" bestFit="1" customWidth="1"/>
    <col min="7226" max="7226" width="1.7109375" style="4" customWidth="1"/>
    <col min="7227" max="7229" width="5.140625" style="4" bestFit="1" customWidth="1"/>
    <col min="7230" max="7230" width="1.7109375" style="4" customWidth="1"/>
    <col min="7231" max="7231" width="4.85546875" style="4" bestFit="1" customWidth="1"/>
    <col min="7232" max="7233" width="4.42578125" style="4" customWidth="1"/>
    <col min="7234" max="7234" width="8.85546875" style="4" customWidth="1"/>
    <col min="7235" max="7235" width="12" style="4" customWidth="1"/>
    <col min="7236" max="7238" width="6" style="4" customWidth="1"/>
    <col min="7239" max="7239" width="1.7109375" style="4" customWidth="1"/>
    <col min="7240" max="7240" width="6.140625" style="4" customWidth="1"/>
    <col min="7241" max="7242" width="5.140625" style="4" customWidth="1"/>
    <col min="7243" max="7243" width="1.7109375" style="4" customWidth="1"/>
    <col min="7244" max="7246" width="5" style="4" customWidth="1"/>
    <col min="7247" max="7247" width="1.7109375" style="4" customWidth="1"/>
    <col min="7248" max="7250" width="5" style="4" customWidth="1"/>
    <col min="7251" max="7251" width="1.7109375" style="4" customWidth="1"/>
    <col min="7252" max="7254" width="5" style="4" customWidth="1"/>
    <col min="7255" max="7255" width="1.7109375" style="4" customWidth="1"/>
    <col min="7256" max="7258" width="5.140625" style="4" customWidth="1"/>
    <col min="7259" max="7259" width="1.7109375" style="4" customWidth="1"/>
    <col min="7260" max="7261" width="5" style="4" customWidth="1"/>
    <col min="7262" max="7262" width="5.28515625" style="4" customWidth="1"/>
    <col min="7263" max="7461" width="11.42578125" style="4"/>
    <col min="7462" max="7462" width="16.140625" style="4" customWidth="1"/>
    <col min="7463" max="7463" width="6" style="4" customWidth="1"/>
    <col min="7464" max="7464" width="6" style="4" bestFit="1" customWidth="1"/>
    <col min="7465" max="7465" width="5.7109375" style="4" bestFit="1" customWidth="1"/>
    <col min="7466" max="7466" width="1.7109375" style="4" customWidth="1"/>
    <col min="7467" max="7467" width="6" style="4" bestFit="1" customWidth="1"/>
    <col min="7468" max="7469" width="5" style="4" customWidth="1"/>
    <col min="7470" max="7470" width="1.7109375" style="4" customWidth="1"/>
    <col min="7471" max="7473" width="5" style="4" customWidth="1"/>
    <col min="7474" max="7474" width="1.7109375" style="4" customWidth="1"/>
    <col min="7475" max="7477" width="5.140625" style="4" bestFit="1" customWidth="1"/>
    <col min="7478" max="7478" width="1.7109375" style="4" customWidth="1"/>
    <col min="7479" max="7481" width="5.140625" style="4" bestFit="1" customWidth="1"/>
    <col min="7482" max="7482" width="1.7109375" style="4" customWidth="1"/>
    <col min="7483" max="7485" width="5.140625" style="4" bestFit="1" customWidth="1"/>
    <col min="7486" max="7486" width="1.7109375" style="4" customWidth="1"/>
    <col min="7487" max="7487" width="4.85546875" style="4" bestFit="1" customWidth="1"/>
    <col min="7488" max="7489" width="4.42578125" style="4" customWidth="1"/>
    <col min="7490" max="7490" width="8.85546875" style="4" customWidth="1"/>
    <col min="7491" max="7491" width="12" style="4" customWidth="1"/>
    <col min="7492" max="7494" width="6" style="4" customWidth="1"/>
    <col min="7495" max="7495" width="1.7109375" style="4" customWidth="1"/>
    <col min="7496" max="7496" width="6.140625" style="4" customWidth="1"/>
    <col min="7497" max="7498" width="5.140625" style="4" customWidth="1"/>
    <col min="7499" max="7499" width="1.7109375" style="4" customWidth="1"/>
    <col min="7500" max="7502" width="5" style="4" customWidth="1"/>
    <col min="7503" max="7503" width="1.7109375" style="4" customWidth="1"/>
    <col min="7504" max="7506" width="5" style="4" customWidth="1"/>
    <col min="7507" max="7507" width="1.7109375" style="4" customWidth="1"/>
    <col min="7508" max="7510" width="5" style="4" customWidth="1"/>
    <col min="7511" max="7511" width="1.7109375" style="4" customWidth="1"/>
    <col min="7512" max="7514" width="5.140625" style="4" customWidth="1"/>
    <col min="7515" max="7515" width="1.7109375" style="4" customWidth="1"/>
    <col min="7516" max="7517" width="5" style="4" customWidth="1"/>
    <col min="7518" max="7518" width="5.28515625" style="4" customWidth="1"/>
    <col min="7519" max="7717" width="11.42578125" style="4"/>
    <col min="7718" max="7718" width="16.140625" style="4" customWidth="1"/>
    <col min="7719" max="7719" width="6" style="4" customWidth="1"/>
    <col min="7720" max="7720" width="6" style="4" bestFit="1" customWidth="1"/>
    <col min="7721" max="7721" width="5.7109375" style="4" bestFit="1" customWidth="1"/>
    <col min="7722" max="7722" width="1.7109375" style="4" customWidth="1"/>
    <col min="7723" max="7723" width="6" style="4" bestFit="1" customWidth="1"/>
    <col min="7724" max="7725" width="5" style="4" customWidth="1"/>
    <col min="7726" max="7726" width="1.7109375" style="4" customWidth="1"/>
    <col min="7727" max="7729" width="5" style="4" customWidth="1"/>
    <col min="7730" max="7730" width="1.7109375" style="4" customWidth="1"/>
    <col min="7731" max="7733" width="5.140625" style="4" bestFit="1" customWidth="1"/>
    <col min="7734" max="7734" width="1.7109375" style="4" customWidth="1"/>
    <col min="7735" max="7737" width="5.140625" style="4" bestFit="1" customWidth="1"/>
    <col min="7738" max="7738" width="1.7109375" style="4" customWidth="1"/>
    <col min="7739" max="7741" width="5.140625" style="4" bestFit="1" customWidth="1"/>
    <col min="7742" max="7742" width="1.7109375" style="4" customWidth="1"/>
    <col min="7743" max="7743" width="4.85546875" style="4" bestFit="1" customWidth="1"/>
    <col min="7744" max="7745" width="4.42578125" style="4" customWidth="1"/>
    <col min="7746" max="7746" width="8.85546875" style="4" customWidth="1"/>
    <col min="7747" max="7747" width="12" style="4" customWidth="1"/>
    <col min="7748" max="7750" width="6" style="4" customWidth="1"/>
    <col min="7751" max="7751" width="1.7109375" style="4" customWidth="1"/>
    <col min="7752" max="7752" width="6.140625" style="4" customWidth="1"/>
    <col min="7753" max="7754" width="5.140625" style="4" customWidth="1"/>
    <col min="7755" max="7755" width="1.7109375" style="4" customWidth="1"/>
    <col min="7756" max="7758" width="5" style="4" customWidth="1"/>
    <col min="7759" max="7759" width="1.7109375" style="4" customWidth="1"/>
    <col min="7760" max="7762" width="5" style="4" customWidth="1"/>
    <col min="7763" max="7763" width="1.7109375" style="4" customWidth="1"/>
    <col min="7764" max="7766" width="5" style="4" customWidth="1"/>
    <col min="7767" max="7767" width="1.7109375" style="4" customWidth="1"/>
    <col min="7768" max="7770" width="5.140625" style="4" customWidth="1"/>
    <col min="7771" max="7771" width="1.7109375" style="4" customWidth="1"/>
    <col min="7772" max="7773" width="5" style="4" customWidth="1"/>
    <col min="7774" max="7774" width="5.28515625" style="4" customWidth="1"/>
    <col min="7775" max="7973" width="11.42578125" style="4"/>
    <col min="7974" max="7974" width="16.140625" style="4" customWidth="1"/>
    <col min="7975" max="7975" width="6" style="4" customWidth="1"/>
    <col min="7976" max="7976" width="6" style="4" bestFit="1" customWidth="1"/>
    <col min="7977" max="7977" width="5.7109375" style="4" bestFit="1" customWidth="1"/>
    <col min="7978" max="7978" width="1.7109375" style="4" customWidth="1"/>
    <col min="7979" max="7979" width="6" style="4" bestFit="1" customWidth="1"/>
    <col min="7980" max="7981" width="5" style="4" customWidth="1"/>
    <col min="7982" max="7982" width="1.7109375" style="4" customWidth="1"/>
    <col min="7983" max="7985" width="5" style="4" customWidth="1"/>
    <col min="7986" max="7986" width="1.7109375" style="4" customWidth="1"/>
    <col min="7987" max="7989" width="5.140625" style="4" bestFit="1" customWidth="1"/>
    <col min="7990" max="7990" width="1.7109375" style="4" customWidth="1"/>
    <col min="7991" max="7993" width="5.140625" style="4" bestFit="1" customWidth="1"/>
    <col min="7994" max="7994" width="1.7109375" style="4" customWidth="1"/>
    <col min="7995" max="7997" width="5.140625" style="4" bestFit="1" customWidth="1"/>
    <col min="7998" max="7998" width="1.7109375" style="4" customWidth="1"/>
    <col min="7999" max="7999" width="4.85546875" style="4" bestFit="1" customWidth="1"/>
    <col min="8000" max="8001" width="4.42578125" style="4" customWidth="1"/>
    <col min="8002" max="8002" width="8.85546875" style="4" customWidth="1"/>
    <col min="8003" max="8003" width="12" style="4" customWidth="1"/>
    <col min="8004" max="8006" width="6" style="4" customWidth="1"/>
    <col min="8007" max="8007" width="1.7109375" style="4" customWidth="1"/>
    <col min="8008" max="8008" width="6.140625" style="4" customWidth="1"/>
    <col min="8009" max="8010" width="5.140625" style="4" customWidth="1"/>
    <col min="8011" max="8011" width="1.7109375" style="4" customWidth="1"/>
    <col min="8012" max="8014" width="5" style="4" customWidth="1"/>
    <col min="8015" max="8015" width="1.7109375" style="4" customWidth="1"/>
    <col min="8016" max="8018" width="5" style="4" customWidth="1"/>
    <col min="8019" max="8019" width="1.7109375" style="4" customWidth="1"/>
    <col min="8020" max="8022" width="5" style="4" customWidth="1"/>
    <col min="8023" max="8023" width="1.7109375" style="4" customWidth="1"/>
    <col min="8024" max="8026" width="5.140625" style="4" customWidth="1"/>
    <col min="8027" max="8027" width="1.7109375" style="4" customWidth="1"/>
    <col min="8028" max="8029" width="5" style="4" customWidth="1"/>
    <col min="8030" max="8030" width="5.28515625" style="4" customWidth="1"/>
    <col min="8031" max="8229" width="11.42578125" style="4"/>
    <col min="8230" max="8230" width="16.140625" style="4" customWidth="1"/>
    <col min="8231" max="8231" width="6" style="4" customWidth="1"/>
    <col min="8232" max="8232" width="6" style="4" bestFit="1" customWidth="1"/>
    <col min="8233" max="8233" width="5.7109375" style="4" bestFit="1" customWidth="1"/>
    <col min="8234" max="8234" width="1.7109375" style="4" customWidth="1"/>
    <col min="8235" max="8235" width="6" style="4" bestFit="1" customWidth="1"/>
    <col min="8236" max="8237" width="5" style="4" customWidth="1"/>
    <col min="8238" max="8238" width="1.7109375" style="4" customWidth="1"/>
    <col min="8239" max="8241" width="5" style="4" customWidth="1"/>
    <col min="8242" max="8242" width="1.7109375" style="4" customWidth="1"/>
    <col min="8243" max="8245" width="5.140625" style="4" bestFit="1" customWidth="1"/>
    <col min="8246" max="8246" width="1.7109375" style="4" customWidth="1"/>
    <col min="8247" max="8249" width="5.140625" style="4" bestFit="1" customWidth="1"/>
    <col min="8250" max="8250" width="1.7109375" style="4" customWidth="1"/>
    <col min="8251" max="8253" width="5.140625" style="4" bestFit="1" customWidth="1"/>
    <col min="8254" max="8254" width="1.7109375" style="4" customWidth="1"/>
    <col min="8255" max="8255" width="4.85546875" style="4" bestFit="1" customWidth="1"/>
    <col min="8256" max="8257" width="4.42578125" style="4" customWidth="1"/>
    <col min="8258" max="8258" width="8.85546875" style="4" customWidth="1"/>
    <col min="8259" max="8259" width="12" style="4" customWidth="1"/>
    <col min="8260" max="8262" width="6" style="4" customWidth="1"/>
    <col min="8263" max="8263" width="1.7109375" style="4" customWidth="1"/>
    <col min="8264" max="8264" width="6.140625" style="4" customWidth="1"/>
    <col min="8265" max="8266" width="5.140625" style="4" customWidth="1"/>
    <col min="8267" max="8267" width="1.7109375" style="4" customWidth="1"/>
    <col min="8268" max="8270" width="5" style="4" customWidth="1"/>
    <col min="8271" max="8271" width="1.7109375" style="4" customWidth="1"/>
    <col min="8272" max="8274" width="5" style="4" customWidth="1"/>
    <col min="8275" max="8275" width="1.7109375" style="4" customWidth="1"/>
    <col min="8276" max="8278" width="5" style="4" customWidth="1"/>
    <col min="8279" max="8279" width="1.7109375" style="4" customWidth="1"/>
    <col min="8280" max="8282" width="5.140625" style="4" customWidth="1"/>
    <col min="8283" max="8283" width="1.7109375" style="4" customWidth="1"/>
    <col min="8284" max="8285" width="5" style="4" customWidth="1"/>
    <col min="8286" max="8286" width="5.28515625" style="4" customWidth="1"/>
    <col min="8287" max="8485" width="11.42578125" style="4"/>
    <col min="8486" max="8486" width="16.140625" style="4" customWidth="1"/>
    <col min="8487" max="8487" width="6" style="4" customWidth="1"/>
    <col min="8488" max="8488" width="6" style="4" bestFit="1" customWidth="1"/>
    <col min="8489" max="8489" width="5.7109375" style="4" bestFit="1" customWidth="1"/>
    <col min="8490" max="8490" width="1.7109375" style="4" customWidth="1"/>
    <col min="8491" max="8491" width="6" style="4" bestFit="1" customWidth="1"/>
    <col min="8492" max="8493" width="5" style="4" customWidth="1"/>
    <col min="8494" max="8494" width="1.7109375" style="4" customWidth="1"/>
    <col min="8495" max="8497" width="5" style="4" customWidth="1"/>
    <col min="8498" max="8498" width="1.7109375" style="4" customWidth="1"/>
    <col min="8499" max="8501" width="5.140625" style="4" bestFit="1" customWidth="1"/>
    <col min="8502" max="8502" width="1.7109375" style="4" customWidth="1"/>
    <col min="8503" max="8505" width="5.140625" style="4" bestFit="1" customWidth="1"/>
    <col min="8506" max="8506" width="1.7109375" style="4" customWidth="1"/>
    <col min="8507" max="8509" width="5.140625" style="4" bestFit="1" customWidth="1"/>
    <col min="8510" max="8510" width="1.7109375" style="4" customWidth="1"/>
    <col min="8511" max="8511" width="4.85546875" style="4" bestFit="1" customWidth="1"/>
    <col min="8512" max="8513" width="4.42578125" style="4" customWidth="1"/>
    <col min="8514" max="8514" width="8.85546875" style="4" customWidth="1"/>
    <col min="8515" max="8515" width="12" style="4" customWidth="1"/>
    <col min="8516" max="8518" width="6" style="4" customWidth="1"/>
    <col min="8519" max="8519" width="1.7109375" style="4" customWidth="1"/>
    <col min="8520" max="8520" width="6.140625" style="4" customWidth="1"/>
    <col min="8521" max="8522" width="5.140625" style="4" customWidth="1"/>
    <col min="8523" max="8523" width="1.7109375" style="4" customWidth="1"/>
    <col min="8524" max="8526" width="5" style="4" customWidth="1"/>
    <col min="8527" max="8527" width="1.7109375" style="4" customWidth="1"/>
    <col min="8528" max="8530" width="5" style="4" customWidth="1"/>
    <col min="8531" max="8531" width="1.7109375" style="4" customWidth="1"/>
    <col min="8532" max="8534" width="5" style="4" customWidth="1"/>
    <col min="8535" max="8535" width="1.7109375" style="4" customWidth="1"/>
    <col min="8536" max="8538" width="5.140625" style="4" customWidth="1"/>
    <col min="8539" max="8539" width="1.7109375" style="4" customWidth="1"/>
    <col min="8540" max="8541" width="5" style="4" customWidth="1"/>
    <col min="8542" max="8542" width="5.28515625" style="4" customWidth="1"/>
    <col min="8543" max="8741" width="11.42578125" style="4"/>
    <col min="8742" max="8742" width="16.140625" style="4" customWidth="1"/>
    <col min="8743" max="8743" width="6" style="4" customWidth="1"/>
    <col min="8744" max="8744" width="6" style="4" bestFit="1" customWidth="1"/>
    <col min="8745" max="8745" width="5.7109375" style="4" bestFit="1" customWidth="1"/>
    <col min="8746" max="8746" width="1.7109375" style="4" customWidth="1"/>
    <col min="8747" max="8747" width="6" style="4" bestFit="1" customWidth="1"/>
    <col min="8748" max="8749" width="5" style="4" customWidth="1"/>
    <col min="8750" max="8750" width="1.7109375" style="4" customWidth="1"/>
    <col min="8751" max="8753" width="5" style="4" customWidth="1"/>
    <col min="8754" max="8754" width="1.7109375" style="4" customWidth="1"/>
    <col min="8755" max="8757" width="5.140625" style="4" bestFit="1" customWidth="1"/>
    <col min="8758" max="8758" width="1.7109375" style="4" customWidth="1"/>
    <col min="8759" max="8761" width="5.140625" style="4" bestFit="1" customWidth="1"/>
    <col min="8762" max="8762" width="1.7109375" style="4" customWidth="1"/>
    <col min="8763" max="8765" width="5.140625" style="4" bestFit="1" customWidth="1"/>
    <col min="8766" max="8766" width="1.7109375" style="4" customWidth="1"/>
    <col min="8767" max="8767" width="4.85546875" style="4" bestFit="1" customWidth="1"/>
    <col min="8768" max="8769" width="4.42578125" style="4" customWidth="1"/>
    <col min="8770" max="8770" width="8.85546875" style="4" customWidth="1"/>
    <col min="8771" max="8771" width="12" style="4" customWidth="1"/>
    <col min="8772" max="8774" width="6" style="4" customWidth="1"/>
    <col min="8775" max="8775" width="1.7109375" style="4" customWidth="1"/>
    <col min="8776" max="8776" width="6.140625" style="4" customWidth="1"/>
    <col min="8777" max="8778" width="5.140625" style="4" customWidth="1"/>
    <col min="8779" max="8779" width="1.7109375" style="4" customWidth="1"/>
    <col min="8780" max="8782" width="5" style="4" customWidth="1"/>
    <col min="8783" max="8783" width="1.7109375" style="4" customWidth="1"/>
    <col min="8784" max="8786" width="5" style="4" customWidth="1"/>
    <col min="8787" max="8787" width="1.7109375" style="4" customWidth="1"/>
    <col min="8788" max="8790" width="5" style="4" customWidth="1"/>
    <col min="8791" max="8791" width="1.7109375" style="4" customWidth="1"/>
    <col min="8792" max="8794" width="5.140625" style="4" customWidth="1"/>
    <col min="8795" max="8795" width="1.7109375" style="4" customWidth="1"/>
    <col min="8796" max="8797" width="5" style="4" customWidth="1"/>
    <col min="8798" max="8798" width="5.28515625" style="4" customWidth="1"/>
    <col min="8799" max="8997" width="11.42578125" style="4"/>
    <col min="8998" max="8998" width="16.140625" style="4" customWidth="1"/>
    <col min="8999" max="8999" width="6" style="4" customWidth="1"/>
    <col min="9000" max="9000" width="6" style="4" bestFit="1" customWidth="1"/>
    <col min="9001" max="9001" width="5.7109375" style="4" bestFit="1" customWidth="1"/>
    <col min="9002" max="9002" width="1.7109375" style="4" customWidth="1"/>
    <col min="9003" max="9003" width="6" style="4" bestFit="1" customWidth="1"/>
    <col min="9004" max="9005" width="5" style="4" customWidth="1"/>
    <col min="9006" max="9006" width="1.7109375" style="4" customWidth="1"/>
    <col min="9007" max="9009" width="5" style="4" customWidth="1"/>
    <col min="9010" max="9010" width="1.7109375" style="4" customWidth="1"/>
    <col min="9011" max="9013" width="5.140625" style="4" bestFit="1" customWidth="1"/>
    <col min="9014" max="9014" width="1.7109375" style="4" customWidth="1"/>
    <col min="9015" max="9017" width="5.140625" style="4" bestFit="1" customWidth="1"/>
    <col min="9018" max="9018" width="1.7109375" style="4" customWidth="1"/>
    <col min="9019" max="9021" width="5.140625" style="4" bestFit="1" customWidth="1"/>
    <col min="9022" max="9022" width="1.7109375" style="4" customWidth="1"/>
    <col min="9023" max="9023" width="4.85546875" style="4" bestFit="1" customWidth="1"/>
    <col min="9024" max="9025" width="4.42578125" style="4" customWidth="1"/>
    <col min="9026" max="9026" width="8.85546875" style="4" customWidth="1"/>
    <col min="9027" max="9027" width="12" style="4" customWidth="1"/>
    <col min="9028" max="9030" width="6" style="4" customWidth="1"/>
    <col min="9031" max="9031" width="1.7109375" style="4" customWidth="1"/>
    <col min="9032" max="9032" width="6.140625" style="4" customWidth="1"/>
    <col min="9033" max="9034" width="5.140625" style="4" customWidth="1"/>
    <col min="9035" max="9035" width="1.7109375" style="4" customWidth="1"/>
    <col min="9036" max="9038" width="5" style="4" customWidth="1"/>
    <col min="9039" max="9039" width="1.7109375" style="4" customWidth="1"/>
    <col min="9040" max="9042" width="5" style="4" customWidth="1"/>
    <col min="9043" max="9043" width="1.7109375" style="4" customWidth="1"/>
    <col min="9044" max="9046" width="5" style="4" customWidth="1"/>
    <col min="9047" max="9047" width="1.7109375" style="4" customWidth="1"/>
    <col min="9048" max="9050" width="5.140625" style="4" customWidth="1"/>
    <col min="9051" max="9051" width="1.7109375" style="4" customWidth="1"/>
    <col min="9052" max="9053" width="5" style="4" customWidth="1"/>
    <col min="9054" max="9054" width="5.28515625" style="4" customWidth="1"/>
    <col min="9055" max="9253" width="11.42578125" style="4"/>
    <col min="9254" max="9254" width="16.140625" style="4" customWidth="1"/>
    <col min="9255" max="9255" width="6" style="4" customWidth="1"/>
    <col min="9256" max="9256" width="6" style="4" bestFit="1" customWidth="1"/>
    <col min="9257" max="9257" width="5.7109375" style="4" bestFit="1" customWidth="1"/>
    <col min="9258" max="9258" width="1.7109375" style="4" customWidth="1"/>
    <col min="9259" max="9259" width="6" style="4" bestFit="1" customWidth="1"/>
    <col min="9260" max="9261" width="5" style="4" customWidth="1"/>
    <col min="9262" max="9262" width="1.7109375" style="4" customWidth="1"/>
    <col min="9263" max="9265" width="5" style="4" customWidth="1"/>
    <col min="9266" max="9266" width="1.7109375" style="4" customWidth="1"/>
    <col min="9267" max="9269" width="5.140625" style="4" bestFit="1" customWidth="1"/>
    <col min="9270" max="9270" width="1.7109375" style="4" customWidth="1"/>
    <col min="9271" max="9273" width="5.140625" style="4" bestFit="1" customWidth="1"/>
    <col min="9274" max="9274" width="1.7109375" style="4" customWidth="1"/>
    <col min="9275" max="9277" width="5.140625" style="4" bestFit="1" customWidth="1"/>
    <col min="9278" max="9278" width="1.7109375" style="4" customWidth="1"/>
    <col min="9279" max="9279" width="4.85546875" style="4" bestFit="1" customWidth="1"/>
    <col min="9280" max="9281" width="4.42578125" style="4" customWidth="1"/>
    <col min="9282" max="9282" width="8.85546875" style="4" customWidth="1"/>
    <col min="9283" max="9283" width="12" style="4" customWidth="1"/>
    <col min="9284" max="9286" width="6" style="4" customWidth="1"/>
    <col min="9287" max="9287" width="1.7109375" style="4" customWidth="1"/>
    <col min="9288" max="9288" width="6.140625" style="4" customWidth="1"/>
    <col min="9289" max="9290" width="5.140625" style="4" customWidth="1"/>
    <col min="9291" max="9291" width="1.7109375" style="4" customWidth="1"/>
    <col min="9292" max="9294" width="5" style="4" customWidth="1"/>
    <col min="9295" max="9295" width="1.7109375" style="4" customWidth="1"/>
    <col min="9296" max="9298" width="5" style="4" customWidth="1"/>
    <col min="9299" max="9299" width="1.7109375" style="4" customWidth="1"/>
    <col min="9300" max="9302" width="5" style="4" customWidth="1"/>
    <col min="9303" max="9303" width="1.7109375" style="4" customWidth="1"/>
    <col min="9304" max="9306" width="5.140625" style="4" customWidth="1"/>
    <col min="9307" max="9307" width="1.7109375" style="4" customWidth="1"/>
    <col min="9308" max="9309" width="5" style="4" customWidth="1"/>
    <col min="9310" max="9310" width="5.28515625" style="4" customWidth="1"/>
    <col min="9311" max="9509" width="11.42578125" style="4"/>
    <col min="9510" max="9510" width="16.140625" style="4" customWidth="1"/>
    <col min="9511" max="9511" width="6" style="4" customWidth="1"/>
    <col min="9512" max="9512" width="6" style="4" bestFit="1" customWidth="1"/>
    <col min="9513" max="9513" width="5.7109375" style="4" bestFit="1" customWidth="1"/>
    <col min="9514" max="9514" width="1.7109375" style="4" customWidth="1"/>
    <col min="9515" max="9515" width="6" style="4" bestFit="1" customWidth="1"/>
    <col min="9516" max="9517" width="5" style="4" customWidth="1"/>
    <col min="9518" max="9518" width="1.7109375" style="4" customWidth="1"/>
    <col min="9519" max="9521" width="5" style="4" customWidth="1"/>
    <col min="9522" max="9522" width="1.7109375" style="4" customWidth="1"/>
    <col min="9523" max="9525" width="5.140625" style="4" bestFit="1" customWidth="1"/>
    <col min="9526" max="9526" width="1.7109375" style="4" customWidth="1"/>
    <col min="9527" max="9529" width="5.140625" style="4" bestFit="1" customWidth="1"/>
    <col min="9530" max="9530" width="1.7109375" style="4" customWidth="1"/>
    <col min="9531" max="9533" width="5.140625" style="4" bestFit="1" customWidth="1"/>
    <col min="9534" max="9534" width="1.7109375" style="4" customWidth="1"/>
    <col min="9535" max="9535" width="4.85546875" style="4" bestFit="1" customWidth="1"/>
    <col min="9536" max="9537" width="4.42578125" style="4" customWidth="1"/>
    <col min="9538" max="9538" width="8.85546875" style="4" customWidth="1"/>
    <col min="9539" max="9539" width="12" style="4" customWidth="1"/>
    <col min="9540" max="9542" width="6" style="4" customWidth="1"/>
    <col min="9543" max="9543" width="1.7109375" style="4" customWidth="1"/>
    <col min="9544" max="9544" width="6.140625" style="4" customWidth="1"/>
    <col min="9545" max="9546" width="5.140625" style="4" customWidth="1"/>
    <col min="9547" max="9547" width="1.7109375" style="4" customWidth="1"/>
    <col min="9548" max="9550" width="5" style="4" customWidth="1"/>
    <col min="9551" max="9551" width="1.7109375" style="4" customWidth="1"/>
    <col min="9552" max="9554" width="5" style="4" customWidth="1"/>
    <col min="9555" max="9555" width="1.7109375" style="4" customWidth="1"/>
    <col min="9556" max="9558" width="5" style="4" customWidth="1"/>
    <col min="9559" max="9559" width="1.7109375" style="4" customWidth="1"/>
    <col min="9560" max="9562" width="5.140625" style="4" customWidth="1"/>
    <col min="9563" max="9563" width="1.7109375" style="4" customWidth="1"/>
    <col min="9564" max="9565" width="5" style="4" customWidth="1"/>
    <col min="9566" max="9566" width="5.28515625" style="4" customWidth="1"/>
    <col min="9567" max="9765" width="11.42578125" style="4"/>
    <col min="9766" max="9766" width="16.140625" style="4" customWidth="1"/>
    <col min="9767" max="9767" width="6" style="4" customWidth="1"/>
    <col min="9768" max="9768" width="6" style="4" bestFit="1" customWidth="1"/>
    <col min="9769" max="9769" width="5.7109375" style="4" bestFit="1" customWidth="1"/>
    <col min="9770" max="9770" width="1.7109375" style="4" customWidth="1"/>
    <col min="9771" max="9771" width="6" style="4" bestFit="1" customWidth="1"/>
    <col min="9772" max="9773" width="5" style="4" customWidth="1"/>
    <col min="9774" max="9774" width="1.7109375" style="4" customWidth="1"/>
    <col min="9775" max="9777" width="5" style="4" customWidth="1"/>
    <col min="9778" max="9778" width="1.7109375" style="4" customWidth="1"/>
    <col min="9779" max="9781" width="5.140625" style="4" bestFit="1" customWidth="1"/>
    <col min="9782" max="9782" width="1.7109375" style="4" customWidth="1"/>
    <col min="9783" max="9785" width="5.140625" style="4" bestFit="1" customWidth="1"/>
    <col min="9786" max="9786" width="1.7109375" style="4" customWidth="1"/>
    <col min="9787" max="9789" width="5.140625" style="4" bestFit="1" customWidth="1"/>
    <col min="9790" max="9790" width="1.7109375" style="4" customWidth="1"/>
    <col min="9791" max="9791" width="4.85546875" style="4" bestFit="1" customWidth="1"/>
    <col min="9792" max="9793" width="4.42578125" style="4" customWidth="1"/>
    <col min="9794" max="9794" width="8.85546875" style="4" customWidth="1"/>
    <col min="9795" max="9795" width="12" style="4" customWidth="1"/>
    <col min="9796" max="9798" width="6" style="4" customWidth="1"/>
    <col min="9799" max="9799" width="1.7109375" style="4" customWidth="1"/>
    <col min="9800" max="9800" width="6.140625" style="4" customWidth="1"/>
    <col min="9801" max="9802" width="5.140625" style="4" customWidth="1"/>
    <col min="9803" max="9803" width="1.7109375" style="4" customWidth="1"/>
    <col min="9804" max="9806" width="5" style="4" customWidth="1"/>
    <col min="9807" max="9807" width="1.7109375" style="4" customWidth="1"/>
    <col min="9808" max="9810" width="5" style="4" customWidth="1"/>
    <col min="9811" max="9811" width="1.7109375" style="4" customWidth="1"/>
    <col min="9812" max="9814" width="5" style="4" customWidth="1"/>
    <col min="9815" max="9815" width="1.7109375" style="4" customWidth="1"/>
    <col min="9816" max="9818" width="5.140625" style="4" customWidth="1"/>
    <col min="9819" max="9819" width="1.7109375" style="4" customWidth="1"/>
    <col min="9820" max="9821" width="5" style="4" customWidth="1"/>
    <col min="9822" max="9822" width="5.28515625" style="4" customWidth="1"/>
    <col min="9823" max="10021" width="11.42578125" style="4"/>
    <col min="10022" max="10022" width="16.140625" style="4" customWidth="1"/>
    <col min="10023" max="10023" width="6" style="4" customWidth="1"/>
    <col min="10024" max="10024" width="6" style="4" bestFit="1" customWidth="1"/>
    <col min="10025" max="10025" width="5.7109375" style="4" bestFit="1" customWidth="1"/>
    <col min="10026" max="10026" width="1.7109375" style="4" customWidth="1"/>
    <col min="10027" max="10027" width="6" style="4" bestFit="1" customWidth="1"/>
    <col min="10028" max="10029" width="5" style="4" customWidth="1"/>
    <col min="10030" max="10030" width="1.7109375" style="4" customWidth="1"/>
    <col min="10031" max="10033" width="5" style="4" customWidth="1"/>
    <col min="10034" max="10034" width="1.7109375" style="4" customWidth="1"/>
    <col min="10035" max="10037" width="5.140625" style="4" bestFit="1" customWidth="1"/>
    <col min="10038" max="10038" width="1.7109375" style="4" customWidth="1"/>
    <col min="10039" max="10041" width="5.140625" style="4" bestFit="1" customWidth="1"/>
    <col min="10042" max="10042" width="1.7109375" style="4" customWidth="1"/>
    <col min="10043" max="10045" width="5.140625" style="4" bestFit="1" customWidth="1"/>
    <col min="10046" max="10046" width="1.7109375" style="4" customWidth="1"/>
    <col min="10047" max="10047" width="4.85546875" style="4" bestFit="1" customWidth="1"/>
    <col min="10048" max="10049" width="4.42578125" style="4" customWidth="1"/>
    <col min="10050" max="10050" width="8.85546875" style="4" customWidth="1"/>
    <col min="10051" max="10051" width="12" style="4" customWidth="1"/>
    <col min="10052" max="10054" width="6" style="4" customWidth="1"/>
    <col min="10055" max="10055" width="1.7109375" style="4" customWidth="1"/>
    <col min="10056" max="10056" width="6.140625" style="4" customWidth="1"/>
    <col min="10057" max="10058" width="5.140625" style="4" customWidth="1"/>
    <col min="10059" max="10059" width="1.7109375" style="4" customWidth="1"/>
    <col min="10060" max="10062" width="5" style="4" customWidth="1"/>
    <col min="10063" max="10063" width="1.7109375" style="4" customWidth="1"/>
    <col min="10064" max="10066" width="5" style="4" customWidth="1"/>
    <col min="10067" max="10067" width="1.7109375" style="4" customWidth="1"/>
    <col min="10068" max="10070" width="5" style="4" customWidth="1"/>
    <col min="10071" max="10071" width="1.7109375" style="4" customWidth="1"/>
    <col min="10072" max="10074" width="5.140625" style="4" customWidth="1"/>
    <col min="10075" max="10075" width="1.7109375" style="4" customWidth="1"/>
    <col min="10076" max="10077" width="5" style="4" customWidth="1"/>
    <col min="10078" max="10078" width="5.28515625" style="4" customWidth="1"/>
    <col min="10079" max="10277" width="11.42578125" style="4"/>
    <col min="10278" max="10278" width="16.140625" style="4" customWidth="1"/>
    <col min="10279" max="10279" width="6" style="4" customWidth="1"/>
    <col min="10280" max="10280" width="6" style="4" bestFit="1" customWidth="1"/>
    <col min="10281" max="10281" width="5.7109375" style="4" bestFit="1" customWidth="1"/>
    <col min="10282" max="10282" width="1.7109375" style="4" customWidth="1"/>
    <col min="10283" max="10283" width="6" style="4" bestFit="1" customWidth="1"/>
    <col min="10284" max="10285" width="5" style="4" customWidth="1"/>
    <col min="10286" max="10286" width="1.7109375" style="4" customWidth="1"/>
    <col min="10287" max="10289" width="5" style="4" customWidth="1"/>
    <col min="10290" max="10290" width="1.7109375" style="4" customWidth="1"/>
    <col min="10291" max="10293" width="5.140625" style="4" bestFit="1" customWidth="1"/>
    <col min="10294" max="10294" width="1.7109375" style="4" customWidth="1"/>
    <col min="10295" max="10297" width="5.140625" style="4" bestFit="1" customWidth="1"/>
    <col min="10298" max="10298" width="1.7109375" style="4" customWidth="1"/>
    <col min="10299" max="10301" width="5.140625" style="4" bestFit="1" customWidth="1"/>
    <col min="10302" max="10302" width="1.7109375" style="4" customWidth="1"/>
    <col min="10303" max="10303" width="4.85546875" style="4" bestFit="1" customWidth="1"/>
    <col min="10304" max="10305" width="4.42578125" style="4" customWidth="1"/>
    <col min="10306" max="10306" width="8.85546875" style="4" customWidth="1"/>
    <col min="10307" max="10307" width="12" style="4" customWidth="1"/>
    <col min="10308" max="10310" width="6" style="4" customWidth="1"/>
    <col min="10311" max="10311" width="1.7109375" style="4" customWidth="1"/>
    <col min="10312" max="10312" width="6.140625" style="4" customWidth="1"/>
    <col min="10313" max="10314" width="5.140625" style="4" customWidth="1"/>
    <col min="10315" max="10315" width="1.7109375" style="4" customWidth="1"/>
    <col min="10316" max="10318" width="5" style="4" customWidth="1"/>
    <col min="10319" max="10319" width="1.7109375" style="4" customWidth="1"/>
    <col min="10320" max="10322" width="5" style="4" customWidth="1"/>
    <col min="10323" max="10323" width="1.7109375" style="4" customWidth="1"/>
    <col min="10324" max="10326" width="5" style="4" customWidth="1"/>
    <col min="10327" max="10327" width="1.7109375" style="4" customWidth="1"/>
    <col min="10328" max="10330" width="5.140625" style="4" customWidth="1"/>
    <col min="10331" max="10331" width="1.7109375" style="4" customWidth="1"/>
    <col min="10332" max="10333" width="5" style="4" customWidth="1"/>
    <col min="10334" max="10334" width="5.28515625" style="4" customWidth="1"/>
    <col min="10335" max="10533" width="11.42578125" style="4"/>
    <col min="10534" max="10534" width="16.140625" style="4" customWidth="1"/>
    <col min="10535" max="10535" width="6" style="4" customWidth="1"/>
    <col min="10536" max="10536" width="6" style="4" bestFit="1" customWidth="1"/>
    <col min="10537" max="10537" width="5.7109375" style="4" bestFit="1" customWidth="1"/>
    <col min="10538" max="10538" width="1.7109375" style="4" customWidth="1"/>
    <col min="10539" max="10539" width="6" style="4" bestFit="1" customWidth="1"/>
    <col min="10540" max="10541" width="5" style="4" customWidth="1"/>
    <col min="10542" max="10542" width="1.7109375" style="4" customWidth="1"/>
    <col min="10543" max="10545" width="5" style="4" customWidth="1"/>
    <col min="10546" max="10546" width="1.7109375" style="4" customWidth="1"/>
    <col min="10547" max="10549" width="5.140625" style="4" bestFit="1" customWidth="1"/>
    <col min="10550" max="10550" width="1.7109375" style="4" customWidth="1"/>
    <col min="10551" max="10553" width="5.140625" style="4" bestFit="1" customWidth="1"/>
    <col min="10554" max="10554" width="1.7109375" style="4" customWidth="1"/>
    <col min="10555" max="10557" width="5.140625" style="4" bestFit="1" customWidth="1"/>
    <col min="10558" max="10558" width="1.7109375" style="4" customWidth="1"/>
    <col min="10559" max="10559" width="4.85546875" style="4" bestFit="1" customWidth="1"/>
    <col min="10560" max="10561" width="4.42578125" style="4" customWidth="1"/>
    <col min="10562" max="10562" width="8.85546875" style="4" customWidth="1"/>
    <col min="10563" max="10563" width="12" style="4" customWidth="1"/>
    <col min="10564" max="10566" width="6" style="4" customWidth="1"/>
    <col min="10567" max="10567" width="1.7109375" style="4" customWidth="1"/>
    <col min="10568" max="10568" width="6.140625" style="4" customWidth="1"/>
    <col min="10569" max="10570" width="5.140625" style="4" customWidth="1"/>
    <col min="10571" max="10571" width="1.7109375" style="4" customWidth="1"/>
    <col min="10572" max="10574" width="5" style="4" customWidth="1"/>
    <col min="10575" max="10575" width="1.7109375" style="4" customWidth="1"/>
    <col min="10576" max="10578" width="5" style="4" customWidth="1"/>
    <col min="10579" max="10579" width="1.7109375" style="4" customWidth="1"/>
    <col min="10580" max="10582" width="5" style="4" customWidth="1"/>
    <col min="10583" max="10583" width="1.7109375" style="4" customWidth="1"/>
    <col min="10584" max="10586" width="5.140625" style="4" customWidth="1"/>
    <col min="10587" max="10587" width="1.7109375" style="4" customWidth="1"/>
    <col min="10588" max="10589" width="5" style="4" customWidth="1"/>
    <col min="10590" max="10590" width="5.28515625" style="4" customWidth="1"/>
    <col min="10591" max="10789" width="11.42578125" style="4"/>
    <col min="10790" max="10790" width="16.140625" style="4" customWidth="1"/>
    <col min="10791" max="10791" width="6" style="4" customWidth="1"/>
    <col min="10792" max="10792" width="6" style="4" bestFit="1" customWidth="1"/>
    <col min="10793" max="10793" width="5.7109375" style="4" bestFit="1" customWidth="1"/>
    <col min="10794" max="10794" width="1.7109375" style="4" customWidth="1"/>
    <col min="10795" max="10795" width="6" style="4" bestFit="1" customWidth="1"/>
    <col min="10796" max="10797" width="5" style="4" customWidth="1"/>
    <col min="10798" max="10798" width="1.7109375" style="4" customWidth="1"/>
    <col min="10799" max="10801" width="5" style="4" customWidth="1"/>
    <col min="10802" max="10802" width="1.7109375" style="4" customWidth="1"/>
    <col min="10803" max="10805" width="5.140625" style="4" bestFit="1" customWidth="1"/>
    <col min="10806" max="10806" width="1.7109375" style="4" customWidth="1"/>
    <col min="10807" max="10809" width="5.140625" style="4" bestFit="1" customWidth="1"/>
    <col min="10810" max="10810" width="1.7109375" style="4" customWidth="1"/>
    <col min="10811" max="10813" width="5.140625" style="4" bestFit="1" customWidth="1"/>
    <col min="10814" max="10814" width="1.7109375" style="4" customWidth="1"/>
    <col min="10815" max="10815" width="4.85546875" style="4" bestFit="1" customWidth="1"/>
    <col min="10816" max="10817" width="4.42578125" style="4" customWidth="1"/>
    <col min="10818" max="10818" width="8.85546875" style="4" customWidth="1"/>
    <col min="10819" max="10819" width="12" style="4" customWidth="1"/>
    <col min="10820" max="10822" width="6" style="4" customWidth="1"/>
    <col min="10823" max="10823" width="1.7109375" style="4" customWidth="1"/>
    <col min="10824" max="10824" width="6.140625" style="4" customWidth="1"/>
    <col min="10825" max="10826" width="5.140625" style="4" customWidth="1"/>
    <col min="10827" max="10827" width="1.7109375" style="4" customWidth="1"/>
    <col min="10828" max="10830" width="5" style="4" customWidth="1"/>
    <col min="10831" max="10831" width="1.7109375" style="4" customWidth="1"/>
    <col min="10832" max="10834" width="5" style="4" customWidth="1"/>
    <col min="10835" max="10835" width="1.7109375" style="4" customWidth="1"/>
    <col min="10836" max="10838" width="5" style="4" customWidth="1"/>
    <col min="10839" max="10839" width="1.7109375" style="4" customWidth="1"/>
    <col min="10840" max="10842" width="5.140625" style="4" customWidth="1"/>
    <col min="10843" max="10843" width="1.7109375" style="4" customWidth="1"/>
    <col min="10844" max="10845" width="5" style="4" customWidth="1"/>
    <col min="10846" max="10846" width="5.28515625" style="4" customWidth="1"/>
    <col min="10847" max="11045" width="11.42578125" style="4"/>
    <col min="11046" max="11046" width="16.140625" style="4" customWidth="1"/>
    <col min="11047" max="11047" width="6" style="4" customWidth="1"/>
    <col min="11048" max="11048" width="6" style="4" bestFit="1" customWidth="1"/>
    <col min="11049" max="11049" width="5.7109375" style="4" bestFit="1" customWidth="1"/>
    <col min="11050" max="11050" width="1.7109375" style="4" customWidth="1"/>
    <col min="11051" max="11051" width="6" style="4" bestFit="1" customWidth="1"/>
    <col min="11052" max="11053" width="5" style="4" customWidth="1"/>
    <col min="11054" max="11054" width="1.7109375" style="4" customWidth="1"/>
    <col min="11055" max="11057" width="5" style="4" customWidth="1"/>
    <col min="11058" max="11058" width="1.7109375" style="4" customWidth="1"/>
    <col min="11059" max="11061" width="5.140625" style="4" bestFit="1" customWidth="1"/>
    <col min="11062" max="11062" width="1.7109375" style="4" customWidth="1"/>
    <col min="11063" max="11065" width="5.140625" style="4" bestFit="1" customWidth="1"/>
    <col min="11066" max="11066" width="1.7109375" style="4" customWidth="1"/>
    <col min="11067" max="11069" width="5.140625" style="4" bestFit="1" customWidth="1"/>
    <col min="11070" max="11070" width="1.7109375" style="4" customWidth="1"/>
    <col min="11071" max="11071" width="4.85546875" style="4" bestFit="1" customWidth="1"/>
    <col min="11072" max="11073" width="4.42578125" style="4" customWidth="1"/>
    <col min="11074" max="11074" width="8.85546875" style="4" customWidth="1"/>
    <col min="11075" max="11075" width="12" style="4" customWidth="1"/>
    <col min="11076" max="11078" width="6" style="4" customWidth="1"/>
    <col min="11079" max="11079" width="1.7109375" style="4" customWidth="1"/>
    <col min="11080" max="11080" width="6.140625" style="4" customWidth="1"/>
    <col min="11081" max="11082" width="5.140625" style="4" customWidth="1"/>
    <col min="11083" max="11083" width="1.7109375" style="4" customWidth="1"/>
    <col min="11084" max="11086" width="5" style="4" customWidth="1"/>
    <col min="11087" max="11087" width="1.7109375" style="4" customWidth="1"/>
    <col min="11088" max="11090" width="5" style="4" customWidth="1"/>
    <col min="11091" max="11091" width="1.7109375" style="4" customWidth="1"/>
    <col min="11092" max="11094" width="5" style="4" customWidth="1"/>
    <col min="11095" max="11095" width="1.7109375" style="4" customWidth="1"/>
    <col min="11096" max="11098" width="5.140625" style="4" customWidth="1"/>
    <col min="11099" max="11099" width="1.7109375" style="4" customWidth="1"/>
    <col min="11100" max="11101" width="5" style="4" customWidth="1"/>
    <col min="11102" max="11102" width="5.28515625" style="4" customWidth="1"/>
    <col min="11103" max="11301" width="11.42578125" style="4"/>
    <col min="11302" max="11302" width="16.140625" style="4" customWidth="1"/>
    <col min="11303" max="11303" width="6" style="4" customWidth="1"/>
    <col min="11304" max="11304" width="6" style="4" bestFit="1" customWidth="1"/>
    <col min="11305" max="11305" width="5.7109375" style="4" bestFit="1" customWidth="1"/>
    <col min="11306" max="11306" width="1.7109375" style="4" customWidth="1"/>
    <col min="11307" max="11307" width="6" style="4" bestFit="1" customWidth="1"/>
    <col min="11308" max="11309" width="5" style="4" customWidth="1"/>
    <col min="11310" max="11310" width="1.7109375" style="4" customWidth="1"/>
    <col min="11311" max="11313" width="5" style="4" customWidth="1"/>
    <col min="11314" max="11314" width="1.7109375" style="4" customWidth="1"/>
    <col min="11315" max="11317" width="5.140625" style="4" bestFit="1" customWidth="1"/>
    <col min="11318" max="11318" width="1.7109375" style="4" customWidth="1"/>
    <col min="11319" max="11321" width="5.140625" style="4" bestFit="1" customWidth="1"/>
    <col min="11322" max="11322" width="1.7109375" style="4" customWidth="1"/>
    <col min="11323" max="11325" width="5.140625" style="4" bestFit="1" customWidth="1"/>
    <col min="11326" max="11326" width="1.7109375" style="4" customWidth="1"/>
    <col min="11327" max="11327" width="4.85546875" style="4" bestFit="1" customWidth="1"/>
    <col min="11328" max="11329" width="4.42578125" style="4" customWidth="1"/>
    <col min="11330" max="11330" width="8.85546875" style="4" customWidth="1"/>
    <col min="11331" max="11331" width="12" style="4" customWidth="1"/>
    <col min="11332" max="11334" width="6" style="4" customWidth="1"/>
    <col min="11335" max="11335" width="1.7109375" style="4" customWidth="1"/>
    <col min="11336" max="11336" width="6.140625" style="4" customWidth="1"/>
    <col min="11337" max="11338" width="5.140625" style="4" customWidth="1"/>
    <col min="11339" max="11339" width="1.7109375" style="4" customWidth="1"/>
    <col min="11340" max="11342" width="5" style="4" customWidth="1"/>
    <col min="11343" max="11343" width="1.7109375" style="4" customWidth="1"/>
    <col min="11344" max="11346" width="5" style="4" customWidth="1"/>
    <col min="11347" max="11347" width="1.7109375" style="4" customWidth="1"/>
    <col min="11348" max="11350" width="5" style="4" customWidth="1"/>
    <col min="11351" max="11351" width="1.7109375" style="4" customWidth="1"/>
    <col min="11352" max="11354" width="5.140625" style="4" customWidth="1"/>
    <col min="11355" max="11355" width="1.7109375" style="4" customWidth="1"/>
    <col min="11356" max="11357" width="5" style="4" customWidth="1"/>
    <col min="11358" max="11358" width="5.28515625" style="4" customWidth="1"/>
    <col min="11359" max="11557" width="11.42578125" style="4"/>
    <col min="11558" max="11558" width="16.140625" style="4" customWidth="1"/>
    <col min="11559" max="11559" width="6" style="4" customWidth="1"/>
    <col min="11560" max="11560" width="6" style="4" bestFit="1" customWidth="1"/>
    <col min="11561" max="11561" width="5.7109375" style="4" bestFit="1" customWidth="1"/>
    <col min="11562" max="11562" width="1.7109375" style="4" customWidth="1"/>
    <col min="11563" max="11563" width="6" style="4" bestFit="1" customWidth="1"/>
    <col min="11564" max="11565" width="5" style="4" customWidth="1"/>
    <col min="11566" max="11566" width="1.7109375" style="4" customWidth="1"/>
    <col min="11567" max="11569" width="5" style="4" customWidth="1"/>
    <col min="11570" max="11570" width="1.7109375" style="4" customWidth="1"/>
    <col min="11571" max="11573" width="5.140625" style="4" bestFit="1" customWidth="1"/>
    <col min="11574" max="11574" width="1.7109375" style="4" customWidth="1"/>
    <col min="11575" max="11577" width="5.140625" style="4" bestFit="1" customWidth="1"/>
    <col min="11578" max="11578" width="1.7109375" style="4" customWidth="1"/>
    <col min="11579" max="11581" width="5.140625" style="4" bestFit="1" customWidth="1"/>
    <col min="11582" max="11582" width="1.7109375" style="4" customWidth="1"/>
    <col min="11583" max="11583" width="4.85546875" style="4" bestFit="1" customWidth="1"/>
    <col min="11584" max="11585" width="4.42578125" style="4" customWidth="1"/>
    <col min="11586" max="11586" width="8.85546875" style="4" customWidth="1"/>
    <col min="11587" max="11587" width="12" style="4" customWidth="1"/>
    <col min="11588" max="11590" width="6" style="4" customWidth="1"/>
    <col min="11591" max="11591" width="1.7109375" style="4" customWidth="1"/>
    <col min="11592" max="11592" width="6.140625" style="4" customWidth="1"/>
    <col min="11593" max="11594" width="5.140625" style="4" customWidth="1"/>
    <col min="11595" max="11595" width="1.7109375" style="4" customWidth="1"/>
    <col min="11596" max="11598" width="5" style="4" customWidth="1"/>
    <col min="11599" max="11599" width="1.7109375" style="4" customWidth="1"/>
    <col min="11600" max="11602" width="5" style="4" customWidth="1"/>
    <col min="11603" max="11603" width="1.7109375" style="4" customWidth="1"/>
    <col min="11604" max="11606" width="5" style="4" customWidth="1"/>
    <col min="11607" max="11607" width="1.7109375" style="4" customWidth="1"/>
    <col min="11608" max="11610" width="5.140625" style="4" customWidth="1"/>
    <col min="11611" max="11611" width="1.7109375" style="4" customWidth="1"/>
    <col min="11612" max="11613" width="5" style="4" customWidth="1"/>
    <col min="11614" max="11614" width="5.28515625" style="4" customWidth="1"/>
    <col min="11615" max="11813" width="11.42578125" style="4"/>
    <col min="11814" max="11814" width="16.140625" style="4" customWidth="1"/>
    <col min="11815" max="11815" width="6" style="4" customWidth="1"/>
    <col min="11816" max="11816" width="6" style="4" bestFit="1" customWidth="1"/>
    <col min="11817" max="11817" width="5.7109375" style="4" bestFit="1" customWidth="1"/>
    <col min="11818" max="11818" width="1.7109375" style="4" customWidth="1"/>
    <col min="11819" max="11819" width="6" style="4" bestFit="1" customWidth="1"/>
    <col min="11820" max="11821" width="5" style="4" customWidth="1"/>
    <col min="11822" max="11822" width="1.7109375" style="4" customWidth="1"/>
    <col min="11823" max="11825" width="5" style="4" customWidth="1"/>
    <col min="11826" max="11826" width="1.7109375" style="4" customWidth="1"/>
    <col min="11827" max="11829" width="5.140625" style="4" bestFit="1" customWidth="1"/>
    <col min="11830" max="11830" width="1.7109375" style="4" customWidth="1"/>
    <col min="11831" max="11833" width="5.140625" style="4" bestFit="1" customWidth="1"/>
    <col min="11834" max="11834" width="1.7109375" style="4" customWidth="1"/>
    <col min="11835" max="11837" width="5.140625" style="4" bestFit="1" customWidth="1"/>
    <col min="11838" max="11838" width="1.7109375" style="4" customWidth="1"/>
    <col min="11839" max="11839" width="4.85546875" style="4" bestFit="1" customWidth="1"/>
    <col min="11840" max="11841" width="4.42578125" style="4" customWidth="1"/>
    <col min="11842" max="11842" width="8.85546875" style="4" customWidth="1"/>
    <col min="11843" max="11843" width="12" style="4" customWidth="1"/>
    <col min="11844" max="11846" width="6" style="4" customWidth="1"/>
    <col min="11847" max="11847" width="1.7109375" style="4" customWidth="1"/>
    <col min="11848" max="11848" width="6.140625" style="4" customWidth="1"/>
    <col min="11849" max="11850" width="5.140625" style="4" customWidth="1"/>
    <col min="11851" max="11851" width="1.7109375" style="4" customWidth="1"/>
    <col min="11852" max="11854" width="5" style="4" customWidth="1"/>
    <col min="11855" max="11855" width="1.7109375" style="4" customWidth="1"/>
    <col min="11856" max="11858" width="5" style="4" customWidth="1"/>
    <col min="11859" max="11859" width="1.7109375" style="4" customWidth="1"/>
    <col min="11860" max="11862" width="5" style="4" customWidth="1"/>
    <col min="11863" max="11863" width="1.7109375" style="4" customWidth="1"/>
    <col min="11864" max="11866" width="5.140625" style="4" customWidth="1"/>
    <col min="11867" max="11867" width="1.7109375" style="4" customWidth="1"/>
    <col min="11868" max="11869" width="5" style="4" customWidth="1"/>
    <col min="11870" max="11870" width="5.28515625" style="4" customWidth="1"/>
    <col min="11871" max="12069" width="11.42578125" style="4"/>
    <col min="12070" max="12070" width="16.140625" style="4" customWidth="1"/>
    <col min="12071" max="12071" width="6" style="4" customWidth="1"/>
    <col min="12072" max="12072" width="6" style="4" bestFit="1" customWidth="1"/>
    <col min="12073" max="12073" width="5.7109375" style="4" bestFit="1" customWidth="1"/>
    <col min="12074" max="12074" width="1.7109375" style="4" customWidth="1"/>
    <col min="12075" max="12075" width="6" style="4" bestFit="1" customWidth="1"/>
    <col min="12076" max="12077" width="5" style="4" customWidth="1"/>
    <col min="12078" max="12078" width="1.7109375" style="4" customWidth="1"/>
    <col min="12079" max="12081" width="5" style="4" customWidth="1"/>
    <col min="12082" max="12082" width="1.7109375" style="4" customWidth="1"/>
    <col min="12083" max="12085" width="5.140625" style="4" bestFit="1" customWidth="1"/>
    <col min="12086" max="12086" width="1.7109375" style="4" customWidth="1"/>
    <col min="12087" max="12089" width="5.140625" style="4" bestFit="1" customWidth="1"/>
    <col min="12090" max="12090" width="1.7109375" style="4" customWidth="1"/>
    <col min="12091" max="12093" width="5.140625" style="4" bestFit="1" customWidth="1"/>
    <col min="12094" max="12094" width="1.7109375" style="4" customWidth="1"/>
    <col min="12095" max="12095" width="4.85546875" style="4" bestFit="1" customWidth="1"/>
    <col min="12096" max="12097" width="4.42578125" style="4" customWidth="1"/>
    <col min="12098" max="12098" width="8.85546875" style="4" customWidth="1"/>
    <col min="12099" max="12099" width="12" style="4" customWidth="1"/>
    <col min="12100" max="12102" width="6" style="4" customWidth="1"/>
    <col min="12103" max="12103" width="1.7109375" style="4" customWidth="1"/>
    <col min="12104" max="12104" width="6.140625" style="4" customWidth="1"/>
    <col min="12105" max="12106" width="5.140625" style="4" customWidth="1"/>
    <col min="12107" max="12107" width="1.7109375" style="4" customWidth="1"/>
    <col min="12108" max="12110" width="5" style="4" customWidth="1"/>
    <col min="12111" max="12111" width="1.7109375" style="4" customWidth="1"/>
    <col min="12112" max="12114" width="5" style="4" customWidth="1"/>
    <col min="12115" max="12115" width="1.7109375" style="4" customWidth="1"/>
    <col min="12116" max="12118" width="5" style="4" customWidth="1"/>
    <col min="12119" max="12119" width="1.7109375" style="4" customWidth="1"/>
    <col min="12120" max="12122" width="5.140625" style="4" customWidth="1"/>
    <col min="12123" max="12123" width="1.7109375" style="4" customWidth="1"/>
    <col min="12124" max="12125" width="5" style="4" customWidth="1"/>
    <col min="12126" max="12126" width="5.28515625" style="4" customWidth="1"/>
    <col min="12127" max="12325" width="11.42578125" style="4"/>
    <col min="12326" max="12326" width="16.140625" style="4" customWidth="1"/>
    <col min="12327" max="12327" width="6" style="4" customWidth="1"/>
    <col min="12328" max="12328" width="6" style="4" bestFit="1" customWidth="1"/>
    <col min="12329" max="12329" width="5.7109375" style="4" bestFit="1" customWidth="1"/>
    <col min="12330" max="12330" width="1.7109375" style="4" customWidth="1"/>
    <col min="12331" max="12331" width="6" style="4" bestFit="1" customWidth="1"/>
    <col min="12332" max="12333" width="5" style="4" customWidth="1"/>
    <col min="12334" max="12334" width="1.7109375" style="4" customWidth="1"/>
    <col min="12335" max="12337" width="5" style="4" customWidth="1"/>
    <col min="12338" max="12338" width="1.7109375" style="4" customWidth="1"/>
    <col min="12339" max="12341" width="5.140625" style="4" bestFit="1" customWidth="1"/>
    <col min="12342" max="12342" width="1.7109375" style="4" customWidth="1"/>
    <col min="12343" max="12345" width="5.140625" style="4" bestFit="1" customWidth="1"/>
    <col min="12346" max="12346" width="1.7109375" style="4" customWidth="1"/>
    <col min="12347" max="12349" width="5.140625" style="4" bestFit="1" customWidth="1"/>
    <col min="12350" max="12350" width="1.7109375" style="4" customWidth="1"/>
    <col min="12351" max="12351" width="4.85546875" style="4" bestFit="1" customWidth="1"/>
    <col min="12352" max="12353" width="4.42578125" style="4" customWidth="1"/>
    <col min="12354" max="12354" width="8.85546875" style="4" customWidth="1"/>
    <col min="12355" max="12355" width="12" style="4" customWidth="1"/>
    <col min="12356" max="12358" width="6" style="4" customWidth="1"/>
    <col min="12359" max="12359" width="1.7109375" style="4" customWidth="1"/>
    <col min="12360" max="12360" width="6.140625" style="4" customWidth="1"/>
    <col min="12361" max="12362" width="5.140625" style="4" customWidth="1"/>
    <col min="12363" max="12363" width="1.7109375" style="4" customWidth="1"/>
    <col min="12364" max="12366" width="5" style="4" customWidth="1"/>
    <col min="12367" max="12367" width="1.7109375" style="4" customWidth="1"/>
    <col min="12368" max="12370" width="5" style="4" customWidth="1"/>
    <col min="12371" max="12371" width="1.7109375" style="4" customWidth="1"/>
    <col min="12372" max="12374" width="5" style="4" customWidth="1"/>
    <col min="12375" max="12375" width="1.7109375" style="4" customWidth="1"/>
    <col min="12376" max="12378" width="5.140625" style="4" customWidth="1"/>
    <col min="12379" max="12379" width="1.7109375" style="4" customWidth="1"/>
    <col min="12380" max="12381" width="5" style="4" customWidth="1"/>
    <col min="12382" max="12382" width="5.28515625" style="4" customWidth="1"/>
    <col min="12383" max="12581" width="11.42578125" style="4"/>
    <col min="12582" max="12582" width="16.140625" style="4" customWidth="1"/>
    <col min="12583" max="12583" width="6" style="4" customWidth="1"/>
    <col min="12584" max="12584" width="6" style="4" bestFit="1" customWidth="1"/>
    <col min="12585" max="12585" width="5.7109375" style="4" bestFit="1" customWidth="1"/>
    <col min="12586" max="12586" width="1.7109375" style="4" customWidth="1"/>
    <col min="12587" max="12587" width="6" style="4" bestFit="1" customWidth="1"/>
    <col min="12588" max="12589" width="5" style="4" customWidth="1"/>
    <col min="12590" max="12590" width="1.7109375" style="4" customWidth="1"/>
    <col min="12591" max="12593" width="5" style="4" customWidth="1"/>
    <col min="12594" max="12594" width="1.7109375" style="4" customWidth="1"/>
    <col min="12595" max="12597" width="5.140625" style="4" bestFit="1" customWidth="1"/>
    <col min="12598" max="12598" width="1.7109375" style="4" customWidth="1"/>
    <col min="12599" max="12601" width="5.140625" style="4" bestFit="1" customWidth="1"/>
    <col min="12602" max="12602" width="1.7109375" style="4" customWidth="1"/>
    <col min="12603" max="12605" width="5.140625" style="4" bestFit="1" customWidth="1"/>
    <col min="12606" max="12606" width="1.7109375" style="4" customWidth="1"/>
    <col min="12607" max="12607" width="4.85546875" style="4" bestFit="1" customWidth="1"/>
    <col min="12608" max="12609" width="4.42578125" style="4" customWidth="1"/>
    <col min="12610" max="12610" width="8.85546875" style="4" customWidth="1"/>
    <col min="12611" max="12611" width="12" style="4" customWidth="1"/>
    <col min="12612" max="12614" width="6" style="4" customWidth="1"/>
    <col min="12615" max="12615" width="1.7109375" style="4" customWidth="1"/>
    <col min="12616" max="12616" width="6.140625" style="4" customWidth="1"/>
    <col min="12617" max="12618" width="5.140625" style="4" customWidth="1"/>
    <col min="12619" max="12619" width="1.7109375" style="4" customWidth="1"/>
    <col min="12620" max="12622" width="5" style="4" customWidth="1"/>
    <col min="12623" max="12623" width="1.7109375" style="4" customWidth="1"/>
    <col min="12624" max="12626" width="5" style="4" customWidth="1"/>
    <col min="12627" max="12627" width="1.7109375" style="4" customWidth="1"/>
    <col min="12628" max="12630" width="5" style="4" customWidth="1"/>
    <col min="12631" max="12631" width="1.7109375" style="4" customWidth="1"/>
    <col min="12632" max="12634" width="5.140625" style="4" customWidth="1"/>
    <col min="12635" max="12635" width="1.7109375" style="4" customWidth="1"/>
    <col min="12636" max="12637" width="5" style="4" customWidth="1"/>
    <col min="12638" max="12638" width="5.28515625" style="4" customWidth="1"/>
    <col min="12639" max="12837" width="11.42578125" style="4"/>
    <col min="12838" max="12838" width="16.140625" style="4" customWidth="1"/>
    <col min="12839" max="12839" width="6" style="4" customWidth="1"/>
    <col min="12840" max="12840" width="6" style="4" bestFit="1" customWidth="1"/>
    <col min="12841" max="12841" width="5.7109375" style="4" bestFit="1" customWidth="1"/>
    <col min="12842" max="12842" width="1.7109375" style="4" customWidth="1"/>
    <col min="12843" max="12843" width="6" style="4" bestFit="1" customWidth="1"/>
    <col min="12844" max="12845" width="5" style="4" customWidth="1"/>
    <col min="12846" max="12846" width="1.7109375" style="4" customWidth="1"/>
    <col min="12847" max="12849" width="5" style="4" customWidth="1"/>
    <col min="12850" max="12850" width="1.7109375" style="4" customWidth="1"/>
    <col min="12851" max="12853" width="5.140625" style="4" bestFit="1" customWidth="1"/>
    <col min="12854" max="12854" width="1.7109375" style="4" customWidth="1"/>
    <col min="12855" max="12857" width="5.140625" style="4" bestFit="1" customWidth="1"/>
    <col min="12858" max="12858" width="1.7109375" style="4" customWidth="1"/>
    <col min="12859" max="12861" width="5.140625" style="4" bestFit="1" customWidth="1"/>
    <col min="12862" max="12862" width="1.7109375" style="4" customWidth="1"/>
    <col min="12863" max="12863" width="4.85546875" style="4" bestFit="1" customWidth="1"/>
    <col min="12864" max="12865" width="4.42578125" style="4" customWidth="1"/>
    <col min="12866" max="12866" width="8.85546875" style="4" customWidth="1"/>
    <col min="12867" max="12867" width="12" style="4" customWidth="1"/>
    <col min="12868" max="12870" width="6" style="4" customWidth="1"/>
    <col min="12871" max="12871" width="1.7109375" style="4" customWidth="1"/>
    <col min="12872" max="12872" width="6.140625" style="4" customWidth="1"/>
    <col min="12873" max="12874" width="5.140625" style="4" customWidth="1"/>
    <col min="12875" max="12875" width="1.7109375" style="4" customWidth="1"/>
    <col min="12876" max="12878" width="5" style="4" customWidth="1"/>
    <col min="12879" max="12879" width="1.7109375" style="4" customWidth="1"/>
    <col min="12880" max="12882" width="5" style="4" customWidth="1"/>
    <col min="12883" max="12883" width="1.7109375" style="4" customWidth="1"/>
    <col min="12884" max="12886" width="5" style="4" customWidth="1"/>
    <col min="12887" max="12887" width="1.7109375" style="4" customWidth="1"/>
    <col min="12888" max="12890" width="5.140625" style="4" customWidth="1"/>
    <col min="12891" max="12891" width="1.7109375" style="4" customWidth="1"/>
    <col min="12892" max="12893" width="5" style="4" customWidth="1"/>
    <col min="12894" max="12894" width="5.28515625" style="4" customWidth="1"/>
    <col min="12895" max="13093" width="11.42578125" style="4"/>
    <col min="13094" max="13094" width="16.140625" style="4" customWidth="1"/>
    <col min="13095" max="13095" width="6" style="4" customWidth="1"/>
    <col min="13096" max="13096" width="6" style="4" bestFit="1" customWidth="1"/>
    <col min="13097" max="13097" width="5.7109375" style="4" bestFit="1" customWidth="1"/>
    <col min="13098" max="13098" width="1.7109375" style="4" customWidth="1"/>
    <col min="13099" max="13099" width="6" style="4" bestFit="1" customWidth="1"/>
    <col min="13100" max="13101" width="5" style="4" customWidth="1"/>
    <col min="13102" max="13102" width="1.7109375" style="4" customWidth="1"/>
    <col min="13103" max="13105" width="5" style="4" customWidth="1"/>
    <col min="13106" max="13106" width="1.7109375" style="4" customWidth="1"/>
    <col min="13107" max="13109" width="5.140625" style="4" bestFit="1" customWidth="1"/>
    <col min="13110" max="13110" width="1.7109375" style="4" customWidth="1"/>
    <col min="13111" max="13113" width="5.140625" style="4" bestFit="1" customWidth="1"/>
    <col min="13114" max="13114" width="1.7109375" style="4" customWidth="1"/>
    <col min="13115" max="13117" width="5.140625" style="4" bestFit="1" customWidth="1"/>
    <col min="13118" max="13118" width="1.7109375" style="4" customWidth="1"/>
    <col min="13119" max="13119" width="4.85546875" style="4" bestFit="1" customWidth="1"/>
    <col min="13120" max="13121" width="4.42578125" style="4" customWidth="1"/>
    <col min="13122" max="13122" width="8.85546875" style="4" customWidth="1"/>
    <col min="13123" max="13123" width="12" style="4" customWidth="1"/>
    <col min="13124" max="13126" width="6" style="4" customWidth="1"/>
    <col min="13127" max="13127" width="1.7109375" style="4" customWidth="1"/>
    <col min="13128" max="13128" width="6.140625" style="4" customWidth="1"/>
    <col min="13129" max="13130" width="5.140625" style="4" customWidth="1"/>
    <col min="13131" max="13131" width="1.7109375" style="4" customWidth="1"/>
    <col min="13132" max="13134" width="5" style="4" customWidth="1"/>
    <col min="13135" max="13135" width="1.7109375" style="4" customWidth="1"/>
    <col min="13136" max="13138" width="5" style="4" customWidth="1"/>
    <col min="13139" max="13139" width="1.7109375" style="4" customWidth="1"/>
    <col min="13140" max="13142" width="5" style="4" customWidth="1"/>
    <col min="13143" max="13143" width="1.7109375" style="4" customWidth="1"/>
    <col min="13144" max="13146" width="5.140625" style="4" customWidth="1"/>
    <col min="13147" max="13147" width="1.7109375" style="4" customWidth="1"/>
    <col min="13148" max="13149" width="5" style="4" customWidth="1"/>
    <col min="13150" max="13150" width="5.28515625" style="4" customWidth="1"/>
    <col min="13151" max="13349" width="11.42578125" style="4"/>
    <col min="13350" max="13350" width="16.140625" style="4" customWidth="1"/>
    <col min="13351" max="13351" width="6" style="4" customWidth="1"/>
    <col min="13352" max="13352" width="6" style="4" bestFit="1" customWidth="1"/>
    <col min="13353" max="13353" width="5.7109375" style="4" bestFit="1" customWidth="1"/>
    <col min="13354" max="13354" width="1.7109375" style="4" customWidth="1"/>
    <col min="13355" max="13355" width="6" style="4" bestFit="1" customWidth="1"/>
    <col min="13356" max="13357" width="5" style="4" customWidth="1"/>
    <col min="13358" max="13358" width="1.7109375" style="4" customWidth="1"/>
    <col min="13359" max="13361" width="5" style="4" customWidth="1"/>
    <col min="13362" max="13362" width="1.7109375" style="4" customWidth="1"/>
    <col min="13363" max="13365" width="5.140625" style="4" bestFit="1" customWidth="1"/>
    <col min="13366" max="13366" width="1.7109375" style="4" customWidth="1"/>
    <col min="13367" max="13369" width="5.140625" style="4" bestFit="1" customWidth="1"/>
    <col min="13370" max="13370" width="1.7109375" style="4" customWidth="1"/>
    <col min="13371" max="13373" width="5.140625" style="4" bestFit="1" customWidth="1"/>
    <col min="13374" max="13374" width="1.7109375" style="4" customWidth="1"/>
    <col min="13375" max="13375" width="4.85546875" style="4" bestFit="1" customWidth="1"/>
    <col min="13376" max="13377" width="4.42578125" style="4" customWidth="1"/>
    <col min="13378" max="13378" width="8.85546875" style="4" customWidth="1"/>
    <col min="13379" max="13379" width="12" style="4" customWidth="1"/>
    <col min="13380" max="13382" width="6" style="4" customWidth="1"/>
    <col min="13383" max="13383" width="1.7109375" style="4" customWidth="1"/>
    <col min="13384" max="13384" width="6.140625" style="4" customWidth="1"/>
    <col min="13385" max="13386" width="5.140625" style="4" customWidth="1"/>
    <col min="13387" max="13387" width="1.7109375" style="4" customWidth="1"/>
    <col min="13388" max="13390" width="5" style="4" customWidth="1"/>
    <col min="13391" max="13391" width="1.7109375" style="4" customWidth="1"/>
    <col min="13392" max="13394" width="5" style="4" customWidth="1"/>
    <col min="13395" max="13395" width="1.7109375" style="4" customWidth="1"/>
    <col min="13396" max="13398" width="5" style="4" customWidth="1"/>
    <col min="13399" max="13399" width="1.7109375" style="4" customWidth="1"/>
    <col min="13400" max="13402" width="5.140625" style="4" customWidth="1"/>
    <col min="13403" max="13403" width="1.7109375" style="4" customWidth="1"/>
    <col min="13404" max="13405" width="5" style="4" customWidth="1"/>
    <col min="13406" max="13406" width="5.28515625" style="4" customWidth="1"/>
    <col min="13407" max="13605" width="11.42578125" style="4"/>
    <col min="13606" max="13606" width="16.140625" style="4" customWidth="1"/>
    <col min="13607" max="13607" width="6" style="4" customWidth="1"/>
    <col min="13608" max="13608" width="6" style="4" bestFit="1" customWidth="1"/>
    <col min="13609" max="13609" width="5.7109375" style="4" bestFit="1" customWidth="1"/>
    <col min="13610" max="13610" width="1.7109375" style="4" customWidth="1"/>
    <col min="13611" max="13611" width="6" style="4" bestFit="1" customWidth="1"/>
    <col min="13612" max="13613" width="5" style="4" customWidth="1"/>
    <col min="13614" max="13614" width="1.7109375" style="4" customWidth="1"/>
    <col min="13615" max="13617" width="5" style="4" customWidth="1"/>
    <col min="13618" max="13618" width="1.7109375" style="4" customWidth="1"/>
    <col min="13619" max="13621" width="5.140625" style="4" bestFit="1" customWidth="1"/>
    <col min="13622" max="13622" width="1.7109375" style="4" customWidth="1"/>
    <col min="13623" max="13625" width="5.140625" style="4" bestFit="1" customWidth="1"/>
    <col min="13626" max="13626" width="1.7109375" style="4" customWidth="1"/>
    <col min="13627" max="13629" width="5.140625" style="4" bestFit="1" customWidth="1"/>
    <col min="13630" max="13630" width="1.7109375" style="4" customWidth="1"/>
    <col min="13631" max="13631" width="4.85546875" style="4" bestFit="1" customWidth="1"/>
    <col min="13632" max="13633" width="4.42578125" style="4" customWidth="1"/>
    <col min="13634" max="13634" width="8.85546875" style="4" customWidth="1"/>
    <col min="13635" max="13635" width="12" style="4" customWidth="1"/>
    <col min="13636" max="13638" width="6" style="4" customWidth="1"/>
    <col min="13639" max="13639" width="1.7109375" style="4" customWidth="1"/>
    <col min="13640" max="13640" width="6.140625" style="4" customWidth="1"/>
    <col min="13641" max="13642" width="5.140625" style="4" customWidth="1"/>
    <col min="13643" max="13643" width="1.7109375" style="4" customWidth="1"/>
    <col min="13644" max="13646" width="5" style="4" customWidth="1"/>
    <col min="13647" max="13647" width="1.7109375" style="4" customWidth="1"/>
    <col min="13648" max="13650" width="5" style="4" customWidth="1"/>
    <col min="13651" max="13651" width="1.7109375" style="4" customWidth="1"/>
    <col min="13652" max="13654" width="5" style="4" customWidth="1"/>
    <col min="13655" max="13655" width="1.7109375" style="4" customWidth="1"/>
    <col min="13656" max="13658" width="5.140625" style="4" customWidth="1"/>
    <col min="13659" max="13659" width="1.7109375" style="4" customWidth="1"/>
    <col min="13660" max="13661" width="5" style="4" customWidth="1"/>
    <col min="13662" max="13662" width="5.28515625" style="4" customWidth="1"/>
    <col min="13663" max="13861" width="11.42578125" style="4"/>
    <col min="13862" max="13862" width="16.140625" style="4" customWidth="1"/>
    <col min="13863" max="13863" width="6" style="4" customWidth="1"/>
    <col min="13864" max="13864" width="6" style="4" bestFit="1" customWidth="1"/>
    <col min="13865" max="13865" width="5.7109375" style="4" bestFit="1" customWidth="1"/>
    <col min="13866" max="13866" width="1.7109375" style="4" customWidth="1"/>
    <col min="13867" max="13867" width="6" style="4" bestFit="1" customWidth="1"/>
    <col min="13868" max="13869" width="5" style="4" customWidth="1"/>
    <col min="13870" max="13870" width="1.7109375" style="4" customWidth="1"/>
    <col min="13871" max="13873" width="5" style="4" customWidth="1"/>
    <col min="13874" max="13874" width="1.7109375" style="4" customWidth="1"/>
    <col min="13875" max="13877" width="5.140625" style="4" bestFit="1" customWidth="1"/>
    <col min="13878" max="13878" width="1.7109375" style="4" customWidth="1"/>
    <col min="13879" max="13881" width="5.140625" style="4" bestFit="1" customWidth="1"/>
    <col min="13882" max="13882" width="1.7109375" style="4" customWidth="1"/>
    <col min="13883" max="13885" width="5.140625" style="4" bestFit="1" customWidth="1"/>
    <col min="13886" max="13886" width="1.7109375" style="4" customWidth="1"/>
    <col min="13887" max="13887" width="4.85546875" style="4" bestFit="1" customWidth="1"/>
    <col min="13888" max="13889" width="4.42578125" style="4" customWidth="1"/>
    <col min="13890" max="13890" width="8.85546875" style="4" customWidth="1"/>
    <col min="13891" max="13891" width="12" style="4" customWidth="1"/>
    <col min="13892" max="13894" width="6" style="4" customWidth="1"/>
    <col min="13895" max="13895" width="1.7109375" style="4" customWidth="1"/>
    <col min="13896" max="13896" width="6.140625" style="4" customWidth="1"/>
    <col min="13897" max="13898" width="5.140625" style="4" customWidth="1"/>
    <col min="13899" max="13899" width="1.7109375" style="4" customWidth="1"/>
    <col min="13900" max="13902" width="5" style="4" customWidth="1"/>
    <col min="13903" max="13903" width="1.7109375" style="4" customWidth="1"/>
    <col min="13904" max="13906" width="5" style="4" customWidth="1"/>
    <col min="13907" max="13907" width="1.7109375" style="4" customWidth="1"/>
    <col min="13908" max="13910" width="5" style="4" customWidth="1"/>
    <col min="13911" max="13911" width="1.7109375" style="4" customWidth="1"/>
    <col min="13912" max="13914" width="5.140625" style="4" customWidth="1"/>
    <col min="13915" max="13915" width="1.7109375" style="4" customWidth="1"/>
    <col min="13916" max="13917" width="5" style="4" customWidth="1"/>
    <col min="13918" max="13918" width="5.28515625" style="4" customWidth="1"/>
    <col min="13919" max="14117" width="11.42578125" style="4"/>
    <col min="14118" max="14118" width="16.140625" style="4" customWidth="1"/>
    <col min="14119" max="14119" width="6" style="4" customWidth="1"/>
    <col min="14120" max="14120" width="6" style="4" bestFit="1" customWidth="1"/>
    <col min="14121" max="14121" width="5.7109375" style="4" bestFit="1" customWidth="1"/>
    <col min="14122" max="14122" width="1.7109375" style="4" customWidth="1"/>
    <col min="14123" max="14123" width="6" style="4" bestFit="1" customWidth="1"/>
    <col min="14124" max="14125" width="5" style="4" customWidth="1"/>
    <col min="14126" max="14126" width="1.7109375" style="4" customWidth="1"/>
    <col min="14127" max="14129" width="5" style="4" customWidth="1"/>
    <col min="14130" max="14130" width="1.7109375" style="4" customWidth="1"/>
    <col min="14131" max="14133" width="5.140625" style="4" bestFit="1" customWidth="1"/>
    <col min="14134" max="14134" width="1.7109375" style="4" customWidth="1"/>
    <col min="14135" max="14137" width="5.140625" style="4" bestFit="1" customWidth="1"/>
    <col min="14138" max="14138" width="1.7109375" style="4" customWidth="1"/>
    <col min="14139" max="14141" width="5.140625" style="4" bestFit="1" customWidth="1"/>
    <col min="14142" max="14142" width="1.7109375" style="4" customWidth="1"/>
    <col min="14143" max="14143" width="4.85546875" style="4" bestFit="1" customWidth="1"/>
    <col min="14144" max="14145" width="4.42578125" style="4" customWidth="1"/>
    <col min="14146" max="14146" width="8.85546875" style="4" customWidth="1"/>
    <col min="14147" max="14147" width="12" style="4" customWidth="1"/>
    <col min="14148" max="14150" width="6" style="4" customWidth="1"/>
    <col min="14151" max="14151" width="1.7109375" style="4" customWidth="1"/>
    <col min="14152" max="14152" width="6.140625" style="4" customWidth="1"/>
    <col min="14153" max="14154" width="5.140625" style="4" customWidth="1"/>
    <col min="14155" max="14155" width="1.7109375" style="4" customWidth="1"/>
    <col min="14156" max="14158" width="5" style="4" customWidth="1"/>
    <col min="14159" max="14159" width="1.7109375" style="4" customWidth="1"/>
    <col min="14160" max="14162" width="5" style="4" customWidth="1"/>
    <col min="14163" max="14163" width="1.7109375" style="4" customWidth="1"/>
    <col min="14164" max="14166" width="5" style="4" customWidth="1"/>
    <col min="14167" max="14167" width="1.7109375" style="4" customWidth="1"/>
    <col min="14168" max="14170" width="5.140625" style="4" customWidth="1"/>
    <col min="14171" max="14171" width="1.7109375" style="4" customWidth="1"/>
    <col min="14172" max="14173" width="5" style="4" customWidth="1"/>
    <col min="14174" max="14174" width="5.28515625" style="4" customWidth="1"/>
    <col min="14175" max="14373" width="11.42578125" style="4"/>
    <col min="14374" max="14374" width="16.140625" style="4" customWidth="1"/>
    <col min="14375" max="14375" width="6" style="4" customWidth="1"/>
    <col min="14376" max="14376" width="6" style="4" bestFit="1" customWidth="1"/>
    <col min="14377" max="14377" width="5.7109375" style="4" bestFit="1" customWidth="1"/>
    <col min="14378" max="14378" width="1.7109375" style="4" customWidth="1"/>
    <col min="14379" max="14379" width="6" style="4" bestFit="1" customWidth="1"/>
    <col min="14380" max="14381" width="5" style="4" customWidth="1"/>
    <col min="14382" max="14382" width="1.7109375" style="4" customWidth="1"/>
    <col min="14383" max="14385" width="5" style="4" customWidth="1"/>
    <col min="14386" max="14386" width="1.7109375" style="4" customWidth="1"/>
    <col min="14387" max="14389" width="5.140625" style="4" bestFit="1" customWidth="1"/>
    <col min="14390" max="14390" width="1.7109375" style="4" customWidth="1"/>
    <col min="14391" max="14393" width="5.140625" style="4" bestFit="1" customWidth="1"/>
    <col min="14394" max="14394" width="1.7109375" style="4" customWidth="1"/>
    <col min="14395" max="14397" width="5.140625" style="4" bestFit="1" customWidth="1"/>
    <col min="14398" max="14398" width="1.7109375" style="4" customWidth="1"/>
    <col min="14399" max="14399" width="4.85546875" style="4" bestFit="1" customWidth="1"/>
    <col min="14400" max="14401" width="4.42578125" style="4" customWidth="1"/>
    <col min="14402" max="14402" width="8.85546875" style="4" customWidth="1"/>
    <col min="14403" max="14403" width="12" style="4" customWidth="1"/>
    <col min="14404" max="14406" width="6" style="4" customWidth="1"/>
    <col min="14407" max="14407" width="1.7109375" style="4" customWidth="1"/>
    <col min="14408" max="14408" width="6.140625" style="4" customWidth="1"/>
    <col min="14409" max="14410" width="5.140625" style="4" customWidth="1"/>
    <col min="14411" max="14411" width="1.7109375" style="4" customWidth="1"/>
    <col min="14412" max="14414" width="5" style="4" customWidth="1"/>
    <col min="14415" max="14415" width="1.7109375" style="4" customWidth="1"/>
    <col min="14416" max="14418" width="5" style="4" customWidth="1"/>
    <col min="14419" max="14419" width="1.7109375" style="4" customWidth="1"/>
    <col min="14420" max="14422" width="5" style="4" customWidth="1"/>
    <col min="14423" max="14423" width="1.7109375" style="4" customWidth="1"/>
    <col min="14424" max="14426" width="5.140625" style="4" customWidth="1"/>
    <col min="14427" max="14427" width="1.7109375" style="4" customWidth="1"/>
    <col min="14428" max="14429" width="5" style="4" customWidth="1"/>
    <col min="14430" max="14430" width="5.28515625" style="4" customWidth="1"/>
    <col min="14431" max="14629" width="11.42578125" style="4"/>
    <col min="14630" max="14630" width="16.140625" style="4" customWidth="1"/>
    <col min="14631" max="14631" width="6" style="4" customWidth="1"/>
    <col min="14632" max="14632" width="6" style="4" bestFit="1" customWidth="1"/>
    <col min="14633" max="14633" width="5.7109375" style="4" bestFit="1" customWidth="1"/>
    <col min="14634" max="14634" width="1.7109375" style="4" customWidth="1"/>
    <col min="14635" max="14635" width="6" style="4" bestFit="1" customWidth="1"/>
    <col min="14636" max="14637" width="5" style="4" customWidth="1"/>
    <col min="14638" max="14638" width="1.7109375" style="4" customWidth="1"/>
    <col min="14639" max="14641" width="5" style="4" customWidth="1"/>
    <col min="14642" max="14642" width="1.7109375" style="4" customWidth="1"/>
    <col min="14643" max="14645" width="5.140625" style="4" bestFit="1" customWidth="1"/>
    <col min="14646" max="14646" width="1.7109375" style="4" customWidth="1"/>
    <col min="14647" max="14649" width="5.140625" style="4" bestFit="1" customWidth="1"/>
    <col min="14650" max="14650" width="1.7109375" style="4" customWidth="1"/>
    <col min="14651" max="14653" width="5.140625" style="4" bestFit="1" customWidth="1"/>
    <col min="14654" max="14654" width="1.7109375" style="4" customWidth="1"/>
    <col min="14655" max="14655" width="4.85546875" style="4" bestFit="1" customWidth="1"/>
    <col min="14656" max="14657" width="4.42578125" style="4" customWidth="1"/>
    <col min="14658" max="14658" width="8.85546875" style="4" customWidth="1"/>
    <col min="14659" max="14659" width="12" style="4" customWidth="1"/>
    <col min="14660" max="14662" width="6" style="4" customWidth="1"/>
    <col min="14663" max="14663" width="1.7109375" style="4" customWidth="1"/>
    <col min="14664" max="14664" width="6.140625" style="4" customWidth="1"/>
    <col min="14665" max="14666" width="5.140625" style="4" customWidth="1"/>
    <col min="14667" max="14667" width="1.7109375" style="4" customWidth="1"/>
    <col min="14668" max="14670" width="5" style="4" customWidth="1"/>
    <col min="14671" max="14671" width="1.7109375" style="4" customWidth="1"/>
    <col min="14672" max="14674" width="5" style="4" customWidth="1"/>
    <col min="14675" max="14675" width="1.7109375" style="4" customWidth="1"/>
    <col min="14676" max="14678" width="5" style="4" customWidth="1"/>
    <col min="14679" max="14679" width="1.7109375" style="4" customWidth="1"/>
    <col min="14680" max="14682" width="5.140625" style="4" customWidth="1"/>
    <col min="14683" max="14683" width="1.7109375" style="4" customWidth="1"/>
    <col min="14684" max="14685" width="5" style="4" customWidth="1"/>
    <col min="14686" max="14686" width="5.28515625" style="4" customWidth="1"/>
    <col min="14687" max="14885" width="11.42578125" style="4"/>
    <col min="14886" max="14886" width="16.140625" style="4" customWidth="1"/>
    <col min="14887" max="14887" width="6" style="4" customWidth="1"/>
    <col min="14888" max="14888" width="6" style="4" bestFit="1" customWidth="1"/>
    <col min="14889" max="14889" width="5.7109375" style="4" bestFit="1" customWidth="1"/>
    <col min="14890" max="14890" width="1.7109375" style="4" customWidth="1"/>
    <col min="14891" max="14891" width="6" style="4" bestFit="1" customWidth="1"/>
    <col min="14892" max="14893" width="5" style="4" customWidth="1"/>
    <col min="14894" max="14894" width="1.7109375" style="4" customWidth="1"/>
    <col min="14895" max="14897" width="5" style="4" customWidth="1"/>
    <col min="14898" max="14898" width="1.7109375" style="4" customWidth="1"/>
    <col min="14899" max="14901" width="5.140625" style="4" bestFit="1" customWidth="1"/>
    <col min="14902" max="14902" width="1.7109375" style="4" customWidth="1"/>
    <col min="14903" max="14905" width="5.140625" style="4" bestFit="1" customWidth="1"/>
    <col min="14906" max="14906" width="1.7109375" style="4" customWidth="1"/>
    <col min="14907" max="14909" width="5.140625" style="4" bestFit="1" customWidth="1"/>
    <col min="14910" max="14910" width="1.7109375" style="4" customWidth="1"/>
    <col min="14911" max="14911" width="4.85546875" style="4" bestFit="1" customWidth="1"/>
    <col min="14912" max="14913" width="4.42578125" style="4" customWidth="1"/>
    <col min="14914" max="14914" width="8.85546875" style="4" customWidth="1"/>
    <col min="14915" max="14915" width="12" style="4" customWidth="1"/>
    <col min="14916" max="14918" width="6" style="4" customWidth="1"/>
    <col min="14919" max="14919" width="1.7109375" style="4" customWidth="1"/>
    <col min="14920" max="14920" width="6.140625" style="4" customWidth="1"/>
    <col min="14921" max="14922" width="5.140625" style="4" customWidth="1"/>
    <col min="14923" max="14923" width="1.7109375" style="4" customWidth="1"/>
    <col min="14924" max="14926" width="5" style="4" customWidth="1"/>
    <col min="14927" max="14927" width="1.7109375" style="4" customWidth="1"/>
    <col min="14928" max="14930" width="5" style="4" customWidth="1"/>
    <col min="14931" max="14931" width="1.7109375" style="4" customWidth="1"/>
    <col min="14932" max="14934" width="5" style="4" customWidth="1"/>
    <col min="14935" max="14935" width="1.7109375" style="4" customWidth="1"/>
    <col min="14936" max="14938" width="5.140625" style="4" customWidth="1"/>
    <col min="14939" max="14939" width="1.7109375" style="4" customWidth="1"/>
    <col min="14940" max="14941" width="5" style="4" customWidth="1"/>
    <col min="14942" max="14942" width="5.28515625" style="4" customWidth="1"/>
    <col min="14943" max="15141" width="11.42578125" style="4"/>
    <col min="15142" max="15142" width="16.140625" style="4" customWidth="1"/>
    <col min="15143" max="15143" width="6" style="4" customWidth="1"/>
    <col min="15144" max="15144" width="6" style="4" bestFit="1" customWidth="1"/>
    <col min="15145" max="15145" width="5.7109375" style="4" bestFit="1" customWidth="1"/>
    <col min="15146" max="15146" width="1.7109375" style="4" customWidth="1"/>
    <col min="15147" max="15147" width="6" style="4" bestFit="1" customWidth="1"/>
    <col min="15148" max="15149" width="5" style="4" customWidth="1"/>
    <col min="15150" max="15150" width="1.7109375" style="4" customWidth="1"/>
    <col min="15151" max="15153" width="5" style="4" customWidth="1"/>
    <col min="15154" max="15154" width="1.7109375" style="4" customWidth="1"/>
    <col min="15155" max="15157" width="5.140625" style="4" bestFit="1" customWidth="1"/>
    <col min="15158" max="15158" width="1.7109375" style="4" customWidth="1"/>
    <col min="15159" max="15161" width="5.140625" style="4" bestFit="1" customWidth="1"/>
    <col min="15162" max="15162" width="1.7109375" style="4" customWidth="1"/>
    <col min="15163" max="15165" width="5.140625" style="4" bestFit="1" customWidth="1"/>
    <col min="15166" max="15166" width="1.7109375" style="4" customWidth="1"/>
    <col min="15167" max="15167" width="4.85546875" style="4" bestFit="1" customWidth="1"/>
    <col min="15168" max="15169" width="4.42578125" style="4" customWidth="1"/>
    <col min="15170" max="15170" width="8.85546875" style="4" customWidth="1"/>
    <col min="15171" max="15171" width="12" style="4" customWidth="1"/>
    <col min="15172" max="15174" width="6" style="4" customWidth="1"/>
    <col min="15175" max="15175" width="1.7109375" style="4" customWidth="1"/>
    <col min="15176" max="15176" width="6.140625" style="4" customWidth="1"/>
    <col min="15177" max="15178" width="5.140625" style="4" customWidth="1"/>
    <col min="15179" max="15179" width="1.7109375" style="4" customWidth="1"/>
    <col min="15180" max="15182" width="5" style="4" customWidth="1"/>
    <col min="15183" max="15183" width="1.7109375" style="4" customWidth="1"/>
    <col min="15184" max="15186" width="5" style="4" customWidth="1"/>
    <col min="15187" max="15187" width="1.7109375" style="4" customWidth="1"/>
    <col min="15188" max="15190" width="5" style="4" customWidth="1"/>
    <col min="15191" max="15191" width="1.7109375" style="4" customWidth="1"/>
    <col min="15192" max="15194" width="5.140625" style="4" customWidth="1"/>
    <col min="15195" max="15195" width="1.7109375" style="4" customWidth="1"/>
    <col min="15196" max="15197" width="5" style="4" customWidth="1"/>
    <col min="15198" max="15198" width="5.28515625" style="4" customWidth="1"/>
    <col min="15199" max="15397" width="11.42578125" style="4"/>
    <col min="15398" max="15398" width="16.140625" style="4" customWidth="1"/>
    <col min="15399" max="15399" width="6" style="4" customWidth="1"/>
    <col min="15400" max="15400" width="6" style="4" bestFit="1" customWidth="1"/>
    <col min="15401" max="15401" width="5.7109375" style="4" bestFit="1" customWidth="1"/>
    <col min="15402" max="15402" width="1.7109375" style="4" customWidth="1"/>
    <col min="15403" max="15403" width="6" style="4" bestFit="1" customWidth="1"/>
    <col min="15404" max="15405" width="5" style="4" customWidth="1"/>
    <col min="15406" max="15406" width="1.7109375" style="4" customWidth="1"/>
    <col min="15407" max="15409" width="5" style="4" customWidth="1"/>
    <col min="15410" max="15410" width="1.7109375" style="4" customWidth="1"/>
    <col min="15411" max="15413" width="5.140625" style="4" bestFit="1" customWidth="1"/>
    <col min="15414" max="15414" width="1.7109375" style="4" customWidth="1"/>
    <col min="15415" max="15417" width="5.140625" style="4" bestFit="1" customWidth="1"/>
    <col min="15418" max="15418" width="1.7109375" style="4" customWidth="1"/>
    <col min="15419" max="15421" width="5.140625" style="4" bestFit="1" customWidth="1"/>
    <col min="15422" max="15422" width="1.7109375" style="4" customWidth="1"/>
    <col min="15423" max="15423" width="4.85546875" style="4" bestFit="1" customWidth="1"/>
    <col min="15424" max="15425" width="4.42578125" style="4" customWidth="1"/>
    <col min="15426" max="15426" width="8.85546875" style="4" customWidth="1"/>
    <col min="15427" max="15427" width="12" style="4" customWidth="1"/>
    <col min="15428" max="15430" width="6" style="4" customWidth="1"/>
    <col min="15431" max="15431" width="1.7109375" style="4" customWidth="1"/>
    <col min="15432" max="15432" width="6.140625" style="4" customWidth="1"/>
    <col min="15433" max="15434" width="5.140625" style="4" customWidth="1"/>
    <col min="15435" max="15435" width="1.7109375" style="4" customWidth="1"/>
    <col min="15436" max="15438" width="5" style="4" customWidth="1"/>
    <col min="15439" max="15439" width="1.7109375" style="4" customWidth="1"/>
    <col min="15440" max="15442" width="5" style="4" customWidth="1"/>
    <col min="15443" max="15443" width="1.7109375" style="4" customWidth="1"/>
    <col min="15444" max="15446" width="5" style="4" customWidth="1"/>
    <col min="15447" max="15447" width="1.7109375" style="4" customWidth="1"/>
    <col min="15448" max="15450" width="5.140625" style="4" customWidth="1"/>
    <col min="15451" max="15451" width="1.7109375" style="4" customWidth="1"/>
    <col min="15452" max="15453" width="5" style="4" customWidth="1"/>
    <col min="15454" max="15454" width="5.28515625" style="4" customWidth="1"/>
    <col min="15455" max="15653" width="11.42578125" style="4"/>
    <col min="15654" max="15654" width="16.140625" style="4" customWidth="1"/>
    <col min="15655" max="15655" width="6" style="4" customWidth="1"/>
    <col min="15656" max="15656" width="6" style="4" bestFit="1" customWidth="1"/>
    <col min="15657" max="15657" width="5.7109375" style="4" bestFit="1" customWidth="1"/>
    <col min="15658" max="15658" width="1.7109375" style="4" customWidth="1"/>
    <col min="15659" max="15659" width="6" style="4" bestFit="1" customWidth="1"/>
    <col min="15660" max="15661" width="5" style="4" customWidth="1"/>
    <col min="15662" max="15662" width="1.7109375" style="4" customWidth="1"/>
    <col min="15663" max="15665" width="5" style="4" customWidth="1"/>
    <col min="15666" max="15666" width="1.7109375" style="4" customWidth="1"/>
    <col min="15667" max="15669" width="5.140625" style="4" bestFit="1" customWidth="1"/>
    <col min="15670" max="15670" width="1.7109375" style="4" customWidth="1"/>
    <col min="15671" max="15673" width="5.140625" style="4" bestFit="1" customWidth="1"/>
    <col min="15674" max="15674" width="1.7109375" style="4" customWidth="1"/>
    <col min="15675" max="15677" width="5.140625" style="4" bestFit="1" customWidth="1"/>
    <col min="15678" max="15678" width="1.7109375" style="4" customWidth="1"/>
    <col min="15679" max="15679" width="4.85546875" style="4" bestFit="1" customWidth="1"/>
    <col min="15680" max="15681" width="4.42578125" style="4" customWidth="1"/>
    <col min="15682" max="15682" width="8.85546875" style="4" customWidth="1"/>
    <col min="15683" max="15683" width="12" style="4" customWidth="1"/>
    <col min="15684" max="15686" width="6" style="4" customWidth="1"/>
    <col min="15687" max="15687" width="1.7109375" style="4" customWidth="1"/>
    <col min="15688" max="15688" width="6.140625" style="4" customWidth="1"/>
    <col min="15689" max="15690" width="5.140625" style="4" customWidth="1"/>
    <col min="15691" max="15691" width="1.7109375" style="4" customWidth="1"/>
    <col min="15692" max="15694" width="5" style="4" customWidth="1"/>
    <col min="15695" max="15695" width="1.7109375" style="4" customWidth="1"/>
    <col min="15696" max="15698" width="5" style="4" customWidth="1"/>
    <col min="15699" max="15699" width="1.7109375" style="4" customWidth="1"/>
    <col min="15700" max="15702" width="5" style="4" customWidth="1"/>
    <col min="15703" max="15703" width="1.7109375" style="4" customWidth="1"/>
    <col min="15704" max="15706" width="5.140625" style="4" customWidth="1"/>
    <col min="15707" max="15707" width="1.7109375" style="4" customWidth="1"/>
    <col min="15708" max="15709" width="5" style="4" customWidth="1"/>
    <col min="15710" max="15710" width="5.28515625" style="4" customWidth="1"/>
    <col min="15711" max="15909" width="11.42578125" style="4"/>
    <col min="15910" max="15910" width="16.140625" style="4" customWidth="1"/>
    <col min="15911" max="15911" width="6" style="4" customWidth="1"/>
    <col min="15912" max="15912" width="6" style="4" bestFit="1" customWidth="1"/>
    <col min="15913" max="15913" width="5.7109375" style="4" bestFit="1" customWidth="1"/>
    <col min="15914" max="15914" width="1.7109375" style="4" customWidth="1"/>
    <col min="15915" max="15915" width="6" style="4" bestFit="1" customWidth="1"/>
    <col min="15916" max="15917" width="5" style="4" customWidth="1"/>
    <col min="15918" max="15918" width="1.7109375" style="4" customWidth="1"/>
    <col min="15919" max="15921" width="5" style="4" customWidth="1"/>
    <col min="15922" max="15922" width="1.7109375" style="4" customWidth="1"/>
    <col min="15923" max="15925" width="5.140625" style="4" bestFit="1" customWidth="1"/>
    <col min="15926" max="15926" width="1.7109375" style="4" customWidth="1"/>
    <col min="15927" max="15929" width="5.140625" style="4" bestFit="1" customWidth="1"/>
    <col min="15930" max="15930" width="1.7109375" style="4" customWidth="1"/>
    <col min="15931" max="15933" width="5.140625" style="4" bestFit="1" customWidth="1"/>
    <col min="15934" max="15934" width="1.7109375" style="4" customWidth="1"/>
    <col min="15935" max="15935" width="4.85546875" style="4" bestFit="1" customWidth="1"/>
    <col min="15936" max="15937" width="4.42578125" style="4" customWidth="1"/>
    <col min="15938" max="15938" width="8.85546875" style="4" customWidth="1"/>
    <col min="15939" max="15939" width="12" style="4" customWidth="1"/>
    <col min="15940" max="15942" width="6" style="4" customWidth="1"/>
    <col min="15943" max="15943" width="1.7109375" style="4" customWidth="1"/>
    <col min="15944" max="15944" width="6.140625" style="4" customWidth="1"/>
    <col min="15945" max="15946" width="5.140625" style="4" customWidth="1"/>
    <col min="15947" max="15947" width="1.7109375" style="4" customWidth="1"/>
    <col min="15948" max="15950" width="5" style="4" customWidth="1"/>
    <col min="15951" max="15951" width="1.7109375" style="4" customWidth="1"/>
    <col min="15952" max="15954" width="5" style="4" customWidth="1"/>
    <col min="15955" max="15955" width="1.7109375" style="4" customWidth="1"/>
    <col min="15956" max="15958" width="5" style="4" customWidth="1"/>
    <col min="15959" max="15959" width="1.7109375" style="4" customWidth="1"/>
    <col min="15960" max="15962" width="5.140625" style="4" customWidth="1"/>
    <col min="15963" max="15963" width="1.7109375" style="4" customWidth="1"/>
    <col min="15964" max="15965" width="5" style="4" customWidth="1"/>
    <col min="15966" max="15966" width="5.28515625" style="4" customWidth="1"/>
    <col min="15967" max="16384" width="11.42578125" style="4"/>
  </cols>
  <sheetData>
    <row r="1" spans="1:70" ht="14.25" customHeight="1" thickBot="1" x14ac:dyDescent="0.25">
      <c r="A1" s="202" t="s">
        <v>164</v>
      </c>
      <c r="B1" s="202"/>
      <c r="C1" s="203"/>
      <c r="D1" s="204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BR1" s="189" t="s">
        <v>111</v>
      </c>
    </row>
    <row r="2" spans="1:70" ht="14.25" x14ac:dyDescent="0.25">
      <c r="A2" s="250" t="s">
        <v>76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70" ht="14.25" x14ac:dyDescent="0.2">
      <c r="A3" s="202" t="s">
        <v>30</v>
      </c>
      <c r="B3" s="202"/>
      <c r="C3" s="203"/>
      <c r="D3" s="204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</row>
    <row r="4" spans="1:70" ht="14.25" x14ac:dyDescent="0.2">
      <c r="A4" s="202" t="s">
        <v>120</v>
      </c>
      <c r="B4" s="202"/>
      <c r="C4" s="203"/>
      <c r="D4" s="20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</row>
    <row r="5" spans="1:70" ht="14.25" x14ac:dyDescent="0.2">
      <c r="A5" s="202" t="s">
        <v>121</v>
      </c>
      <c r="B5" s="202"/>
      <c r="C5" s="203"/>
      <c r="D5" s="204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</row>
    <row r="6" spans="1:70" ht="15" thickBot="1" x14ac:dyDescent="0.25">
      <c r="A6" s="205" t="s">
        <v>122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</row>
    <row r="7" spans="1:70" x14ac:dyDescent="0.2">
      <c r="A7" s="207" t="s">
        <v>123</v>
      </c>
      <c r="B7" s="208" t="s">
        <v>38</v>
      </c>
      <c r="C7" s="208"/>
      <c r="D7" s="208"/>
      <c r="E7" s="209"/>
      <c r="F7" s="223" t="s">
        <v>21</v>
      </c>
      <c r="G7" s="223"/>
      <c r="H7" s="223"/>
      <c r="I7" s="209"/>
      <c r="J7" s="223" t="s">
        <v>22</v>
      </c>
      <c r="K7" s="223"/>
      <c r="L7" s="223"/>
      <c r="M7" s="209"/>
      <c r="N7" s="223" t="s">
        <v>23</v>
      </c>
      <c r="O7" s="223"/>
      <c r="P7" s="223"/>
      <c r="Q7" s="209"/>
      <c r="R7" s="223" t="s">
        <v>24</v>
      </c>
      <c r="S7" s="223"/>
      <c r="T7" s="223"/>
      <c r="U7" s="209"/>
      <c r="V7" s="223" t="s">
        <v>25</v>
      </c>
      <c r="W7" s="223"/>
      <c r="X7" s="223"/>
      <c r="Y7" s="209"/>
      <c r="Z7" s="223" t="s">
        <v>26</v>
      </c>
      <c r="AA7" s="223"/>
      <c r="AB7" s="223"/>
    </row>
    <row r="8" spans="1:70" ht="15" customHeight="1" thickBot="1" x14ac:dyDescent="0.25">
      <c r="A8" s="210" t="s">
        <v>124</v>
      </c>
      <c r="B8" s="211" t="s">
        <v>31</v>
      </c>
      <c r="C8" s="211" t="s">
        <v>32</v>
      </c>
      <c r="D8" s="211" t="s">
        <v>33</v>
      </c>
      <c r="E8" s="211"/>
      <c r="F8" s="211" t="s">
        <v>31</v>
      </c>
      <c r="G8" s="211" t="s">
        <v>32</v>
      </c>
      <c r="H8" s="211" t="s">
        <v>33</v>
      </c>
      <c r="I8" s="211"/>
      <c r="J8" s="211" t="s">
        <v>31</v>
      </c>
      <c r="K8" s="211" t="s">
        <v>32</v>
      </c>
      <c r="L8" s="211" t="s">
        <v>33</v>
      </c>
      <c r="M8" s="211"/>
      <c r="N8" s="211" t="s">
        <v>31</v>
      </c>
      <c r="O8" s="211" t="s">
        <v>32</v>
      </c>
      <c r="P8" s="211" t="s">
        <v>33</v>
      </c>
      <c r="Q8" s="211"/>
      <c r="R8" s="211" t="s">
        <v>31</v>
      </c>
      <c r="S8" s="211" t="s">
        <v>32</v>
      </c>
      <c r="T8" s="211" t="s">
        <v>33</v>
      </c>
      <c r="U8" s="211"/>
      <c r="V8" s="211" t="s">
        <v>31</v>
      </c>
      <c r="W8" s="211" t="s">
        <v>32</v>
      </c>
      <c r="X8" s="211" t="s">
        <v>33</v>
      </c>
      <c r="Y8" s="211"/>
      <c r="Z8" s="211" t="s">
        <v>31</v>
      </c>
      <c r="AA8" s="211" t="s">
        <v>32</v>
      </c>
      <c r="AB8" s="211" t="s">
        <v>33</v>
      </c>
    </row>
    <row r="9" spans="1:70" ht="15" customHeight="1" x14ac:dyDescent="0.2">
      <c r="A9" s="212"/>
    </row>
    <row r="10" spans="1:70" ht="15" customHeight="1" x14ac:dyDescent="0.25">
      <c r="A10" s="214" t="s">
        <v>47</v>
      </c>
      <c r="B10" s="215">
        <f>+B20+B30</f>
        <v>8491</v>
      </c>
      <c r="C10" s="215">
        <f>+C20+C30</f>
        <v>4953</v>
      </c>
      <c r="D10" s="215">
        <f>+D20+D30</f>
        <v>3538</v>
      </c>
      <c r="E10" s="215"/>
      <c r="F10" s="215">
        <f>+F20+F30</f>
        <v>2584</v>
      </c>
      <c r="G10" s="215">
        <f>+G20+G30</f>
        <v>1571</v>
      </c>
      <c r="H10" s="215">
        <f>+H20+H30</f>
        <v>1013</v>
      </c>
      <c r="I10" s="215"/>
      <c r="J10" s="215">
        <f>+J20+J30</f>
        <v>2098</v>
      </c>
      <c r="K10" s="215">
        <f>+K20+K30</f>
        <v>1245</v>
      </c>
      <c r="L10" s="215">
        <f>+L20+L30</f>
        <v>853</v>
      </c>
      <c r="M10" s="215"/>
      <c r="N10" s="215">
        <f>+N20+N30</f>
        <v>1448</v>
      </c>
      <c r="O10" s="215">
        <f>+O20+O30</f>
        <v>818</v>
      </c>
      <c r="P10" s="215">
        <f>+P20+P30</f>
        <v>630</v>
      </c>
      <c r="Q10" s="215"/>
      <c r="R10" s="215">
        <f>+R20+R30</f>
        <v>1321</v>
      </c>
      <c r="S10" s="215">
        <f>+S20+S30</f>
        <v>750</v>
      </c>
      <c r="T10" s="215">
        <f>+T20+T30</f>
        <v>571</v>
      </c>
      <c r="U10" s="215"/>
      <c r="V10" s="215">
        <f>+V20+V30</f>
        <v>973</v>
      </c>
      <c r="W10" s="215">
        <f>+W20+W30</f>
        <v>535</v>
      </c>
      <c r="X10" s="215">
        <f>+X20+X30</f>
        <v>438</v>
      </c>
      <c r="Y10" s="215"/>
      <c r="Z10" s="215">
        <f>+Z20+Z30</f>
        <v>67</v>
      </c>
      <c r="AA10" s="215">
        <f>+AA20+AA30</f>
        <v>34</v>
      </c>
      <c r="AB10" s="215">
        <f>+AB20+AB30</f>
        <v>33</v>
      </c>
      <c r="AE10" s="215">
        <f>+AE20+AE30</f>
        <v>386609</v>
      </c>
      <c r="AF10" s="215">
        <f>+AF20+AF30</f>
        <v>191813</v>
      </c>
      <c r="AG10" s="215">
        <f>+AG20+AG30</f>
        <v>194796</v>
      </c>
      <c r="AH10" s="215"/>
      <c r="AI10" s="215">
        <f>+AI20+AI30</f>
        <v>78529</v>
      </c>
      <c r="AJ10" s="215">
        <f>+AJ20+AJ30</f>
        <v>40216</v>
      </c>
      <c r="AK10" s="215">
        <f>+AK20+AK30</f>
        <v>38313</v>
      </c>
      <c r="AL10" s="215"/>
      <c r="AM10" s="215">
        <f>+AM20+AM30</f>
        <v>79140</v>
      </c>
      <c r="AN10" s="215">
        <f>+AN20+AN30</f>
        <v>40522</v>
      </c>
      <c r="AO10" s="215">
        <f>+AO20+AO30</f>
        <v>38618</v>
      </c>
      <c r="AP10" s="215"/>
      <c r="AQ10" s="215">
        <f>+AQ20+AQ30</f>
        <v>72840</v>
      </c>
      <c r="AR10" s="215">
        <f>+AR20+AR30</f>
        <v>36729</v>
      </c>
      <c r="AS10" s="215">
        <f>+AS20+AS30</f>
        <v>36111</v>
      </c>
      <c r="AT10" s="215"/>
      <c r="AU10" s="215">
        <f>+AU20+AU30</f>
        <v>74067</v>
      </c>
      <c r="AV10" s="215">
        <f>+AV20+AV30</f>
        <v>35597</v>
      </c>
      <c r="AW10" s="215">
        <f>+AW20+AW30</f>
        <v>38470</v>
      </c>
      <c r="AX10" s="215"/>
      <c r="AY10" s="215">
        <f>+AY20+AY30</f>
        <v>64559</v>
      </c>
      <c r="AZ10" s="215">
        <f>+AZ20+AZ30</f>
        <v>30874</v>
      </c>
      <c r="BA10" s="215">
        <f>+BA20+BA30</f>
        <v>33685</v>
      </c>
      <c r="BB10" s="215"/>
      <c r="BC10" s="215">
        <f>+BC20+BC30</f>
        <v>17474</v>
      </c>
      <c r="BD10" s="215">
        <f>+BD20+BD30</f>
        <v>7875</v>
      </c>
      <c r="BE10" s="215">
        <f>+BE20+BE30</f>
        <v>9599</v>
      </c>
    </row>
    <row r="11" spans="1:70" s="24" customFormat="1" ht="15" customHeight="1" x14ac:dyDescent="0.2">
      <c r="A11" s="213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</row>
    <row r="12" spans="1:70" ht="15" customHeight="1" x14ac:dyDescent="0.2">
      <c r="A12" s="216" t="s">
        <v>125</v>
      </c>
      <c r="B12" s="215">
        <f t="shared" ref="B12:D18" si="0">+B22+B32</f>
        <v>2302</v>
      </c>
      <c r="C12" s="215">
        <f t="shared" si="0"/>
        <v>1344</v>
      </c>
      <c r="D12" s="215">
        <f t="shared" si="0"/>
        <v>958</v>
      </c>
      <c r="E12" s="215"/>
      <c r="F12" s="215">
        <f t="shared" ref="F12:H18" si="1">+F22+F32</f>
        <v>809</v>
      </c>
      <c r="G12" s="215">
        <f t="shared" si="1"/>
        <v>500</v>
      </c>
      <c r="H12" s="215">
        <f t="shared" si="1"/>
        <v>309</v>
      </c>
      <c r="I12" s="215"/>
      <c r="J12" s="215">
        <f t="shared" ref="J12:L18" si="2">+J22+J32</f>
        <v>609</v>
      </c>
      <c r="K12" s="215">
        <f t="shared" si="2"/>
        <v>366</v>
      </c>
      <c r="L12" s="215">
        <f t="shared" si="2"/>
        <v>243</v>
      </c>
      <c r="M12" s="215"/>
      <c r="N12" s="215">
        <f t="shared" ref="N12:P18" si="3">+N22+N32</f>
        <v>392</v>
      </c>
      <c r="O12" s="215">
        <f t="shared" si="3"/>
        <v>204</v>
      </c>
      <c r="P12" s="215">
        <f t="shared" si="3"/>
        <v>188</v>
      </c>
      <c r="Q12" s="215"/>
      <c r="R12" s="215">
        <f t="shared" ref="R12:T18" si="4">+R22+R32</f>
        <v>307</v>
      </c>
      <c r="S12" s="215">
        <f t="shared" si="4"/>
        <v>190</v>
      </c>
      <c r="T12" s="215">
        <f t="shared" si="4"/>
        <v>117</v>
      </c>
      <c r="U12" s="215"/>
      <c r="V12" s="215">
        <f t="shared" ref="V12:X18" si="5">+V22+V32</f>
        <v>178</v>
      </c>
      <c r="W12" s="215">
        <f t="shared" si="5"/>
        <v>80</v>
      </c>
      <c r="X12" s="215">
        <f t="shared" si="5"/>
        <v>98</v>
      </c>
      <c r="Y12" s="215"/>
      <c r="Z12" s="215">
        <f t="shared" ref="Z12:AB18" si="6">+Z22+Z32</f>
        <v>7</v>
      </c>
      <c r="AA12" s="215">
        <f t="shared" si="6"/>
        <v>4</v>
      </c>
      <c r="AB12" s="215">
        <f t="shared" si="6"/>
        <v>3</v>
      </c>
      <c r="AE12" s="215">
        <f t="shared" ref="AE12:AG12" si="7">+AE22+AE32</f>
        <v>112354</v>
      </c>
      <c r="AF12" s="215">
        <f t="shared" si="7"/>
        <v>55694</v>
      </c>
      <c r="AG12" s="215">
        <f t="shared" si="7"/>
        <v>56660</v>
      </c>
      <c r="AH12" s="215"/>
      <c r="AI12" s="215">
        <f t="shared" ref="AI12:AK12" si="8">+AI22+AI32</f>
        <v>22722</v>
      </c>
      <c r="AJ12" s="215">
        <f t="shared" si="8"/>
        <v>11652</v>
      </c>
      <c r="AK12" s="215">
        <f t="shared" si="8"/>
        <v>11070</v>
      </c>
      <c r="AL12" s="215"/>
      <c r="AM12" s="215">
        <f t="shared" ref="AM12:AO12" si="9">+AM22+AM32</f>
        <v>22645</v>
      </c>
      <c r="AN12" s="215">
        <f t="shared" si="9"/>
        <v>11488</v>
      </c>
      <c r="AO12" s="215">
        <f t="shared" si="9"/>
        <v>11157</v>
      </c>
      <c r="AP12" s="215"/>
      <c r="AQ12" s="215">
        <f t="shared" ref="AQ12:AS12" si="10">+AQ22+AQ32</f>
        <v>21665</v>
      </c>
      <c r="AR12" s="215">
        <f t="shared" si="10"/>
        <v>10899</v>
      </c>
      <c r="AS12" s="215">
        <f t="shared" si="10"/>
        <v>10766</v>
      </c>
      <c r="AT12" s="215"/>
      <c r="AU12" s="215">
        <f t="shared" ref="AU12:AW12" si="11">+AU22+AU32</f>
        <v>21229</v>
      </c>
      <c r="AV12" s="215">
        <f t="shared" si="11"/>
        <v>10329</v>
      </c>
      <c r="AW12" s="215">
        <f t="shared" si="11"/>
        <v>10900</v>
      </c>
      <c r="AX12" s="215"/>
      <c r="AY12" s="215">
        <f t="shared" ref="AY12:BA12" si="12">+AY22+AY32</f>
        <v>18771</v>
      </c>
      <c r="AZ12" s="215">
        <f t="shared" si="12"/>
        <v>8997</v>
      </c>
      <c r="BA12" s="215">
        <f t="shared" si="12"/>
        <v>9774</v>
      </c>
      <c r="BB12" s="215"/>
      <c r="BC12" s="215">
        <f t="shared" ref="BC12:BE12" si="13">+BC22+BC32</f>
        <v>5322</v>
      </c>
      <c r="BD12" s="215">
        <f t="shared" si="13"/>
        <v>2329</v>
      </c>
      <c r="BE12" s="215">
        <f t="shared" si="13"/>
        <v>2993</v>
      </c>
    </row>
    <row r="13" spans="1:70" ht="15" customHeight="1" x14ac:dyDescent="0.2">
      <c r="A13" s="209" t="s">
        <v>126</v>
      </c>
      <c r="B13" s="215">
        <f t="shared" si="0"/>
        <v>1474</v>
      </c>
      <c r="C13" s="215">
        <f t="shared" si="0"/>
        <v>897</v>
      </c>
      <c r="D13" s="215">
        <f t="shared" si="0"/>
        <v>577</v>
      </c>
      <c r="E13" s="215"/>
      <c r="F13" s="215">
        <f t="shared" si="1"/>
        <v>478</v>
      </c>
      <c r="G13" s="215">
        <f t="shared" si="1"/>
        <v>298</v>
      </c>
      <c r="H13" s="215">
        <f t="shared" si="1"/>
        <v>180</v>
      </c>
      <c r="I13" s="215"/>
      <c r="J13" s="215">
        <f t="shared" si="2"/>
        <v>311</v>
      </c>
      <c r="K13" s="215">
        <f t="shared" si="2"/>
        <v>193</v>
      </c>
      <c r="L13" s="215">
        <f t="shared" si="2"/>
        <v>118</v>
      </c>
      <c r="M13" s="215"/>
      <c r="N13" s="215">
        <f t="shared" si="3"/>
        <v>234</v>
      </c>
      <c r="O13" s="215">
        <f t="shared" si="3"/>
        <v>144</v>
      </c>
      <c r="P13" s="215">
        <f t="shared" si="3"/>
        <v>90</v>
      </c>
      <c r="Q13" s="215"/>
      <c r="R13" s="215">
        <f t="shared" si="4"/>
        <v>260</v>
      </c>
      <c r="S13" s="215">
        <f t="shared" si="4"/>
        <v>150</v>
      </c>
      <c r="T13" s="215">
        <f t="shared" si="4"/>
        <v>110</v>
      </c>
      <c r="U13" s="215"/>
      <c r="V13" s="215">
        <f t="shared" si="5"/>
        <v>165</v>
      </c>
      <c r="W13" s="215">
        <f t="shared" si="5"/>
        <v>96</v>
      </c>
      <c r="X13" s="215">
        <f t="shared" si="5"/>
        <v>69</v>
      </c>
      <c r="Y13" s="215"/>
      <c r="Z13" s="215">
        <f t="shared" si="6"/>
        <v>26</v>
      </c>
      <c r="AA13" s="215">
        <f t="shared" si="6"/>
        <v>16</v>
      </c>
      <c r="AB13" s="215">
        <f t="shared" si="6"/>
        <v>10</v>
      </c>
      <c r="AE13" s="215">
        <f t="shared" ref="AE13:AG13" si="14">+AE23+AE33</f>
        <v>77113</v>
      </c>
      <c r="AF13" s="215">
        <f t="shared" si="14"/>
        <v>38365</v>
      </c>
      <c r="AG13" s="215">
        <f t="shared" si="14"/>
        <v>38748</v>
      </c>
      <c r="AH13" s="215"/>
      <c r="AI13" s="215">
        <f t="shared" ref="AI13:AK13" si="15">+AI23+AI33</f>
        <v>16017</v>
      </c>
      <c r="AJ13" s="215">
        <f t="shared" si="15"/>
        <v>8160</v>
      </c>
      <c r="AK13" s="215">
        <f t="shared" si="15"/>
        <v>7857</v>
      </c>
      <c r="AL13" s="215"/>
      <c r="AM13" s="215">
        <f t="shared" ref="AM13:AO13" si="16">+AM23+AM33</f>
        <v>15712</v>
      </c>
      <c r="AN13" s="215">
        <f t="shared" si="16"/>
        <v>8051</v>
      </c>
      <c r="AO13" s="215">
        <f t="shared" si="16"/>
        <v>7661</v>
      </c>
      <c r="AP13" s="215"/>
      <c r="AQ13" s="215">
        <f t="shared" ref="AQ13:AS13" si="17">+AQ23+AQ33</f>
        <v>14267</v>
      </c>
      <c r="AR13" s="215">
        <f t="shared" si="17"/>
        <v>7258</v>
      </c>
      <c r="AS13" s="215">
        <f t="shared" si="17"/>
        <v>7009</v>
      </c>
      <c r="AT13" s="215"/>
      <c r="AU13" s="215">
        <f t="shared" ref="AU13:AW13" si="18">+AU23+AU33</f>
        <v>14501</v>
      </c>
      <c r="AV13" s="215">
        <f t="shared" si="18"/>
        <v>7016</v>
      </c>
      <c r="AW13" s="215">
        <f t="shared" si="18"/>
        <v>7485</v>
      </c>
      <c r="AX13" s="215"/>
      <c r="AY13" s="215">
        <f t="shared" ref="AY13:BA13" si="19">+AY23+AY33</f>
        <v>13081</v>
      </c>
      <c r="AZ13" s="215">
        <f t="shared" si="19"/>
        <v>6249</v>
      </c>
      <c r="BA13" s="215">
        <f t="shared" si="19"/>
        <v>6832</v>
      </c>
      <c r="BB13" s="215"/>
      <c r="BC13" s="215">
        <f t="shared" ref="BC13:BE13" si="20">+BC23+BC33</f>
        <v>3535</v>
      </c>
      <c r="BD13" s="215">
        <f t="shared" si="20"/>
        <v>1631</v>
      </c>
      <c r="BE13" s="215">
        <f t="shared" si="20"/>
        <v>1904</v>
      </c>
    </row>
    <row r="14" spans="1:70" ht="15" customHeight="1" x14ac:dyDescent="0.2">
      <c r="A14" s="209" t="s">
        <v>127</v>
      </c>
      <c r="B14" s="215">
        <f t="shared" si="0"/>
        <v>1138</v>
      </c>
      <c r="C14" s="215">
        <f t="shared" si="0"/>
        <v>669</v>
      </c>
      <c r="D14" s="215">
        <f t="shared" si="0"/>
        <v>469</v>
      </c>
      <c r="E14" s="215"/>
      <c r="F14" s="215">
        <f t="shared" si="1"/>
        <v>375</v>
      </c>
      <c r="G14" s="215">
        <f t="shared" si="1"/>
        <v>247</v>
      </c>
      <c r="H14" s="215">
        <f t="shared" si="1"/>
        <v>128</v>
      </c>
      <c r="I14" s="215"/>
      <c r="J14" s="215">
        <f t="shared" si="2"/>
        <v>285</v>
      </c>
      <c r="K14" s="215">
        <f t="shared" si="2"/>
        <v>156</v>
      </c>
      <c r="L14" s="215">
        <f t="shared" si="2"/>
        <v>129</v>
      </c>
      <c r="M14" s="215"/>
      <c r="N14" s="215">
        <f t="shared" si="3"/>
        <v>187</v>
      </c>
      <c r="O14" s="215">
        <f t="shared" si="3"/>
        <v>101</v>
      </c>
      <c r="P14" s="215">
        <f t="shared" si="3"/>
        <v>86</v>
      </c>
      <c r="Q14" s="215"/>
      <c r="R14" s="215">
        <f t="shared" si="4"/>
        <v>204</v>
      </c>
      <c r="S14" s="215">
        <f t="shared" si="4"/>
        <v>115</v>
      </c>
      <c r="T14" s="215">
        <f t="shared" si="4"/>
        <v>89</v>
      </c>
      <c r="U14" s="215"/>
      <c r="V14" s="215">
        <f t="shared" si="5"/>
        <v>85</v>
      </c>
      <c r="W14" s="215">
        <f t="shared" si="5"/>
        <v>50</v>
      </c>
      <c r="X14" s="215">
        <f t="shared" si="5"/>
        <v>35</v>
      </c>
      <c r="Y14" s="215"/>
      <c r="Z14" s="215">
        <f t="shared" si="6"/>
        <v>2</v>
      </c>
      <c r="AA14" s="215">
        <f t="shared" si="6"/>
        <v>0</v>
      </c>
      <c r="AB14" s="215">
        <f t="shared" si="6"/>
        <v>2</v>
      </c>
      <c r="AE14" s="215">
        <f t="shared" ref="AE14:AG14" si="21">+AE24+AE34</f>
        <v>42051</v>
      </c>
      <c r="AF14" s="215">
        <f t="shared" si="21"/>
        <v>21377</v>
      </c>
      <c r="AG14" s="215">
        <f t="shared" si="21"/>
        <v>20674</v>
      </c>
      <c r="AH14" s="215"/>
      <c r="AI14" s="215">
        <f t="shared" ref="AI14:AK14" si="22">+AI24+AI34</f>
        <v>8558</v>
      </c>
      <c r="AJ14" s="215">
        <f t="shared" si="22"/>
        <v>4459</v>
      </c>
      <c r="AK14" s="215">
        <f t="shared" si="22"/>
        <v>4099</v>
      </c>
      <c r="AL14" s="215"/>
      <c r="AM14" s="215">
        <f t="shared" ref="AM14:AO14" si="23">+AM24+AM34</f>
        <v>8756</v>
      </c>
      <c r="AN14" s="215">
        <f t="shared" si="23"/>
        <v>4589</v>
      </c>
      <c r="AO14" s="215">
        <f t="shared" si="23"/>
        <v>4167</v>
      </c>
      <c r="AP14" s="215"/>
      <c r="AQ14" s="215">
        <f t="shared" ref="AQ14:AS14" si="24">+AQ24+AQ34</f>
        <v>7967</v>
      </c>
      <c r="AR14" s="215">
        <f t="shared" si="24"/>
        <v>4094</v>
      </c>
      <c r="AS14" s="215">
        <f t="shared" si="24"/>
        <v>3873</v>
      </c>
      <c r="AT14" s="215"/>
      <c r="AU14" s="215">
        <f t="shared" ref="AU14:AW14" si="25">+AU24+AU34</f>
        <v>8133</v>
      </c>
      <c r="AV14" s="215">
        <f t="shared" si="25"/>
        <v>4033</v>
      </c>
      <c r="AW14" s="215">
        <f t="shared" si="25"/>
        <v>4100</v>
      </c>
      <c r="AX14" s="215"/>
      <c r="AY14" s="215">
        <f t="shared" ref="AY14:BA14" si="26">+AY24+AY34</f>
        <v>7005</v>
      </c>
      <c r="AZ14" s="215">
        <f t="shared" si="26"/>
        <v>3411</v>
      </c>
      <c r="BA14" s="215">
        <f t="shared" si="26"/>
        <v>3594</v>
      </c>
      <c r="BB14" s="215"/>
      <c r="BC14" s="215">
        <f t="shared" ref="BC14:BE14" si="27">+BC24+BC34</f>
        <v>1632</v>
      </c>
      <c r="BD14" s="215">
        <f t="shared" si="27"/>
        <v>791</v>
      </c>
      <c r="BE14" s="215">
        <f t="shared" si="27"/>
        <v>841</v>
      </c>
    </row>
    <row r="15" spans="1:70" ht="15" customHeight="1" x14ac:dyDescent="0.2">
      <c r="A15" s="209" t="s">
        <v>128</v>
      </c>
      <c r="B15" s="215">
        <f t="shared" si="0"/>
        <v>1084</v>
      </c>
      <c r="C15" s="215">
        <f t="shared" si="0"/>
        <v>553</v>
      </c>
      <c r="D15" s="215">
        <f t="shared" si="0"/>
        <v>531</v>
      </c>
      <c r="E15" s="215"/>
      <c r="F15" s="215">
        <f t="shared" si="1"/>
        <v>305</v>
      </c>
      <c r="G15" s="215">
        <f t="shared" si="1"/>
        <v>145</v>
      </c>
      <c r="H15" s="215">
        <f t="shared" si="1"/>
        <v>160</v>
      </c>
      <c r="I15" s="215"/>
      <c r="J15" s="215">
        <f t="shared" si="2"/>
        <v>272</v>
      </c>
      <c r="K15" s="215">
        <f t="shared" si="2"/>
        <v>145</v>
      </c>
      <c r="L15" s="215">
        <f t="shared" si="2"/>
        <v>127</v>
      </c>
      <c r="M15" s="215"/>
      <c r="N15" s="215">
        <f t="shared" si="3"/>
        <v>180</v>
      </c>
      <c r="O15" s="215">
        <f t="shared" si="3"/>
        <v>102</v>
      </c>
      <c r="P15" s="215">
        <f t="shared" si="3"/>
        <v>78</v>
      </c>
      <c r="Q15" s="215"/>
      <c r="R15" s="215">
        <f t="shared" si="4"/>
        <v>123</v>
      </c>
      <c r="S15" s="215">
        <f t="shared" si="4"/>
        <v>51</v>
      </c>
      <c r="T15" s="215">
        <f t="shared" si="4"/>
        <v>72</v>
      </c>
      <c r="U15" s="215"/>
      <c r="V15" s="215">
        <f t="shared" si="5"/>
        <v>200</v>
      </c>
      <c r="W15" s="215">
        <f t="shared" si="5"/>
        <v>110</v>
      </c>
      <c r="X15" s="215">
        <f t="shared" si="5"/>
        <v>90</v>
      </c>
      <c r="Y15" s="215"/>
      <c r="Z15" s="215">
        <f t="shared" si="6"/>
        <v>4</v>
      </c>
      <c r="AA15" s="215">
        <f t="shared" si="6"/>
        <v>0</v>
      </c>
      <c r="AB15" s="215">
        <f t="shared" si="6"/>
        <v>4</v>
      </c>
      <c r="AE15" s="215">
        <f t="shared" ref="AE15:AG15" si="28">+AE25+AE35</f>
        <v>39232</v>
      </c>
      <c r="AF15" s="215">
        <f t="shared" si="28"/>
        <v>19443</v>
      </c>
      <c r="AG15" s="215">
        <f t="shared" si="28"/>
        <v>19789</v>
      </c>
      <c r="AH15" s="215"/>
      <c r="AI15" s="215">
        <f t="shared" ref="AI15:AK15" si="29">+AI25+AI35</f>
        <v>7869</v>
      </c>
      <c r="AJ15" s="215">
        <f t="shared" si="29"/>
        <v>4043</v>
      </c>
      <c r="AK15" s="215">
        <f t="shared" si="29"/>
        <v>3826</v>
      </c>
      <c r="AL15" s="215"/>
      <c r="AM15" s="215">
        <f t="shared" ref="AM15:AO15" si="30">+AM25+AM35</f>
        <v>8348</v>
      </c>
      <c r="AN15" s="215">
        <f t="shared" si="30"/>
        <v>4259</v>
      </c>
      <c r="AO15" s="215">
        <f t="shared" si="30"/>
        <v>4089</v>
      </c>
      <c r="AP15" s="215"/>
      <c r="AQ15" s="215">
        <f t="shared" ref="AQ15:AS15" si="31">+AQ25+AQ35</f>
        <v>7519</v>
      </c>
      <c r="AR15" s="215">
        <f t="shared" si="31"/>
        <v>3791</v>
      </c>
      <c r="AS15" s="215">
        <f t="shared" si="31"/>
        <v>3728</v>
      </c>
      <c r="AT15" s="215"/>
      <c r="AU15" s="215">
        <f t="shared" ref="AU15:AW15" si="32">+AU25+AU35</f>
        <v>7435</v>
      </c>
      <c r="AV15" s="215">
        <f t="shared" si="32"/>
        <v>3509</v>
      </c>
      <c r="AW15" s="215">
        <f t="shared" si="32"/>
        <v>3926</v>
      </c>
      <c r="AX15" s="215"/>
      <c r="AY15" s="215">
        <f t="shared" ref="AY15:BA15" si="33">+AY25+AY35</f>
        <v>6385</v>
      </c>
      <c r="AZ15" s="215">
        <f t="shared" si="33"/>
        <v>3066</v>
      </c>
      <c r="BA15" s="215">
        <f t="shared" si="33"/>
        <v>3319</v>
      </c>
      <c r="BB15" s="215"/>
      <c r="BC15" s="215">
        <f t="shared" ref="BC15:BE15" si="34">+BC25+BC35</f>
        <v>1676</v>
      </c>
      <c r="BD15" s="215">
        <f t="shared" si="34"/>
        <v>775</v>
      </c>
      <c r="BE15" s="215">
        <f t="shared" si="34"/>
        <v>901</v>
      </c>
    </row>
    <row r="16" spans="1:70" ht="15" customHeight="1" x14ac:dyDescent="0.2">
      <c r="A16" s="209" t="s">
        <v>129</v>
      </c>
      <c r="B16" s="215">
        <f t="shared" si="0"/>
        <v>444</v>
      </c>
      <c r="C16" s="215">
        <f t="shared" si="0"/>
        <v>276</v>
      </c>
      <c r="D16" s="215">
        <f t="shared" si="0"/>
        <v>168</v>
      </c>
      <c r="E16" s="215"/>
      <c r="F16" s="215">
        <f t="shared" si="1"/>
        <v>103</v>
      </c>
      <c r="G16" s="215">
        <f t="shared" si="1"/>
        <v>62</v>
      </c>
      <c r="H16" s="215">
        <f t="shared" si="1"/>
        <v>41</v>
      </c>
      <c r="I16" s="215"/>
      <c r="J16" s="215">
        <f t="shared" si="2"/>
        <v>102</v>
      </c>
      <c r="K16" s="215">
        <f t="shared" si="2"/>
        <v>65</v>
      </c>
      <c r="L16" s="215">
        <f t="shared" si="2"/>
        <v>37</v>
      </c>
      <c r="M16" s="215"/>
      <c r="N16" s="215">
        <f t="shared" si="3"/>
        <v>58</v>
      </c>
      <c r="O16" s="215">
        <f t="shared" si="3"/>
        <v>38</v>
      </c>
      <c r="P16" s="215">
        <f t="shared" si="3"/>
        <v>20</v>
      </c>
      <c r="Q16" s="215"/>
      <c r="R16" s="215">
        <f t="shared" si="4"/>
        <v>85</v>
      </c>
      <c r="S16" s="215">
        <f t="shared" si="4"/>
        <v>48</v>
      </c>
      <c r="T16" s="215">
        <f t="shared" si="4"/>
        <v>37</v>
      </c>
      <c r="U16" s="215"/>
      <c r="V16" s="215">
        <f t="shared" si="5"/>
        <v>91</v>
      </c>
      <c r="W16" s="215">
        <f t="shared" si="5"/>
        <v>59</v>
      </c>
      <c r="X16" s="215">
        <f t="shared" si="5"/>
        <v>32</v>
      </c>
      <c r="Y16" s="215"/>
      <c r="Z16" s="215">
        <f t="shared" si="6"/>
        <v>5</v>
      </c>
      <c r="AA16" s="215">
        <f t="shared" si="6"/>
        <v>4</v>
      </c>
      <c r="AB16" s="215">
        <f t="shared" si="6"/>
        <v>1</v>
      </c>
      <c r="AE16" s="215">
        <f t="shared" ref="AE16:AG16" si="35">+AE26+AE36</f>
        <v>32719</v>
      </c>
      <c r="AF16" s="215">
        <f t="shared" si="35"/>
        <v>16010</v>
      </c>
      <c r="AG16" s="215">
        <f t="shared" si="35"/>
        <v>16709</v>
      </c>
      <c r="AH16" s="215"/>
      <c r="AI16" s="215">
        <f t="shared" ref="AI16:AK16" si="36">+AI26+AI36</f>
        <v>6431</v>
      </c>
      <c r="AJ16" s="215">
        <f t="shared" si="36"/>
        <v>3308</v>
      </c>
      <c r="AK16" s="215">
        <f t="shared" si="36"/>
        <v>3123</v>
      </c>
      <c r="AL16" s="215"/>
      <c r="AM16" s="215">
        <f t="shared" ref="AM16:AO16" si="37">+AM26+AM36</f>
        <v>6271</v>
      </c>
      <c r="AN16" s="215">
        <f t="shared" si="37"/>
        <v>3177</v>
      </c>
      <c r="AO16" s="215">
        <f t="shared" si="37"/>
        <v>3094</v>
      </c>
      <c r="AP16" s="215"/>
      <c r="AQ16" s="215">
        <f t="shared" ref="AQ16:AS16" si="38">+AQ26+AQ36</f>
        <v>5735</v>
      </c>
      <c r="AR16" s="215">
        <f t="shared" si="38"/>
        <v>2862</v>
      </c>
      <c r="AS16" s="215">
        <f t="shared" si="38"/>
        <v>2873</v>
      </c>
      <c r="AT16" s="215"/>
      <c r="AU16" s="215">
        <f t="shared" ref="AU16:AW16" si="39">+AU26+AU36</f>
        <v>6778</v>
      </c>
      <c r="AV16" s="215">
        <f t="shared" si="39"/>
        <v>3142</v>
      </c>
      <c r="AW16" s="215">
        <f t="shared" si="39"/>
        <v>3636</v>
      </c>
      <c r="AX16" s="215"/>
      <c r="AY16" s="215">
        <f t="shared" ref="AY16:BA16" si="40">+AY26+AY36</f>
        <v>5596</v>
      </c>
      <c r="AZ16" s="215">
        <f t="shared" si="40"/>
        <v>2672</v>
      </c>
      <c r="BA16" s="215">
        <f t="shared" si="40"/>
        <v>2924</v>
      </c>
      <c r="BB16" s="215"/>
      <c r="BC16" s="215">
        <f t="shared" ref="BC16:BE16" si="41">+BC26+BC36</f>
        <v>1908</v>
      </c>
      <c r="BD16" s="215">
        <f t="shared" si="41"/>
        <v>849</v>
      </c>
      <c r="BE16" s="215">
        <f t="shared" si="41"/>
        <v>1059</v>
      </c>
    </row>
    <row r="17" spans="1:57" ht="15" customHeight="1" x14ac:dyDescent="0.2">
      <c r="A17" s="217" t="s">
        <v>130</v>
      </c>
      <c r="B17" s="215">
        <f t="shared" si="0"/>
        <v>1390</v>
      </c>
      <c r="C17" s="215">
        <f t="shared" si="0"/>
        <v>810</v>
      </c>
      <c r="D17" s="215">
        <f t="shared" si="0"/>
        <v>580</v>
      </c>
      <c r="E17" s="215"/>
      <c r="F17" s="215">
        <f t="shared" si="1"/>
        <v>314</v>
      </c>
      <c r="G17" s="215">
        <f t="shared" si="1"/>
        <v>195</v>
      </c>
      <c r="H17" s="215">
        <f t="shared" si="1"/>
        <v>119</v>
      </c>
      <c r="I17" s="215"/>
      <c r="J17" s="215">
        <f t="shared" si="2"/>
        <v>334</v>
      </c>
      <c r="K17" s="215">
        <f t="shared" si="2"/>
        <v>199</v>
      </c>
      <c r="L17" s="215">
        <f t="shared" si="2"/>
        <v>135</v>
      </c>
      <c r="M17" s="215"/>
      <c r="N17" s="215">
        <f t="shared" si="3"/>
        <v>271</v>
      </c>
      <c r="O17" s="215">
        <f t="shared" si="3"/>
        <v>154</v>
      </c>
      <c r="P17" s="215">
        <f t="shared" si="3"/>
        <v>117</v>
      </c>
      <c r="Q17" s="215"/>
      <c r="R17" s="215">
        <f t="shared" si="4"/>
        <v>253</v>
      </c>
      <c r="S17" s="215">
        <f t="shared" si="4"/>
        <v>144</v>
      </c>
      <c r="T17" s="215">
        <f t="shared" si="4"/>
        <v>109</v>
      </c>
      <c r="U17" s="215"/>
      <c r="V17" s="215">
        <f t="shared" si="5"/>
        <v>197</v>
      </c>
      <c r="W17" s="215">
        <f t="shared" si="5"/>
        <v>110</v>
      </c>
      <c r="X17" s="215">
        <f t="shared" si="5"/>
        <v>87</v>
      </c>
      <c r="Y17" s="215"/>
      <c r="Z17" s="215">
        <f t="shared" si="6"/>
        <v>21</v>
      </c>
      <c r="AA17" s="215">
        <f t="shared" si="6"/>
        <v>8</v>
      </c>
      <c r="AB17" s="215">
        <f t="shared" si="6"/>
        <v>13</v>
      </c>
      <c r="AE17" s="215">
        <f t="shared" ref="AE17:AG17" si="42">+AE27+AE37</f>
        <v>44265</v>
      </c>
      <c r="AF17" s="215">
        <f t="shared" si="42"/>
        <v>21931</v>
      </c>
      <c r="AG17" s="215">
        <f t="shared" si="42"/>
        <v>22334</v>
      </c>
      <c r="AH17" s="215"/>
      <c r="AI17" s="215">
        <f t="shared" ref="AI17:AK17" si="43">+AI27+AI37</f>
        <v>8691</v>
      </c>
      <c r="AJ17" s="215">
        <f t="shared" si="43"/>
        <v>4433</v>
      </c>
      <c r="AK17" s="215">
        <f t="shared" si="43"/>
        <v>4258</v>
      </c>
      <c r="AL17" s="215"/>
      <c r="AM17" s="215">
        <f t="shared" ref="AM17:AO17" si="44">+AM27+AM37</f>
        <v>9064</v>
      </c>
      <c r="AN17" s="215">
        <f t="shared" si="44"/>
        <v>4729</v>
      </c>
      <c r="AO17" s="215">
        <f t="shared" si="44"/>
        <v>4335</v>
      </c>
      <c r="AP17" s="215"/>
      <c r="AQ17" s="215">
        <f t="shared" ref="AQ17:AS17" si="45">+AQ27+AQ37</f>
        <v>8174</v>
      </c>
      <c r="AR17" s="215">
        <f t="shared" si="45"/>
        <v>4096</v>
      </c>
      <c r="AS17" s="215">
        <f t="shared" si="45"/>
        <v>4078</v>
      </c>
      <c r="AT17" s="215"/>
      <c r="AU17" s="215">
        <f t="shared" ref="AU17:AW17" si="46">+AU27+AU37</f>
        <v>8719</v>
      </c>
      <c r="AV17" s="215">
        <f t="shared" si="46"/>
        <v>4153</v>
      </c>
      <c r="AW17" s="215">
        <f t="shared" si="46"/>
        <v>4566</v>
      </c>
      <c r="AX17" s="215"/>
      <c r="AY17" s="215">
        <f t="shared" ref="AY17:BA17" si="47">+AY27+AY37</f>
        <v>7564</v>
      </c>
      <c r="AZ17" s="215">
        <f t="shared" si="47"/>
        <v>3606</v>
      </c>
      <c r="BA17" s="215">
        <f t="shared" si="47"/>
        <v>3958</v>
      </c>
      <c r="BB17" s="215"/>
      <c r="BC17" s="215">
        <f t="shared" ref="BC17:BE17" si="48">+BC27+BC37</f>
        <v>2053</v>
      </c>
      <c r="BD17" s="215">
        <f t="shared" si="48"/>
        <v>914</v>
      </c>
      <c r="BE17" s="215">
        <f t="shared" si="48"/>
        <v>1139</v>
      </c>
    </row>
    <row r="18" spans="1:57" ht="15" customHeight="1" x14ac:dyDescent="0.2">
      <c r="A18" s="209" t="s">
        <v>131</v>
      </c>
      <c r="B18" s="215">
        <f t="shared" si="0"/>
        <v>659</v>
      </c>
      <c r="C18" s="215">
        <f t="shared" si="0"/>
        <v>404</v>
      </c>
      <c r="D18" s="215">
        <f t="shared" si="0"/>
        <v>255</v>
      </c>
      <c r="E18" s="215"/>
      <c r="F18" s="215">
        <f t="shared" si="1"/>
        <v>200</v>
      </c>
      <c r="G18" s="215">
        <f t="shared" si="1"/>
        <v>124</v>
      </c>
      <c r="H18" s="215">
        <f t="shared" si="1"/>
        <v>76</v>
      </c>
      <c r="I18" s="215"/>
      <c r="J18" s="215">
        <f t="shared" si="2"/>
        <v>185</v>
      </c>
      <c r="K18" s="215">
        <f t="shared" si="2"/>
        <v>121</v>
      </c>
      <c r="L18" s="215">
        <f t="shared" si="2"/>
        <v>64</v>
      </c>
      <c r="M18" s="215"/>
      <c r="N18" s="215">
        <f t="shared" si="3"/>
        <v>126</v>
      </c>
      <c r="O18" s="215">
        <f t="shared" si="3"/>
        <v>75</v>
      </c>
      <c r="P18" s="215">
        <f t="shared" si="3"/>
        <v>51</v>
      </c>
      <c r="Q18" s="215"/>
      <c r="R18" s="215">
        <f t="shared" si="4"/>
        <v>89</v>
      </c>
      <c r="S18" s="215">
        <f t="shared" si="4"/>
        <v>52</v>
      </c>
      <c r="T18" s="215">
        <f t="shared" si="4"/>
        <v>37</v>
      </c>
      <c r="U18" s="215"/>
      <c r="V18" s="215">
        <f t="shared" si="5"/>
        <v>57</v>
      </c>
      <c r="W18" s="215">
        <f t="shared" si="5"/>
        <v>30</v>
      </c>
      <c r="X18" s="215">
        <f t="shared" si="5"/>
        <v>27</v>
      </c>
      <c r="Y18" s="215"/>
      <c r="Z18" s="215">
        <f t="shared" si="6"/>
        <v>2</v>
      </c>
      <c r="AA18" s="215">
        <f t="shared" si="6"/>
        <v>2</v>
      </c>
      <c r="AB18" s="215">
        <f t="shared" si="6"/>
        <v>0</v>
      </c>
      <c r="AE18" s="215">
        <f t="shared" ref="AE18:AG18" si="49">+AE28+AE38</f>
        <v>38875</v>
      </c>
      <c r="AF18" s="215">
        <f t="shared" si="49"/>
        <v>18993</v>
      </c>
      <c r="AG18" s="215">
        <f t="shared" si="49"/>
        <v>19882</v>
      </c>
      <c r="AH18" s="215"/>
      <c r="AI18" s="215">
        <f t="shared" ref="AI18:AK18" si="50">+AI28+AI38</f>
        <v>8241</v>
      </c>
      <c r="AJ18" s="215">
        <f t="shared" si="50"/>
        <v>4161</v>
      </c>
      <c r="AK18" s="215">
        <f t="shared" si="50"/>
        <v>4080</v>
      </c>
      <c r="AL18" s="215"/>
      <c r="AM18" s="215">
        <f t="shared" ref="AM18:AO18" si="51">+AM28+AM38</f>
        <v>8344</v>
      </c>
      <c r="AN18" s="215">
        <f t="shared" si="51"/>
        <v>4229</v>
      </c>
      <c r="AO18" s="215">
        <f t="shared" si="51"/>
        <v>4115</v>
      </c>
      <c r="AP18" s="215"/>
      <c r="AQ18" s="215">
        <f t="shared" ref="AQ18:AS18" si="52">+AQ28+AQ38</f>
        <v>7513</v>
      </c>
      <c r="AR18" s="215">
        <f t="shared" si="52"/>
        <v>3729</v>
      </c>
      <c r="AS18" s="215">
        <f t="shared" si="52"/>
        <v>3784</v>
      </c>
      <c r="AT18" s="215"/>
      <c r="AU18" s="215">
        <f t="shared" ref="AU18:AW18" si="53">+AU28+AU38</f>
        <v>7272</v>
      </c>
      <c r="AV18" s="215">
        <f t="shared" si="53"/>
        <v>3415</v>
      </c>
      <c r="AW18" s="215">
        <f t="shared" si="53"/>
        <v>3857</v>
      </c>
      <c r="AX18" s="215"/>
      <c r="AY18" s="215">
        <f t="shared" ref="AY18:BA18" si="54">+AY28+AY38</f>
        <v>6157</v>
      </c>
      <c r="AZ18" s="215">
        <f t="shared" si="54"/>
        <v>2873</v>
      </c>
      <c r="BA18" s="215">
        <f t="shared" si="54"/>
        <v>3284</v>
      </c>
      <c r="BB18" s="215"/>
      <c r="BC18" s="215">
        <f t="shared" ref="BC18:BE18" si="55">+BC28+BC38</f>
        <v>1348</v>
      </c>
      <c r="BD18" s="215">
        <f t="shared" si="55"/>
        <v>586</v>
      </c>
      <c r="BE18" s="215">
        <f t="shared" si="55"/>
        <v>762</v>
      </c>
    </row>
    <row r="19" spans="1:57" ht="15" customHeight="1" x14ac:dyDescent="0.2">
      <c r="A19" s="213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</row>
    <row r="20" spans="1:57" ht="15" customHeight="1" x14ac:dyDescent="0.25">
      <c r="A20" s="218" t="s">
        <v>36</v>
      </c>
      <c r="B20" s="215">
        <f>SUM(B22:B28)</f>
        <v>7239</v>
      </c>
      <c r="C20" s="215">
        <f>SUM(C22:C28)</f>
        <v>4159</v>
      </c>
      <c r="D20" s="215">
        <f>SUM(D22:D28)</f>
        <v>3080</v>
      </c>
      <c r="E20" s="215"/>
      <c r="F20" s="215">
        <f>SUM(F22:F28)</f>
        <v>2197</v>
      </c>
      <c r="G20" s="215">
        <f>SUM(G22:G28)</f>
        <v>1324</v>
      </c>
      <c r="H20" s="215">
        <f>SUM(H22:H28)</f>
        <v>873</v>
      </c>
      <c r="I20" s="215"/>
      <c r="J20" s="215">
        <f>SUM(J22:J28)</f>
        <v>1781</v>
      </c>
      <c r="K20" s="215">
        <f>SUM(K22:K28)</f>
        <v>1035</v>
      </c>
      <c r="L20" s="215">
        <f>SUM(L22:L28)</f>
        <v>746</v>
      </c>
      <c r="M20" s="215"/>
      <c r="N20" s="215">
        <f>SUM(N22:N28)</f>
        <v>1240</v>
      </c>
      <c r="O20" s="215">
        <f>SUM(O22:O28)</f>
        <v>686</v>
      </c>
      <c r="P20" s="215">
        <f>SUM(P22:P28)</f>
        <v>554</v>
      </c>
      <c r="Q20" s="215"/>
      <c r="R20" s="215">
        <f>SUM(R22:R28)</f>
        <v>1112</v>
      </c>
      <c r="S20" s="215">
        <f>SUM(S22:S28)</f>
        <v>611</v>
      </c>
      <c r="T20" s="215">
        <f>SUM(T22:T28)</f>
        <v>501</v>
      </c>
      <c r="U20" s="215"/>
      <c r="V20" s="215">
        <f>SUM(V22:V28)</f>
        <v>852</v>
      </c>
      <c r="W20" s="215">
        <f>SUM(W22:W28)</f>
        <v>474</v>
      </c>
      <c r="X20" s="215">
        <f>SUM(X22:X28)</f>
        <v>378</v>
      </c>
      <c r="Y20" s="215"/>
      <c r="Z20" s="215">
        <f>SUM(Z22:Z28)</f>
        <v>57</v>
      </c>
      <c r="AA20" s="215">
        <f>SUM(AA22:AA28)</f>
        <v>29</v>
      </c>
      <c r="AB20" s="215">
        <f>SUM(AB22:AB28)</f>
        <v>28</v>
      </c>
      <c r="AE20" s="215">
        <f>SUM(AE22:AE28)</f>
        <v>293251</v>
      </c>
      <c r="AF20" s="215">
        <f>SUM(AF22:AF28)</f>
        <v>145194</v>
      </c>
      <c r="AG20" s="215">
        <f>SUM(AG22:AG28)</f>
        <v>148057</v>
      </c>
      <c r="AH20" s="215"/>
      <c r="AI20" s="215">
        <f>SUM(AI22:AI28)</f>
        <v>59067</v>
      </c>
      <c r="AJ20" s="215">
        <f>SUM(AJ22:AJ28)</f>
        <v>30357</v>
      </c>
      <c r="AK20" s="215">
        <f>SUM(AK22:AK28)</f>
        <v>28710</v>
      </c>
      <c r="AL20" s="215"/>
      <c r="AM20" s="215">
        <f>SUM(AM22:AM28)</f>
        <v>59556</v>
      </c>
      <c r="AN20" s="215">
        <f>SUM(AN22:AN28)</f>
        <v>30357</v>
      </c>
      <c r="AO20" s="215">
        <f>SUM(AO22:AO28)</f>
        <v>29199</v>
      </c>
      <c r="AP20" s="215"/>
      <c r="AQ20" s="215">
        <f>SUM(AQ22:AQ28)</f>
        <v>55343</v>
      </c>
      <c r="AR20" s="215">
        <f>SUM(AR22:AR28)</f>
        <v>27820</v>
      </c>
      <c r="AS20" s="215">
        <f>SUM(AS22:AS28)</f>
        <v>27523</v>
      </c>
      <c r="AT20" s="215"/>
      <c r="AU20" s="215">
        <f>SUM(AU22:AU28)</f>
        <v>56637</v>
      </c>
      <c r="AV20" s="215">
        <f>SUM(AV22:AV28)</f>
        <v>27134</v>
      </c>
      <c r="AW20" s="215">
        <f>SUM(AW22:AW28)</f>
        <v>29503</v>
      </c>
      <c r="AX20" s="215"/>
      <c r="AY20" s="215">
        <f>SUM(AY22:AY28)</f>
        <v>49786</v>
      </c>
      <c r="AZ20" s="215">
        <f>SUM(AZ22:AZ28)</f>
        <v>23713</v>
      </c>
      <c r="BA20" s="215">
        <f>SUM(BA22:BA28)</f>
        <v>26073</v>
      </c>
      <c r="BB20" s="215"/>
      <c r="BC20" s="215">
        <f>SUM(BC22:BC28)</f>
        <v>12862</v>
      </c>
      <c r="BD20" s="215">
        <f>SUM(BD22:BD28)</f>
        <v>5813</v>
      </c>
      <c r="BE20" s="215">
        <f>SUM(BE22:BE28)</f>
        <v>7049</v>
      </c>
    </row>
    <row r="21" spans="1:57" ht="15" customHeight="1" x14ac:dyDescent="0.2">
      <c r="A21" s="213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</row>
    <row r="22" spans="1:57" ht="15" customHeight="1" x14ac:dyDescent="0.2">
      <c r="A22" s="216" t="s">
        <v>125</v>
      </c>
      <c r="B22" s="219">
        <v>2088</v>
      </c>
      <c r="C22" s="219">
        <v>1213</v>
      </c>
      <c r="D22" s="219">
        <v>875</v>
      </c>
      <c r="E22" s="219"/>
      <c r="F22" s="219">
        <v>752</v>
      </c>
      <c r="G22" s="219">
        <v>463</v>
      </c>
      <c r="H22" s="219">
        <v>289</v>
      </c>
      <c r="I22" s="219"/>
      <c r="J22" s="219">
        <v>547</v>
      </c>
      <c r="K22" s="219">
        <v>329</v>
      </c>
      <c r="L22" s="219">
        <v>218</v>
      </c>
      <c r="M22" s="219"/>
      <c r="N22" s="219">
        <v>358</v>
      </c>
      <c r="O22" s="219">
        <v>186</v>
      </c>
      <c r="P22" s="219">
        <v>172</v>
      </c>
      <c r="Q22" s="219"/>
      <c r="R22" s="219">
        <v>275</v>
      </c>
      <c r="S22" s="219">
        <v>167</v>
      </c>
      <c r="T22" s="219">
        <v>108</v>
      </c>
      <c r="U22" s="219"/>
      <c r="V22" s="219">
        <v>149</v>
      </c>
      <c r="W22" s="219">
        <v>64</v>
      </c>
      <c r="X22" s="219">
        <v>85</v>
      </c>
      <c r="Y22" s="219"/>
      <c r="Z22" s="219">
        <v>7</v>
      </c>
      <c r="AA22" s="219">
        <v>4</v>
      </c>
      <c r="AB22" s="219">
        <v>3</v>
      </c>
      <c r="AE22" s="4">
        <v>98720</v>
      </c>
      <c r="AF22" s="4">
        <v>48930</v>
      </c>
      <c r="AG22" s="4">
        <v>49790</v>
      </c>
      <c r="AI22" s="4">
        <v>20243</v>
      </c>
      <c r="AJ22" s="4">
        <v>10410</v>
      </c>
      <c r="AK22" s="4">
        <v>9833</v>
      </c>
      <c r="AM22" s="4">
        <v>20102</v>
      </c>
      <c r="AN22" s="4">
        <v>10209</v>
      </c>
      <c r="AO22" s="4">
        <v>9893</v>
      </c>
      <c r="AQ22" s="4">
        <v>19091</v>
      </c>
      <c r="AR22" s="4">
        <v>9556</v>
      </c>
      <c r="AS22" s="4">
        <v>9535</v>
      </c>
      <c r="AU22" s="4">
        <v>18485</v>
      </c>
      <c r="AV22" s="4">
        <v>8980</v>
      </c>
      <c r="AW22" s="4">
        <v>9505</v>
      </c>
      <c r="AY22" s="4">
        <v>16415</v>
      </c>
      <c r="AZ22" s="4">
        <v>7865</v>
      </c>
      <c r="BA22" s="4">
        <v>8550</v>
      </c>
      <c r="BC22" s="4">
        <v>4384</v>
      </c>
      <c r="BD22" s="4">
        <v>1910</v>
      </c>
      <c r="BE22" s="4">
        <v>2474</v>
      </c>
    </row>
    <row r="23" spans="1:57" ht="15" customHeight="1" x14ac:dyDescent="0.2">
      <c r="A23" s="209" t="s">
        <v>126</v>
      </c>
      <c r="B23" s="219">
        <v>1230</v>
      </c>
      <c r="C23" s="219">
        <v>722</v>
      </c>
      <c r="D23" s="219">
        <v>508</v>
      </c>
      <c r="E23" s="219"/>
      <c r="F23" s="219">
        <v>398</v>
      </c>
      <c r="G23" s="219">
        <v>243</v>
      </c>
      <c r="H23" s="219">
        <v>155</v>
      </c>
      <c r="I23" s="219"/>
      <c r="J23" s="219">
        <v>259</v>
      </c>
      <c r="K23" s="219">
        <v>157</v>
      </c>
      <c r="L23" s="219">
        <v>102</v>
      </c>
      <c r="M23" s="219"/>
      <c r="N23" s="219">
        <v>196</v>
      </c>
      <c r="O23" s="219">
        <v>112</v>
      </c>
      <c r="P23" s="219">
        <v>84</v>
      </c>
      <c r="Q23" s="219"/>
      <c r="R23" s="219">
        <v>209</v>
      </c>
      <c r="S23" s="219">
        <v>113</v>
      </c>
      <c r="T23" s="219">
        <v>96</v>
      </c>
      <c r="U23" s="219"/>
      <c r="V23" s="219">
        <v>146</v>
      </c>
      <c r="W23" s="219">
        <v>84</v>
      </c>
      <c r="X23" s="219">
        <v>62</v>
      </c>
      <c r="Y23" s="219"/>
      <c r="Z23" s="219">
        <v>22</v>
      </c>
      <c r="AA23" s="219">
        <v>13</v>
      </c>
      <c r="AB23" s="219">
        <v>9</v>
      </c>
      <c r="AE23" s="4">
        <v>48494</v>
      </c>
      <c r="AF23" s="4">
        <v>24269</v>
      </c>
      <c r="AG23" s="4">
        <v>24225</v>
      </c>
      <c r="AI23" s="4">
        <v>9877</v>
      </c>
      <c r="AJ23" s="4">
        <v>5071</v>
      </c>
      <c r="AK23" s="4">
        <v>4806</v>
      </c>
      <c r="AM23" s="4">
        <v>9761</v>
      </c>
      <c r="AN23" s="4">
        <v>5024</v>
      </c>
      <c r="AO23" s="4">
        <v>4737</v>
      </c>
      <c r="AQ23" s="4">
        <v>9028</v>
      </c>
      <c r="AR23" s="4">
        <v>4595</v>
      </c>
      <c r="AS23" s="4">
        <v>4433</v>
      </c>
      <c r="AU23" s="4">
        <v>9333</v>
      </c>
      <c r="AV23" s="4">
        <v>4549</v>
      </c>
      <c r="AW23" s="4">
        <v>4784</v>
      </c>
      <c r="AY23" s="4">
        <v>8582</v>
      </c>
      <c r="AZ23" s="4">
        <v>4113</v>
      </c>
      <c r="BA23" s="4">
        <v>4469</v>
      </c>
      <c r="BC23" s="4">
        <v>1913</v>
      </c>
      <c r="BD23" s="4">
        <v>917</v>
      </c>
      <c r="BE23" s="4">
        <v>996</v>
      </c>
    </row>
    <row r="24" spans="1:57" ht="15" customHeight="1" x14ac:dyDescent="0.2">
      <c r="A24" s="209" t="s">
        <v>127</v>
      </c>
      <c r="B24" s="219">
        <v>1109</v>
      </c>
      <c r="C24" s="219">
        <v>651</v>
      </c>
      <c r="D24" s="219">
        <v>458</v>
      </c>
      <c r="E24" s="219"/>
      <c r="F24" s="219">
        <v>365</v>
      </c>
      <c r="G24" s="219">
        <v>241</v>
      </c>
      <c r="H24" s="219">
        <v>124</v>
      </c>
      <c r="I24" s="219"/>
      <c r="J24" s="219">
        <v>278</v>
      </c>
      <c r="K24" s="219">
        <v>152</v>
      </c>
      <c r="L24" s="219">
        <v>126</v>
      </c>
      <c r="M24" s="219"/>
      <c r="N24" s="219">
        <v>183</v>
      </c>
      <c r="O24" s="219">
        <v>99</v>
      </c>
      <c r="P24" s="219">
        <v>84</v>
      </c>
      <c r="Q24" s="219"/>
      <c r="R24" s="219">
        <v>200</v>
      </c>
      <c r="S24" s="219">
        <v>112</v>
      </c>
      <c r="T24" s="219">
        <v>88</v>
      </c>
      <c r="U24" s="219"/>
      <c r="V24" s="219">
        <v>81</v>
      </c>
      <c r="W24" s="219">
        <v>47</v>
      </c>
      <c r="X24" s="219">
        <v>34</v>
      </c>
      <c r="Y24" s="219"/>
      <c r="Z24" s="219">
        <v>2</v>
      </c>
      <c r="AA24" s="219">
        <v>0</v>
      </c>
      <c r="AB24" s="219">
        <v>2</v>
      </c>
      <c r="AE24" s="4">
        <v>38344</v>
      </c>
      <c r="AF24" s="4">
        <v>19469</v>
      </c>
      <c r="AG24" s="4">
        <v>18875</v>
      </c>
      <c r="AI24" s="4">
        <v>7772</v>
      </c>
      <c r="AJ24" s="4">
        <v>4031</v>
      </c>
      <c r="AK24" s="4">
        <v>3741</v>
      </c>
      <c r="AM24" s="4">
        <v>7949</v>
      </c>
      <c r="AN24" s="4">
        <v>4169</v>
      </c>
      <c r="AO24" s="4">
        <v>3780</v>
      </c>
      <c r="AQ24" s="4">
        <v>7281</v>
      </c>
      <c r="AR24" s="4">
        <v>3749</v>
      </c>
      <c r="AS24" s="4">
        <v>3532</v>
      </c>
      <c r="AU24" s="4">
        <v>7419</v>
      </c>
      <c r="AV24" s="4">
        <v>3668</v>
      </c>
      <c r="AW24" s="4">
        <v>3751</v>
      </c>
      <c r="AY24" s="4">
        <v>6417</v>
      </c>
      <c r="AZ24" s="4">
        <v>3121</v>
      </c>
      <c r="BA24" s="4">
        <v>3296</v>
      </c>
      <c r="BC24" s="4">
        <v>1506</v>
      </c>
      <c r="BD24" s="4">
        <v>731</v>
      </c>
      <c r="BE24" s="4">
        <v>775</v>
      </c>
    </row>
    <row r="25" spans="1:57" ht="15" customHeight="1" x14ac:dyDescent="0.2">
      <c r="A25" s="209" t="s">
        <v>128</v>
      </c>
      <c r="B25" s="219">
        <v>905</v>
      </c>
      <c r="C25" s="219">
        <v>457</v>
      </c>
      <c r="D25" s="219">
        <v>448</v>
      </c>
      <c r="E25" s="219"/>
      <c r="F25" s="219">
        <v>246</v>
      </c>
      <c r="G25" s="219">
        <v>115</v>
      </c>
      <c r="H25" s="219">
        <v>131</v>
      </c>
      <c r="I25" s="219"/>
      <c r="J25" s="219">
        <v>225</v>
      </c>
      <c r="K25" s="219">
        <v>114</v>
      </c>
      <c r="L25" s="219">
        <v>111</v>
      </c>
      <c r="M25" s="219"/>
      <c r="N25" s="219">
        <v>154</v>
      </c>
      <c r="O25" s="219">
        <v>87</v>
      </c>
      <c r="P25" s="219">
        <v>67</v>
      </c>
      <c r="Q25" s="219"/>
      <c r="R25" s="219">
        <v>93</v>
      </c>
      <c r="S25" s="219">
        <v>35</v>
      </c>
      <c r="T25" s="219">
        <v>58</v>
      </c>
      <c r="U25" s="219"/>
      <c r="V25" s="219">
        <v>184</v>
      </c>
      <c r="W25" s="219">
        <v>106</v>
      </c>
      <c r="X25" s="219">
        <v>78</v>
      </c>
      <c r="Y25" s="219"/>
      <c r="Z25" s="219">
        <v>3</v>
      </c>
      <c r="AA25" s="219">
        <v>0</v>
      </c>
      <c r="AB25" s="219">
        <v>3</v>
      </c>
      <c r="AE25" s="4">
        <v>31979</v>
      </c>
      <c r="AF25" s="4">
        <v>15823</v>
      </c>
      <c r="AG25" s="4">
        <v>16156</v>
      </c>
      <c r="AI25" s="4">
        <v>6368</v>
      </c>
      <c r="AJ25" s="4">
        <v>3299</v>
      </c>
      <c r="AK25" s="4">
        <v>3069</v>
      </c>
      <c r="AM25" s="4">
        <v>6692</v>
      </c>
      <c r="AN25" s="4">
        <v>3407</v>
      </c>
      <c r="AO25" s="4">
        <v>3285</v>
      </c>
      <c r="AQ25" s="4">
        <v>6098</v>
      </c>
      <c r="AR25" s="4">
        <v>3049</v>
      </c>
      <c r="AS25" s="4">
        <v>3049</v>
      </c>
      <c r="AU25" s="4">
        <v>6066</v>
      </c>
      <c r="AV25" s="4">
        <v>2863</v>
      </c>
      <c r="AW25" s="4">
        <v>3203</v>
      </c>
      <c r="AY25" s="4">
        <v>5215</v>
      </c>
      <c r="AZ25" s="4">
        <v>2495</v>
      </c>
      <c r="BA25" s="4">
        <v>2720</v>
      </c>
      <c r="BC25" s="4">
        <v>1540</v>
      </c>
      <c r="BD25" s="4">
        <v>710</v>
      </c>
      <c r="BE25" s="4">
        <v>830</v>
      </c>
    </row>
    <row r="26" spans="1:57" ht="15" customHeight="1" x14ac:dyDescent="0.2">
      <c r="A26" s="209" t="s">
        <v>129</v>
      </c>
      <c r="B26" s="219">
        <v>416</v>
      </c>
      <c r="C26" s="219">
        <v>260</v>
      </c>
      <c r="D26" s="219">
        <v>156</v>
      </c>
      <c r="E26" s="219"/>
      <c r="F26" s="219">
        <v>94</v>
      </c>
      <c r="G26" s="219">
        <v>58</v>
      </c>
      <c r="H26" s="219">
        <v>36</v>
      </c>
      <c r="I26" s="219"/>
      <c r="J26" s="219">
        <v>93</v>
      </c>
      <c r="K26" s="219">
        <v>60</v>
      </c>
      <c r="L26" s="219">
        <v>33</v>
      </c>
      <c r="M26" s="219"/>
      <c r="N26" s="219">
        <v>51</v>
      </c>
      <c r="O26" s="219">
        <v>33</v>
      </c>
      <c r="P26" s="219">
        <v>18</v>
      </c>
      <c r="Q26" s="219"/>
      <c r="R26" s="219">
        <v>82</v>
      </c>
      <c r="S26" s="219">
        <v>46</v>
      </c>
      <c r="T26" s="219">
        <v>36</v>
      </c>
      <c r="U26" s="219"/>
      <c r="V26" s="219">
        <v>91</v>
      </c>
      <c r="W26" s="219">
        <v>59</v>
      </c>
      <c r="X26" s="219">
        <v>32</v>
      </c>
      <c r="Y26" s="219"/>
      <c r="Z26" s="219">
        <v>5</v>
      </c>
      <c r="AA26" s="219">
        <v>4</v>
      </c>
      <c r="AB26" s="219">
        <v>1</v>
      </c>
      <c r="AE26" s="4">
        <v>23969</v>
      </c>
      <c r="AF26" s="4">
        <v>11589</v>
      </c>
      <c r="AG26" s="4">
        <v>12380</v>
      </c>
      <c r="AI26" s="4">
        <v>4658</v>
      </c>
      <c r="AJ26" s="4">
        <v>2405</v>
      </c>
      <c r="AK26" s="4">
        <v>2253</v>
      </c>
      <c r="AM26" s="4">
        <v>4550</v>
      </c>
      <c r="AN26" s="4">
        <v>2276</v>
      </c>
      <c r="AO26" s="4">
        <v>2274</v>
      </c>
      <c r="AQ26" s="4">
        <v>4186</v>
      </c>
      <c r="AR26" s="4">
        <v>2064</v>
      </c>
      <c r="AS26" s="4">
        <v>2122</v>
      </c>
      <c r="AU26" s="4">
        <v>5142</v>
      </c>
      <c r="AV26" s="4">
        <v>2325</v>
      </c>
      <c r="AW26" s="4">
        <v>2817</v>
      </c>
      <c r="AY26" s="4">
        <v>4184</v>
      </c>
      <c r="AZ26" s="4">
        <v>1964</v>
      </c>
      <c r="BA26" s="4">
        <v>2220</v>
      </c>
      <c r="BC26" s="4">
        <v>1249</v>
      </c>
      <c r="BD26" s="4">
        <v>555</v>
      </c>
      <c r="BE26" s="4">
        <v>694</v>
      </c>
    </row>
    <row r="27" spans="1:57" ht="15" customHeight="1" x14ac:dyDescent="0.2">
      <c r="A27" s="217" t="s">
        <v>130</v>
      </c>
      <c r="B27" s="219">
        <v>980</v>
      </c>
      <c r="C27" s="219">
        <v>552</v>
      </c>
      <c r="D27" s="219">
        <v>428</v>
      </c>
      <c r="E27" s="219"/>
      <c r="F27" s="219">
        <v>206</v>
      </c>
      <c r="G27" s="219">
        <v>123</v>
      </c>
      <c r="H27" s="219">
        <v>83</v>
      </c>
      <c r="I27" s="219"/>
      <c r="J27" s="219">
        <v>231</v>
      </c>
      <c r="K27" s="219">
        <v>125</v>
      </c>
      <c r="L27" s="219">
        <v>106</v>
      </c>
      <c r="M27" s="219"/>
      <c r="N27" s="219">
        <v>202</v>
      </c>
      <c r="O27" s="219">
        <v>114</v>
      </c>
      <c r="P27" s="219">
        <v>88</v>
      </c>
      <c r="Q27" s="219"/>
      <c r="R27" s="219">
        <v>172</v>
      </c>
      <c r="S27" s="219">
        <v>93</v>
      </c>
      <c r="T27" s="219">
        <v>79</v>
      </c>
      <c r="U27" s="219"/>
      <c r="V27" s="219">
        <v>152</v>
      </c>
      <c r="W27" s="219">
        <v>90</v>
      </c>
      <c r="X27" s="219">
        <v>62</v>
      </c>
      <c r="Y27" s="219"/>
      <c r="Z27" s="219">
        <v>17</v>
      </c>
      <c r="AA27" s="219">
        <v>7</v>
      </c>
      <c r="AB27" s="219">
        <v>10</v>
      </c>
      <c r="AE27" s="4">
        <v>26420</v>
      </c>
      <c r="AF27" s="4">
        <v>12946</v>
      </c>
      <c r="AG27" s="4">
        <v>13474</v>
      </c>
      <c r="AI27" s="4">
        <v>5109</v>
      </c>
      <c r="AJ27" s="4">
        <v>2600</v>
      </c>
      <c r="AK27" s="4">
        <v>2509</v>
      </c>
      <c r="AM27" s="4">
        <v>5315</v>
      </c>
      <c r="AN27" s="4">
        <v>2696</v>
      </c>
      <c r="AO27" s="4">
        <v>2619</v>
      </c>
      <c r="AQ27" s="4">
        <v>4884</v>
      </c>
      <c r="AR27" s="4">
        <v>2423</v>
      </c>
      <c r="AS27" s="4">
        <v>2461</v>
      </c>
      <c r="AU27" s="4">
        <v>5250</v>
      </c>
      <c r="AV27" s="4">
        <v>2496</v>
      </c>
      <c r="AW27" s="4">
        <v>2754</v>
      </c>
      <c r="AY27" s="4">
        <v>4686</v>
      </c>
      <c r="AZ27" s="4">
        <v>2204</v>
      </c>
      <c r="BA27" s="4">
        <v>2482</v>
      </c>
      <c r="BC27" s="4">
        <v>1176</v>
      </c>
      <c r="BD27" s="4">
        <v>527</v>
      </c>
      <c r="BE27" s="4">
        <v>649</v>
      </c>
    </row>
    <row r="28" spans="1:57" ht="15" customHeight="1" x14ac:dyDescent="0.2">
      <c r="A28" s="209" t="s">
        <v>131</v>
      </c>
      <c r="B28" s="219">
        <v>511</v>
      </c>
      <c r="C28" s="219">
        <v>304</v>
      </c>
      <c r="D28" s="219">
        <v>207</v>
      </c>
      <c r="E28" s="219"/>
      <c r="F28" s="219">
        <v>136</v>
      </c>
      <c r="G28" s="219">
        <v>81</v>
      </c>
      <c r="H28" s="219">
        <v>55</v>
      </c>
      <c r="I28" s="219"/>
      <c r="J28" s="219">
        <v>148</v>
      </c>
      <c r="K28" s="219">
        <v>98</v>
      </c>
      <c r="L28" s="219">
        <v>50</v>
      </c>
      <c r="M28" s="219"/>
      <c r="N28" s="219">
        <v>96</v>
      </c>
      <c r="O28" s="219">
        <v>55</v>
      </c>
      <c r="P28" s="219">
        <v>41</v>
      </c>
      <c r="Q28" s="219"/>
      <c r="R28" s="219">
        <v>81</v>
      </c>
      <c r="S28" s="219">
        <v>45</v>
      </c>
      <c r="T28" s="219">
        <v>36</v>
      </c>
      <c r="U28" s="219"/>
      <c r="V28" s="219">
        <v>49</v>
      </c>
      <c r="W28" s="219">
        <v>24</v>
      </c>
      <c r="X28" s="219">
        <v>25</v>
      </c>
      <c r="Y28" s="219"/>
      <c r="Z28" s="219">
        <v>1</v>
      </c>
      <c r="AA28" s="219">
        <v>1</v>
      </c>
      <c r="AB28" s="219">
        <v>0</v>
      </c>
      <c r="AE28" s="4">
        <v>25325</v>
      </c>
      <c r="AF28" s="4">
        <v>12168</v>
      </c>
      <c r="AG28" s="4">
        <v>13157</v>
      </c>
      <c r="AI28" s="4">
        <v>5040</v>
      </c>
      <c r="AJ28" s="4">
        <v>2541</v>
      </c>
      <c r="AK28" s="4">
        <v>2499</v>
      </c>
      <c r="AM28" s="4">
        <v>5187</v>
      </c>
      <c r="AN28" s="4">
        <v>2576</v>
      </c>
      <c r="AO28" s="4">
        <v>2611</v>
      </c>
      <c r="AQ28" s="4">
        <v>4775</v>
      </c>
      <c r="AR28" s="4">
        <v>2384</v>
      </c>
      <c r="AS28" s="4">
        <v>2391</v>
      </c>
      <c r="AU28" s="4">
        <v>4942</v>
      </c>
      <c r="AV28" s="4">
        <v>2253</v>
      </c>
      <c r="AW28" s="4">
        <v>2689</v>
      </c>
      <c r="AY28" s="4">
        <v>4287</v>
      </c>
      <c r="AZ28" s="4">
        <v>1951</v>
      </c>
      <c r="BA28" s="4">
        <v>2336</v>
      </c>
      <c r="BC28" s="4">
        <v>1094</v>
      </c>
      <c r="BD28" s="4">
        <v>463</v>
      </c>
      <c r="BE28" s="4">
        <v>631</v>
      </c>
    </row>
    <row r="29" spans="1:57" ht="15" customHeight="1" x14ac:dyDescent="0.2">
      <c r="A29" s="213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K29" s="4">
        <v>0</v>
      </c>
      <c r="AO29" s="4">
        <v>0</v>
      </c>
      <c r="AS29" s="4">
        <v>0</v>
      </c>
      <c r="AW29" s="4">
        <v>0</v>
      </c>
      <c r="BA29" s="4">
        <v>0</v>
      </c>
      <c r="BE29" s="4">
        <v>0</v>
      </c>
    </row>
    <row r="30" spans="1:57" ht="15" customHeight="1" x14ac:dyDescent="0.25">
      <c r="A30" s="218" t="s">
        <v>37</v>
      </c>
      <c r="B30" s="215">
        <f>SUM(B32:B38)</f>
        <v>1252</v>
      </c>
      <c r="C30" s="215">
        <f>SUM(C32:C38)</f>
        <v>794</v>
      </c>
      <c r="D30" s="215">
        <f>SUM(D32:D38)</f>
        <v>458</v>
      </c>
      <c r="E30" s="215"/>
      <c r="F30" s="215">
        <f>SUM(F32:F38)</f>
        <v>387</v>
      </c>
      <c r="G30" s="215">
        <f>SUM(G32:G38)</f>
        <v>247</v>
      </c>
      <c r="H30" s="215">
        <f>SUM(H32:H38)</f>
        <v>140</v>
      </c>
      <c r="I30" s="215"/>
      <c r="J30" s="215">
        <f>SUM(J32:J38)</f>
        <v>317</v>
      </c>
      <c r="K30" s="215">
        <f>SUM(K32:K38)</f>
        <v>210</v>
      </c>
      <c r="L30" s="215">
        <f>SUM(L32:L38)</f>
        <v>107</v>
      </c>
      <c r="M30" s="215"/>
      <c r="N30" s="215">
        <f>SUM(N32:N38)</f>
        <v>208</v>
      </c>
      <c r="O30" s="215">
        <f>SUM(O32:O38)</f>
        <v>132</v>
      </c>
      <c r="P30" s="215">
        <f>SUM(P32:P38)</f>
        <v>76</v>
      </c>
      <c r="Q30" s="215"/>
      <c r="R30" s="215">
        <f>SUM(R32:R38)</f>
        <v>209</v>
      </c>
      <c r="S30" s="215">
        <f>SUM(S32:S38)</f>
        <v>139</v>
      </c>
      <c r="T30" s="215">
        <f>SUM(T32:T38)</f>
        <v>70</v>
      </c>
      <c r="U30" s="215"/>
      <c r="V30" s="215">
        <f>SUM(V32:V38)</f>
        <v>121</v>
      </c>
      <c r="W30" s="215">
        <f>SUM(W32:W38)</f>
        <v>61</v>
      </c>
      <c r="X30" s="215">
        <f>SUM(X32:X38)</f>
        <v>60</v>
      </c>
      <c r="Y30" s="215"/>
      <c r="Z30" s="215">
        <f>SUM(Z32:Z38)</f>
        <v>10</v>
      </c>
      <c r="AA30" s="215">
        <f>SUM(AA32:AA38)</f>
        <v>5</v>
      </c>
      <c r="AB30" s="215">
        <f>SUM(AB32:AB38)</f>
        <v>5</v>
      </c>
      <c r="AE30" s="215">
        <f>SUM(AE32:AE38)</f>
        <v>93358</v>
      </c>
      <c r="AF30" s="215">
        <f>SUM(AF32:AF38)</f>
        <v>46619</v>
      </c>
      <c r="AG30" s="215">
        <f>SUM(AG32:AG38)</f>
        <v>46739</v>
      </c>
      <c r="AH30" s="215"/>
      <c r="AI30" s="215">
        <f>SUM(AI32:AI38)</f>
        <v>19462</v>
      </c>
      <c r="AJ30" s="215">
        <f>SUM(AJ32:AJ38)</f>
        <v>9859</v>
      </c>
      <c r="AK30" s="215">
        <f>SUM(AK32:AK38)</f>
        <v>9603</v>
      </c>
      <c r="AL30" s="215"/>
      <c r="AM30" s="215">
        <f>SUM(AM32:AM38)</f>
        <v>19584</v>
      </c>
      <c r="AN30" s="215">
        <f>SUM(AN32:AN38)</f>
        <v>10165</v>
      </c>
      <c r="AO30" s="215">
        <f>SUM(AO32:AO38)</f>
        <v>9419</v>
      </c>
      <c r="AP30" s="215"/>
      <c r="AQ30" s="215">
        <f>SUM(AQ32:AQ38)</f>
        <v>17497</v>
      </c>
      <c r="AR30" s="215">
        <f>SUM(AR32:AR38)</f>
        <v>8909</v>
      </c>
      <c r="AS30" s="215">
        <f>SUM(AS32:AS38)</f>
        <v>8588</v>
      </c>
      <c r="AT30" s="215"/>
      <c r="AU30" s="215">
        <f>SUM(AU32:AU38)</f>
        <v>17430</v>
      </c>
      <c r="AV30" s="215">
        <f>SUM(AV32:AV38)</f>
        <v>8463</v>
      </c>
      <c r="AW30" s="215">
        <f>SUM(AW32:AW38)</f>
        <v>8967</v>
      </c>
      <c r="AX30" s="215"/>
      <c r="AY30" s="215">
        <f>SUM(AY32:AY38)</f>
        <v>14773</v>
      </c>
      <c r="AZ30" s="215">
        <f>SUM(AZ32:AZ38)</f>
        <v>7161</v>
      </c>
      <c r="BA30" s="215">
        <f>SUM(BA32:BA38)</f>
        <v>7612</v>
      </c>
      <c r="BB30" s="215"/>
      <c r="BC30" s="215">
        <f>SUM(BC32:BC38)</f>
        <v>4612</v>
      </c>
      <c r="BD30" s="215">
        <f>SUM(BD32:BD38)</f>
        <v>2062</v>
      </c>
      <c r="BE30" s="215">
        <f>SUM(BE32:BE38)</f>
        <v>2550</v>
      </c>
    </row>
    <row r="31" spans="1:57" ht="15" customHeight="1" x14ac:dyDescent="0.2">
      <c r="A31" s="213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K31" s="4">
        <v>0</v>
      </c>
      <c r="AO31" s="4">
        <v>0</v>
      </c>
      <c r="AS31" s="4">
        <v>0</v>
      </c>
      <c r="AW31" s="4">
        <v>0</v>
      </c>
      <c r="BA31" s="4">
        <v>0</v>
      </c>
      <c r="BE31" s="4">
        <v>0</v>
      </c>
    </row>
    <row r="32" spans="1:57" ht="15" customHeight="1" x14ac:dyDescent="0.2">
      <c r="A32" s="216" t="s">
        <v>125</v>
      </c>
      <c r="B32" s="219">
        <v>214</v>
      </c>
      <c r="C32" s="219">
        <v>131</v>
      </c>
      <c r="D32" s="219">
        <v>83</v>
      </c>
      <c r="E32" s="219"/>
      <c r="F32" s="219">
        <v>57</v>
      </c>
      <c r="G32" s="219">
        <v>37</v>
      </c>
      <c r="H32" s="219">
        <v>20</v>
      </c>
      <c r="I32" s="219"/>
      <c r="J32" s="219">
        <v>62</v>
      </c>
      <c r="K32" s="219">
        <v>37</v>
      </c>
      <c r="L32" s="219">
        <v>25</v>
      </c>
      <c r="M32" s="219"/>
      <c r="N32" s="219">
        <v>34</v>
      </c>
      <c r="O32" s="219">
        <v>18</v>
      </c>
      <c r="P32" s="219">
        <v>16</v>
      </c>
      <c r="Q32" s="219"/>
      <c r="R32" s="219">
        <v>32</v>
      </c>
      <c r="S32" s="219">
        <v>23</v>
      </c>
      <c r="T32" s="219">
        <v>9</v>
      </c>
      <c r="U32" s="219"/>
      <c r="V32" s="219">
        <v>29</v>
      </c>
      <c r="W32" s="219">
        <v>16</v>
      </c>
      <c r="X32" s="219">
        <v>13</v>
      </c>
      <c r="Y32" s="219"/>
      <c r="Z32" s="219">
        <v>0</v>
      </c>
      <c r="AA32" s="219">
        <v>0</v>
      </c>
      <c r="AB32" s="219">
        <v>0</v>
      </c>
      <c r="AE32" s="4">
        <v>13634</v>
      </c>
      <c r="AF32" s="4">
        <v>6764</v>
      </c>
      <c r="AG32" s="4">
        <v>6870</v>
      </c>
      <c r="AI32" s="4">
        <v>2479</v>
      </c>
      <c r="AJ32" s="4">
        <v>1242</v>
      </c>
      <c r="AK32" s="4">
        <v>1237</v>
      </c>
      <c r="AM32" s="4">
        <v>2543</v>
      </c>
      <c r="AN32" s="4">
        <v>1279</v>
      </c>
      <c r="AO32" s="4">
        <v>1264</v>
      </c>
      <c r="AQ32" s="4">
        <v>2574</v>
      </c>
      <c r="AR32" s="4">
        <v>1343</v>
      </c>
      <c r="AS32" s="4">
        <v>1231</v>
      </c>
      <c r="AU32" s="4">
        <v>2744</v>
      </c>
      <c r="AV32" s="4">
        <v>1349</v>
      </c>
      <c r="AW32" s="4">
        <v>1395</v>
      </c>
      <c r="AY32" s="4">
        <v>2356</v>
      </c>
      <c r="AZ32" s="4">
        <v>1132</v>
      </c>
      <c r="BA32" s="4">
        <v>1224</v>
      </c>
      <c r="BC32" s="4">
        <v>938</v>
      </c>
      <c r="BD32" s="4">
        <v>419</v>
      </c>
      <c r="BE32" s="4">
        <v>519</v>
      </c>
    </row>
    <row r="33" spans="1:70" ht="15" customHeight="1" x14ac:dyDescent="0.2">
      <c r="A33" s="209" t="s">
        <v>126</v>
      </c>
      <c r="B33" s="219">
        <v>244</v>
      </c>
      <c r="C33" s="219">
        <v>175</v>
      </c>
      <c r="D33" s="219">
        <v>69</v>
      </c>
      <c r="E33" s="219"/>
      <c r="F33" s="219">
        <v>80</v>
      </c>
      <c r="G33" s="219">
        <v>55</v>
      </c>
      <c r="H33" s="219">
        <v>25</v>
      </c>
      <c r="I33" s="219"/>
      <c r="J33" s="219">
        <v>52</v>
      </c>
      <c r="K33" s="219">
        <v>36</v>
      </c>
      <c r="L33" s="219">
        <v>16</v>
      </c>
      <c r="M33" s="219"/>
      <c r="N33" s="219">
        <v>38</v>
      </c>
      <c r="O33" s="219">
        <v>32</v>
      </c>
      <c r="P33" s="219">
        <v>6</v>
      </c>
      <c r="Q33" s="219"/>
      <c r="R33" s="219">
        <v>51</v>
      </c>
      <c r="S33" s="219">
        <v>37</v>
      </c>
      <c r="T33" s="219">
        <v>14</v>
      </c>
      <c r="U33" s="219"/>
      <c r="V33" s="219">
        <v>19</v>
      </c>
      <c r="W33" s="219">
        <v>12</v>
      </c>
      <c r="X33" s="219">
        <v>7</v>
      </c>
      <c r="Y33" s="219"/>
      <c r="Z33" s="219">
        <v>4</v>
      </c>
      <c r="AA33" s="219">
        <v>3</v>
      </c>
      <c r="AB33" s="219">
        <v>1</v>
      </c>
      <c r="AE33" s="4">
        <v>28619</v>
      </c>
      <c r="AF33" s="4">
        <v>14096</v>
      </c>
      <c r="AG33" s="4">
        <v>14523</v>
      </c>
      <c r="AI33" s="4">
        <v>6140</v>
      </c>
      <c r="AJ33" s="4">
        <v>3089</v>
      </c>
      <c r="AK33" s="4">
        <v>3051</v>
      </c>
      <c r="AM33" s="4">
        <v>5951</v>
      </c>
      <c r="AN33" s="4">
        <v>3027</v>
      </c>
      <c r="AO33" s="4">
        <v>2924</v>
      </c>
      <c r="AQ33" s="4">
        <v>5239</v>
      </c>
      <c r="AR33" s="4">
        <v>2663</v>
      </c>
      <c r="AS33" s="4">
        <v>2576</v>
      </c>
      <c r="AU33" s="4">
        <v>5168</v>
      </c>
      <c r="AV33" s="4">
        <v>2467</v>
      </c>
      <c r="AW33" s="4">
        <v>2701</v>
      </c>
      <c r="AY33" s="4">
        <v>4499</v>
      </c>
      <c r="AZ33" s="4">
        <v>2136</v>
      </c>
      <c r="BA33" s="4">
        <v>2363</v>
      </c>
      <c r="BC33" s="4">
        <v>1622</v>
      </c>
      <c r="BD33" s="4">
        <v>714</v>
      </c>
      <c r="BE33" s="4">
        <v>908</v>
      </c>
    </row>
    <row r="34" spans="1:70" ht="15" customHeight="1" x14ac:dyDescent="0.2">
      <c r="A34" s="209" t="s">
        <v>127</v>
      </c>
      <c r="B34" s="219">
        <v>29</v>
      </c>
      <c r="C34" s="219">
        <v>18</v>
      </c>
      <c r="D34" s="219">
        <v>11</v>
      </c>
      <c r="E34" s="219"/>
      <c r="F34" s="219">
        <v>10</v>
      </c>
      <c r="G34" s="219">
        <v>6</v>
      </c>
      <c r="H34" s="219">
        <v>4</v>
      </c>
      <c r="I34" s="219"/>
      <c r="J34" s="219">
        <v>7</v>
      </c>
      <c r="K34" s="219">
        <v>4</v>
      </c>
      <c r="L34" s="219">
        <v>3</v>
      </c>
      <c r="M34" s="219"/>
      <c r="N34" s="219">
        <v>4</v>
      </c>
      <c r="O34" s="219">
        <v>2</v>
      </c>
      <c r="P34" s="219">
        <v>2</v>
      </c>
      <c r="Q34" s="219"/>
      <c r="R34" s="219">
        <v>4</v>
      </c>
      <c r="S34" s="219">
        <v>3</v>
      </c>
      <c r="T34" s="219">
        <v>1</v>
      </c>
      <c r="U34" s="219"/>
      <c r="V34" s="219">
        <v>4</v>
      </c>
      <c r="W34" s="219">
        <v>3</v>
      </c>
      <c r="X34" s="219">
        <v>1</v>
      </c>
      <c r="Y34" s="219"/>
      <c r="Z34" s="219">
        <v>0</v>
      </c>
      <c r="AA34" s="219">
        <v>0</v>
      </c>
      <c r="AB34" s="219">
        <v>0</v>
      </c>
      <c r="AE34" s="4">
        <v>3707</v>
      </c>
      <c r="AF34" s="4">
        <v>1908</v>
      </c>
      <c r="AG34" s="4">
        <v>1799</v>
      </c>
      <c r="AI34" s="4">
        <v>786</v>
      </c>
      <c r="AJ34" s="4">
        <v>428</v>
      </c>
      <c r="AK34" s="4">
        <v>358</v>
      </c>
      <c r="AM34" s="4">
        <v>807</v>
      </c>
      <c r="AN34" s="4">
        <v>420</v>
      </c>
      <c r="AO34" s="4">
        <v>387</v>
      </c>
      <c r="AQ34" s="4">
        <v>686</v>
      </c>
      <c r="AR34" s="4">
        <v>345</v>
      </c>
      <c r="AS34" s="4">
        <v>341</v>
      </c>
      <c r="AU34" s="4">
        <v>714</v>
      </c>
      <c r="AV34" s="4">
        <v>365</v>
      </c>
      <c r="AW34" s="4">
        <v>349</v>
      </c>
      <c r="AY34" s="4">
        <v>588</v>
      </c>
      <c r="AZ34" s="4">
        <v>290</v>
      </c>
      <c r="BA34" s="4">
        <v>298</v>
      </c>
      <c r="BC34" s="4">
        <v>126</v>
      </c>
      <c r="BD34" s="4">
        <v>60</v>
      </c>
      <c r="BE34" s="4">
        <v>66</v>
      </c>
    </row>
    <row r="35" spans="1:70" ht="15" customHeight="1" x14ac:dyDescent="0.2">
      <c r="A35" s="209" t="s">
        <v>128</v>
      </c>
      <c r="B35" s="219">
        <v>179</v>
      </c>
      <c r="C35" s="219">
        <v>96</v>
      </c>
      <c r="D35" s="219">
        <v>83</v>
      </c>
      <c r="E35" s="219"/>
      <c r="F35" s="219">
        <v>59</v>
      </c>
      <c r="G35" s="219">
        <v>30</v>
      </c>
      <c r="H35" s="219">
        <v>29</v>
      </c>
      <c r="I35" s="219"/>
      <c r="J35" s="219">
        <v>47</v>
      </c>
      <c r="K35" s="219">
        <v>31</v>
      </c>
      <c r="L35" s="219">
        <v>16</v>
      </c>
      <c r="M35" s="219"/>
      <c r="N35" s="219">
        <v>26</v>
      </c>
      <c r="O35" s="219">
        <v>15</v>
      </c>
      <c r="P35" s="219">
        <v>11</v>
      </c>
      <c r="Q35" s="219"/>
      <c r="R35" s="219">
        <v>30</v>
      </c>
      <c r="S35" s="219">
        <v>16</v>
      </c>
      <c r="T35" s="219">
        <v>14</v>
      </c>
      <c r="U35" s="219"/>
      <c r="V35" s="219">
        <v>16</v>
      </c>
      <c r="W35" s="219">
        <v>4</v>
      </c>
      <c r="X35" s="219">
        <v>12</v>
      </c>
      <c r="Y35" s="219"/>
      <c r="Z35" s="219">
        <v>1</v>
      </c>
      <c r="AA35" s="219">
        <v>0</v>
      </c>
      <c r="AB35" s="219">
        <v>1</v>
      </c>
      <c r="AE35" s="4">
        <v>7253</v>
      </c>
      <c r="AF35" s="4">
        <v>3620</v>
      </c>
      <c r="AG35" s="4">
        <v>3633</v>
      </c>
      <c r="AI35" s="4">
        <v>1501</v>
      </c>
      <c r="AJ35" s="4">
        <v>744</v>
      </c>
      <c r="AK35" s="4">
        <v>757</v>
      </c>
      <c r="AM35" s="4">
        <v>1656</v>
      </c>
      <c r="AN35" s="4">
        <v>852</v>
      </c>
      <c r="AO35" s="4">
        <v>804</v>
      </c>
      <c r="AQ35" s="4">
        <v>1421</v>
      </c>
      <c r="AR35" s="4">
        <v>742</v>
      </c>
      <c r="AS35" s="4">
        <v>679</v>
      </c>
      <c r="AU35" s="4">
        <v>1369</v>
      </c>
      <c r="AV35" s="4">
        <v>646</v>
      </c>
      <c r="AW35" s="4">
        <v>723</v>
      </c>
      <c r="AY35" s="4">
        <v>1170</v>
      </c>
      <c r="AZ35" s="4">
        <v>571</v>
      </c>
      <c r="BA35" s="4">
        <v>599</v>
      </c>
      <c r="BC35" s="4">
        <v>136</v>
      </c>
      <c r="BD35" s="4">
        <v>65</v>
      </c>
      <c r="BE35" s="4">
        <v>71</v>
      </c>
    </row>
    <row r="36" spans="1:70" ht="15" customHeight="1" x14ac:dyDescent="0.2">
      <c r="A36" s="209" t="s">
        <v>129</v>
      </c>
      <c r="B36" s="219">
        <v>28</v>
      </c>
      <c r="C36" s="219">
        <v>16</v>
      </c>
      <c r="D36" s="219">
        <v>12</v>
      </c>
      <c r="E36" s="219"/>
      <c r="F36" s="219">
        <v>9</v>
      </c>
      <c r="G36" s="219">
        <v>4</v>
      </c>
      <c r="H36" s="219">
        <v>5</v>
      </c>
      <c r="I36" s="219"/>
      <c r="J36" s="219">
        <v>9</v>
      </c>
      <c r="K36" s="219">
        <v>5</v>
      </c>
      <c r="L36" s="219">
        <v>4</v>
      </c>
      <c r="M36" s="219"/>
      <c r="N36" s="219">
        <v>7</v>
      </c>
      <c r="O36" s="219">
        <v>5</v>
      </c>
      <c r="P36" s="219">
        <v>2</v>
      </c>
      <c r="Q36" s="219"/>
      <c r="R36" s="219">
        <v>3</v>
      </c>
      <c r="S36" s="219">
        <v>2</v>
      </c>
      <c r="T36" s="219">
        <v>1</v>
      </c>
      <c r="U36" s="219"/>
      <c r="V36" s="219">
        <v>0</v>
      </c>
      <c r="W36" s="219">
        <v>0</v>
      </c>
      <c r="X36" s="219">
        <v>0</v>
      </c>
      <c r="Y36" s="219"/>
      <c r="Z36" s="219">
        <v>0</v>
      </c>
      <c r="AA36" s="219">
        <v>0</v>
      </c>
      <c r="AB36" s="219">
        <v>0</v>
      </c>
      <c r="AE36" s="4">
        <v>8750</v>
      </c>
      <c r="AF36" s="4">
        <v>4421</v>
      </c>
      <c r="AG36" s="4">
        <v>4329</v>
      </c>
      <c r="AI36" s="4">
        <v>1773</v>
      </c>
      <c r="AJ36" s="4">
        <v>903</v>
      </c>
      <c r="AK36" s="4">
        <v>870</v>
      </c>
      <c r="AM36" s="4">
        <v>1721</v>
      </c>
      <c r="AN36" s="4">
        <v>901</v>
      </c>
      <c r="AO36" s="4">
        <v>820</v>
      </c>
      <c r="AQ36" s="4">
        <v>1549</v>
      </c>
      <c r="AR36" s="4">
        <v>798</v>
      </c>
      <c r="AS36" s="4">
        <v>751</v>
      </c>
      <c r="AU36" s="4">
        <v>1636</v>
      </c>
      <c r="AV36" s="4">
        <v>817</v>
      </c>
      <c r="AW36" s="4">
        <v>819</v>
      </c>
      <c r="AY36" s="4">
        <v>1412</v>
      </c>
      <c r="AZ36" s="4">
        <v>708</v>
      </c>
      <c r="BA36" s="4">
        <v>704</v>
      </c>
      <c r="BC36" s="4">
        <v>659</v>
      </c>
      <c r="BD36" s="4">
        <v>294</v>
      </c>
      <c r="BE36" s="4">
        <v>365</v>
      </c>
    </row>
    <row r="37" spans="1:70" ht="15" customHeight="1" x14ac:dyDescent="0.2">
      <c r="A37" s="217" t="s">
        <v>130</v>
      </c>
      <c r="B37" s="219">
        <v>410</v>
      </c>
      <c r="C37" s="219">
        <v>258</v>
      </c>
      <c r="D37" s="219">
        <v>152</v>
      </c>
      <c r="E37" s="219"/>
      <c r="F37" s="219">
        <v>108</v>
      </c>
      <c r="G37" s="219">
        <v>72</v>
      </c>
      <c r="H37" s="219">
        <v>36</v>
      </c>
      <c r="I37" s="219"/>
      <c r="J37" s="219">
        <v>103</v>
      </c>
      <c r="K37" s="219">
        <v>74</v>
      </c>
      <c r="L37" s="219">
        <v>29</v>
      </c>
      <c r="M37" s="219"/>
      <c r="N37" s="219">
        <v>69</v>
      </c>
      <c r="O37" s="219">
        <v>40</v>
      </c>
      <c r="P37" s="219">
        <v>29</v>
      </c>
      <c r="Q37" s="219"/>
      <c r="R37" s="219">
        <v>81</v>
      </c>
      <c r="S37" s="219">
        <v>51</v>
      </c>
      <c r="T37" s="219">
        <v>30</v>
      </c>
      <c r="U37" s="219"/>
      <c r="V37" s="219">
        <v>45</v>
      </c>
      <c r="W37" s="219">
        <v>20</v>
      </c>
      <c r="X37" s="219">
        <v>25</v>
      </c>
      <c r="Y37" s="219"/>
      <c r="Z37" s="219">
        <v>4</v>
      </c>
      <c r="AA37" s="219">
        <v>1</v>
      </c>
      <c r="AB37" s="219">
        <v>3</v>
      </c>
      <c r="AE37" s="4">
        <v>17845</v>
      </c>
      <c r="AF37" s="4">
        <v>8985</v>
      </c>
      <c r="AG37" s="4">
        <v>8860</v>
      </c>
      <c r="AI37" s="4">
        <v>3582</v>
      </c>
      <c r="AJ37" s="4">
        <v>1833</v>
      </c>
      <c r="AK37" s="4">
        <v>1749</v>
      </c>
      <c r="AM37" s="4">
        <v>3749</v>
      </c>
      <c r="AN37" s="4">
        <v>2033</v>
      </c>
      <c r="AO37" s="4">
        <v>1716</v>
      </c>
      <c r="AQ37" s="4">
        <v>3290</v>
      </c>
      <c r="AR37" s="4">
        <v>1673</v>
      </c>
      <c r="AS37" s="4">
        <v>1617</v>
      </c>
      <c r="AU37" s="4">
        <v>3469</v>
      </c>
      <c r="AV37" s="4">
        <v>1657</v>
      </c>
      <c r="AW37" s="4">
        <v>1812</v>
      </c>
      <c r="AY37" s="4">
        <v>2878</v>
      </c>
      <c r="AZ37" s="4">
        <v>1402</v>
      </c>
      <c r="BA37" s="4">
        <v>1476</v>
      </c>
      <c r="BC37" s="4">
        <v>877</v>
      </c>
      <c r="BD37" s="4">
        <v>387</v>
      </c>
      <c r="BE37" s="4">
        <v>490</v>
      </c>
    </row>
    <row r="38" spans="1:70" ht="15" customHeight="1" thickBot="1" x14ac:dyDescent="0.25">
      <c r="A38" s="220" t="s">
        <v>131</v>
      </c>
      <c r="B38" s="221">
        <v>148</v>
      </c>
      <c r="C38" s="221">
        <v>100</v>
      </c>
      <c r="D38" s="221">
        <v>48</v>
      </c>
      <c r="E38" s="221"/>
      <c r="F38" s="221">
        <v>64</v>
      </c>
      <c r="G38" s="221">
        <v>43</v>
      </c>
      <c r="H38" s="221">
        <v>21</v>
      </c>
      <c r="I38" s="221"/>
      <c r="J38" s="221">
        <v>37</v>
      </c>
      <c r="K38" s="221">
        <v>23</v>
      </c>
      <c r="L38" s="221">
        <v>14</v>
      </c>
      <c r="M38" s="221"/>
      <c r="N38" s="221">
        <v>30</v>
      </c>
      <c r="O38" s="221">
        <v>20</v>
      </c>
      <c r="P38" s="221">
        <v>10</v>
      </c>
      <c r="Q38" s="221"/>
      <c r="R38" s="221">
        <v>8</v>
      </c>
      <c r="S38" s="221">
        <v>7</v>
      </c>
      <c r="T38" s="221">
        <v>1</v>
      </c>
      <c r="U38" s="221"/>
      <c r="V38" s="221">
        <v>8</v>
      </c>
      <c r="W38" s="221">
        <v>6</v>
      </c>
      <c r="X38" s="221">
        <v>2</v>
      </c>
      <c r="Y38" s="221"/>
      <c r="Z38" s="221">
        <v>1</v>
      </c>
      <c r="AA38" s="221">
        <v>1</v>
      </c>
      <c r="AB38" s="221">
        <v>0</v>
      </c>
      <c r="AE38" s="4">
        <v>13550</v>
      </c>
      <c r="AF38" s="4">
        <v>6825</v>
      </c>
      <c r="AG38" s="4">
        <v>6725</v>
      </c>
      <c r="AI38" s="4">
        <v>3201</v>
      </c>
      <c r="AJ38" s="4">
        <v>1620</v>
      </c>
      <c r="AK38" s="4">
        <v>1581</v>
      </c>
      <c r="AM38" s="4">
        <v>3157</v>
      </c>
      <c r="AN38" s="4">
        <v>1653</v>
      </c>
      <c r="AO38" s="4">
        <v>1504</v>
      </c>
      <c r="AQ38" s="4">
        <v>2738</v>
      </c>
      <c r="AR38" s="4">
        <v>1345</v>
      </c>
      <c r="AS38" s="4">
        <v>1393</v>
      </c>
      <c r="AU38" s="4">
        <v>2330</v>
      </c>
      <c r="AV38" s="4">
        <v>1162</v>
      </c>
      <c r="AW38" s="4">
        <v>1168</v>
      </c>
      <c r="AY38" s="4">
        <v>1870</v>
      </c>
      <c r="AZ38" s="4">
        <v>922</v>
      </c>
      <c r="BA38" s="4">
        <v>948</v>
      </c>
      <c r="BC38" s="4">
        <v>254</v>
      </c>
      <c r="BD38" s="4">
        <v>123</v>
      </c>
      <c r="BE38" s="4">
        <v>131</v>
      </c>
      <c r="BR38" s="24"/>
    </row>
    <row r="39" spans="1:70" ht="15" customHeight="1" x14ac:dyDescent="0.2">
      <c r="A39" s="21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70" x14ac:dyDescent="0.2">
      <c r="A40" s="21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70" x14ac:dyDescent="0.2">
      <c r="A41" s="21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70" x14ac:dyDescent="0.2">
      <c r="A42" s="21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</row>
    <row r="43" spans="1:70" ht="16.5" customHeight="1" x14ac:dyDescent="0.2">
      <c r="A43" s="21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</row>
    <row r="44" spans="1:70" x14ac:dyDescent="0.2">
      <c r="A44" s="21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</row>
    <row r="45" spans="1:70" ht="14.25" customHeight="1" x14ac:dyDescent="0.2">
      <c r="A45" s="202" t="s">
        <v>165</v>
      </c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</row>
    <row r="46" spans="1:70" ht="15" thickBot="1" x14ac:dyDescent="0.3">
      <c r="A46" s="258" t="s">
        <v>78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70" ht="19.5" thickBot="1" x14ac:dyDescent="0.25">
      <c r="A47" s="202" t="s">
        <v>30</v>
      </c>
      <c r="B47" s="202"/>
      <c r="C47" s="203"/>
      <c r="D47" s="204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BR47" s="189" t="s">
        <v>111</v>
      </c>
    </row>
    <row r="48" spans="1:70" ht="14.25" x14ac:dyDescent="0.2">
      <c r="A48" s="202" t="s">
        <v>120</v>
      </c>
      <c r="B48" s="202"/>
      <c r="C48" s="203"/>
      <c r="D48" s="204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</row>
    <row r="49" spans="1:70" ht="14.25" x14ac:dyDescent="0.2">
      <c r="A49" s="202" t="s">
        <v>121</v>
      </c>
      <c r="B49" s="202"/>
      <c r="C49" s="203"/>
      <c r="D49" s="204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</row>
    <row r="50" spans="1:70" ht="15" thickBot="1" x14ac:dyDescent="0.25">
      <c r="A50" s="205" t="s">
        <v>122</v>
      </c>
      <c r="B50" s="20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</row>
    <row r="51" spans="1:70" x14ac:dyDescent="0.2">
      <c r="A51" s="207" t="s">
        <v>123</v>
      </c>
      <c r="B51" s="208" t="s">
        <v>38</v>
      </c>
      <c r="C51" s="208"/>
      <c r="D51" s="208"/>
      <c r="E51" s="209"/>
      <c r="F51" s="223" t="s">
        <v>21</v>
      </c>
      <c r="G51" s="223"/>
      <c r="H51" s="223"/>
      <c r="I51" s="209"/>
      <c r="J51" s="223" t="s">
        <v>22</v>
      </c>
      <c r="K51" s="223"/>
      <c r="L51" s="223"/>
      <c r="M51" s="209"/>
      <c r="N51" s="223" t="s">
        <v>23</v>
      </c>
      <c r="O51" s="223"/>
      <c r="P51" s="223"/>
      <c r="Q51" s="209"/>
      <c r="R51" s="223" t="s">
        <v>24</v>
      </c>
      <c r="S51" s="223"/>
      <c r="T51" s="223"/>
      <c r="U51" s="209"/>
      <c r="V51" s="223" t="s">
        <v>25</v>
      </c>
      <c r="W51" s="223"/>
      <c r="X51" s="223"/>
      <c r="Y51" s="209"/>
      <c r="Z51" s="223" t="s">
        <v>26</v>
      </c>
      <c r="AA51" s="223"/>
      <c r="AB51" s="223"/>
    </row>
    <row r="52" spans="1:70" ht="15" customHeight="1" thickBot="1" x14ac:dyDescent="0.25">
      <c r="A52" s="210" t="s">
        <v>124</v>
      </c>
      <c r="B52" s="211" t="s">
        <v>31</v>
      </c>
      <c r="C52" s="211" t="s">
        <v>32</v>
      </c>
      <c r="D52" s="211" t="s">
        <v>33</v>
      </c>
      <c r="E52" s="211"/>
      <c r="F52" s="211" t="s">
        <v>31</v>
      </c>
      <c r="G52" s="211" t="s">
        <v>32</v>
      </c>
      <c r="H52" s="211" t="s">
        <v>33</v>
      </c>
      <c r="I52" s="211"/>
      <c r="J52" s="211" t="s">
        <v>31</v>
      </c>
      <c r="K52" s="211" t="s">
        <v>32</v>
      </c>
      <c r="L52" s="211" t="s">
        <v>33</v>
      </c>
      <c r="M52" s="211"/>
      <c r="N52" s="211" t="s">
        <v>31</v>
      </c>
      <c r="O52" s="211" t="s">
        <v>32</v>
      </c>
      <c r="P52" s="211" t="s">
        <v>33</v>
      </c>
      <c r="Q52" s="211"/>
      <c r="R52" s="211" t="s">
        <v>31</v>
      </c>
      <c r="S52" s="211" t="s">
        <v>32</v>
      </c>
      <c r="T52" s="211" t="s">
        <v>33</v>
      </c>
      <c r="U52" s="211"/>
      <c r="V52" s="211" t="s">
        <v>31</v>
      </c>
      <c r="W52" s="211" t="s">
        <v>32</v>
      </c>
      <c r="X52" s="211" t="s">
        <v>33</v>
      </c>
      <c r="Y52" s="211"/>
      <c r="Z52" s="211" t="s">
        <v>31</v>
      </c>
      <c r="AA52" s="211" t="s">
        <v>32</v>
      </c>
      <c r="AB52" s="211" t="s">
        <v>33</v>
      </c>
    </row>
    <row r="53" spans="1:70" ht="15" customHeight="1" x14ac:dyDescent="0.2">
      <c r="A53" s="212"/>
    </row>
    <row r="54" spans="1:70" ht="15" customHeight="1" x14ac:dyDescent="0.25">
      <c r="A54" s="214" t="s">
        <v>47</v>
      </c>
      <c r="B54" s="228">
        <f>+B10/AE10*100</f>
        <v>2.1962758238944255</v>
      </c>
      <c r="C54" s="228">
        <f t="shared" ref="C54:D54" si="56">+C10/AF10*100</f>
        <v>2.5822024576019351</v>
      </c>
      <c r="D54" s="228">
        <f t="shared" si="56"/>
        <v>1.8162590607610014</v>
      </c>
      <c r="E54" s="229"/>
      <c r="F54" s="228">
        <f>+F10/AI10*100</f>
        <v>3.2905041449655537</v>
      </c>
      <c r="G54" s="228">
        <f t="shared" ref="G54" si="57">+G10/AJ10*100</f>
        <v>3.9064054107817783</v>
      </c>
      <c r="H54" s="228">
        <f t="shared" ref="H54" si="58">+H10/AK10*100</f>
        <v>2.6440111711429544</v>
      </c>
      <c r="I54" s="229"/>
      <c r="J54" s="228">
        <f>+J10/AM10*100</f>
        <v>2.6509982309830682</v>
      </c>
      <c r="K54" s="228">
        <f t="shared" ref="K54" si="59">+K10/AN10*100</f>
        <v>3.0724051132718029</v>
      </c>
      <c r="L54" s="228">
        <f t="shared" ref="L54" si="60">+L10/AO10*100</f>
        <v>2.2088145424413486</v>
      </c>
      <c r="M54" s="229"/>
      <c r="N54" s="228">
        <f>+N10/AQ10*100</f>
        <v>1.9879187259747391</v>
      </c>
      <c r="O54" s="228">
        <f t="shared" ref="O54" si="61">+O10/AR10*100</f>
        <v>2.2271229818399627</v>
      </c>
      <c r="P54" s="228">
        <f t="shared" ref="P54" si="62">+P10/AS10*100</f>
        <v>1.744620752679239</v>
      </c>
      <c r="Q54" s="229"/>
      <c r="R54" s="228">
        <f>+R10/AU10*100</f>
        <v>1.7835203261911514</v>
      </c>
      <c r="S54" s="228">
        <f t="shared" ref="S54" si="63">+S10/AV10*100</f>
        <v>2.1069191223979549</v>
      </c>
      <c r="T54" s="228">
        <f t="shared" ref="T54" si="64">+T10/AW10*100</f>
        <v>1.4842734598388354</v>
      </c>
      <c r="U54" s="229"/>
      <c r="V54" s="228">
        <f>+V10/AY10*100</f>
        <v>1.5071484998218685</v>
      </c>
      <c r="W54" s="228">
        <f t="shared" ref="W54" si="65">+W10/AZ10*100</f>
        <v>1.7328496469521282</v>
      </c>
      <c r="X54" s="228">
        <f t="shared" ref="X54" si="66">+X10/BA10*100</f>
        <v>1.3002820246400475</v>
      </c>
      <c r="Y54" s="229"/>
      <c r="Z54" s="228">
        <f>+Z10/BC10*100</f>
        <v>0.38342680553965891</v>
      </c>
      <c r="AA54" s="228">
        <f t="shared" ref="AA54" si="67">+AA10/BD10*100</f>
        <v>0.43174603174603171</v>
      </c>
      <c r="AB54" s="228">
        <f t="shared" ref="AB54" si="68">+AB10/BE10*100</f>
        <v>0.34378581102198147</v>
      </c>
    </row>
    <row r="55" spans="1:70" s="24" customFormat="1" ht="15" customHeight="1" x14ac:dyDescent="0.2">
      <c r="A55" s="213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BR55" s="4"/>
    </row>
    <row r="56" spans="1:70" ht="15" customHeight="1" x14ac:dyDescent="0.2">
      <c r="A56" s="216" t="s">
        <v>125</v>
      </c>
      <c r="B56" s="224">
        <f>+B12/AE12*100</f>
        <v>2.0488812147320079</v>
      </c>
      <c r="C56" s="224">
        <f t="shared" ref="C56" si="69">+C12/AF12*100</f>
        <v>2.4131863396416131</v>
      </c>
      <c r="D56" s="224">
        <f t="shared" ref="D56" si="70">+D12/AG12*100</f>
        <v>1.6907871514295798</v>
      </c>
      <c r="E56" s="225"/>
      <c r="F56" s="224">
        <f>+F12/AI12*100</f>
        <v>3.5604260188363699</v>
      </c>
      <c r="G56" s="224">
        <f t="shared" ref="G56" si="71">+G12/AJ12*100</f>
        <v>4.2911088225197389</v>
      </c>
      <c r="H56" s="224">
        <f t="shared" ref="H56" si="72">+H12/AK12*100</f>
        <v>2.7913279132791331</v>
      </c>
      <c r="I56" s="225"/>
      <c r="J56" s="224">
        <f>+J12/AM12*100</f>
        <v>2.6893353941267391</v>
      </c>
      <c r="K56" s="224">
        <f t="shared" ref="K56" si="73">+K12/AN12*100</f>
        <v>3.1859331476323116</v>
      </c>
      <c r="L56" s="224">
        <f t="shared" ref="L56" si="74">+L12/AO12*100</f>
        <v>2.1780048400107557</v>
      </c>
      <c r="M56" s="225"/>
      <c r="N56" s="224">
        <f>+N12/AQ12*100</f>
        <v>1.8093699515347335</v>
      </c>
      <c r="O56" s="224">
        <f t="shared" ref="O56" si="75">+O12/AR12*100</f>
        <v>1.8717313515001377</v>
      </c>
      <c r="P56" s="224">
        <f t="shared" ref="P56" si="76">+P12/AS12*100</f>
        <v>1.7462381571614343</v>
      </c>
      <c r="Q56" s="225"/>
      <c r="R56" s="224">
        <f>+R12/AU12*100</f>
        <v>1.4461350040039569</v>
      </c>
      <c r="S56" s="224">
        <f t="shared" ref="S56" si="77">+S12/AV12*100</f>
        <v>1.8394810727079098</v>
      </c>
      <c r="T56" s="224">
        <f t="shared" ref="T56" si="78">+T12/AW12*100</f>
        <v>1.073394495412844</v>
      </c>
      <c r="U56" s="225"/>
      <c r="V56" s="224">
        <f>+V12/AY12*100</f>
        <v>0.94827126951148055</v>
      </c>
      <c r="W56" s="224">
        <f t="shared" ref="W56" si="79">+W12/AZ12*100</f>
        <v>0.88918528398355001</v>
      </c>
      <c r="X56" s="224">
        <f t="shared" ref="X56" si="80">+X12/BA12*100</f>
        <v>1.0026601186822182</v>
      </c>
      <c r="Y56" s="225"/>
      <c r="Z56" s="224">
        <f>+Z12/BC12*100</f>
        <v>0.13152950018789927</v>
      </c>
      <c r="AA56" s="224">
        <f t="shared" ref="AA56" si="81">+AA12/BD12*100</f>
        <v>0.17174753112924002</v>
      </c>
      <c r="AB56" s="224">
        <f t="shared" ref="AB56" si="82">+AB12/BE12*100</f>
        <v>0.10023387905111927</v>
      </c>
    </row>
    <row r="57" spans="1:70" ht="15" customHeight="1" x14ac:dyDescent="0.2">
      <c r="A57" s="209" t="s">
        <v>126</v>
      </c>
      <c r="B57" s="224">
        <f t="shared" ref="B57:B62" si="83">+B13/AE13*100</f>
        <v>1.9114805545109126</v>
      </c>
      <c r="C57" s="224">
        <f t="shared" ref="C57:C62" si="84">+C13/AF13*100</f>
        <v>2.338068552065685</v>
      </c>
      <c r="D57" s="224">
        <f t="shared" ref="D57:D62" si="85">+D13/AG13*100</f>
        <v>1.4891091153091773</v>
      </c>
      <c r="E57" s="225"/>
      <c r="F57" s="224">
        <f t="shared" ref="F57:F62" si="86">+F13/AI13*100</f>
        <v>2.98432915027783</v>
      </c>
      <c r="G57" s="224">
        <f t="shared" ref="G57:G62" si="87">+G13/AJ13*100</f>
        <v>3.6519607843137258</v>
      </c>
      <c r="H57" s="224">
        <f t="shared" ref="H57:H62" si="88">+H13/AK13*100</f>
        <v>2.2909507445589918</v>
      </c>
      <c r="I57" s="225"/>
      <c r="J57" s="224">
        <f t="shared" ref="J57:J62" si="89">+J13/AM13*100</f>
        <v>1.9793788187372707</v>
      </c>
      <c r="K57" s="224">
        <f t="shared" ref="K57:K62" si="90">+K13/AN13*100</f>
        <v>2.3972177369270899</v>
      </c>
      <c r="L57" s="224">
        <f t="shared" ref="L57:L62" si="91">+L13/AO13*100</f>
        <v>1.5402688944002088</v>
      </c>
      <c r="M57" s="225"/>
      <c r="N57" s="224">
        <f t="shared" ref="N57:N62" si="92">+N13/AQ13*100</f>
        <v>1.6401485946590033</v>
      </c>
      <c r="O57" s="224">
        <f t="shared" ref="O57:O62" si="93">+O13/AR13*100</f>
        <v>1.9840176357123176</v>
      </c>
      <c r="P57" s="224">
        <f t="shared" ref="P57:P62" si="94">+P13/AS13*100</f>
        <v>1.2840633471251248</v>
      </c>
      <c r="Q57" s="225"/>
      <c r="R57" s="224">
        <f t="shared" ref="R57:R62" si="95">+R13/AU13*100</f>
        <v>1.7929797944969312</v>
      </c>
      <c r="S57" s="224">
        <f t="shared" ref="S57:S62" si="96">+S13/AV13*100</f>
        <v>2.1379703534777654</v>
      </c>
      <c r="T57" s="224">
        <f t="shared" ref="T57:T62" si="97">+T13/AW13*100</f>
        <v>1.4696058784235138</v>
      </c>
      <c r="U57" s="225"/>
      <c r="V57" s="224">
        <f t="shared" ref="V57:V62" si="98">+V13/AY13*100</f>
        <v>1.2613714547817445</v>
      </c>
      <c r="W57" s="224">
        <f t="shared" ref="W57:W62" si="99">+W13/AZ13*100</f>
        <v>1.5362457993278924</v>
      </c>
      <c r="X57" s="224">
        <f t="shared" ref="X57:X62" si="100">+X13/BA13*100</f>
        <v>1.0099531615925059</v>
      </c>
      <c r="Y57" s="225"/>
      <c r="Z57" s="224">
        <f t="shared" ref="Z57:Z62" si="101">+Z13/BC13*100</f>
        <v>0.73550212164073558</v>
      </c>
      <c r="AA57" s="224">
        <f t="shared" ref="AA57:AA62" si="102">+AA13/BD13*100</f>
        <v>0.98099325567136719</v>
      </c>
      <c r="AB57" s="224">
        <f t="shared" ref="AB57:AB62" si="103">+AB13/BE13*100</f>
        <v>0.52521008403361347</v>
      </c>
    </row>
    <row r="58" spans="1:70" ht="15" customHeight="1" x14ac:dyDescent="0.2">
      <c r="A58" s="209" t="s">
        <v>127</v>
      </c>
      <c r="B58" s="224">
        <f t="shared" si="83"/>
        <v>2.7062376637892083</v>
      </c>
      <c r="C58" s="224">
        <f t="shared" si="84"/>
        <v>3.1295317397202602</v>
      </c>
      <c r="D58" s="224">
        <f t="shared" si="85"/>
        <v>2.2685498694011801</v>
      </c>
      <c r="E58" s="225"/>
      <c r="F58" s="224">
        <f t="shared" si="86"/>
        <v>4.3818649217106795</v>
      </c>
      <c r="G58" s="224">
        <f t="shared" si="87"/>
        <v>5.5393586005830908</v>
      </c>
      <c r="H58" s="224">
        <f t="shared" si="88"/>
        <v>3.1227128567943399</v>
      </c>
      <c r="I58" s="225"/>
      <c r="J58" s="224">
        <f t="shared" si="89"/>
        <v>3.2549109182275013</v>
      </c>
      <c r="K58" s="224">
        <f t="shared" si="90"/>
        <v>3.3994334277620402</v>
      </c>
      <c r="L58" s="224">
        <f t="shared" si="91"/>
        <v>3.0957523398128148</v>
      </c>
      <c r="M58" s="225"/>
      <c r="N58" s="224">
        <f t="shared" si="92"/>
        <v>2.3471821262708676</v>
      </c>
      <c r="O58" s="224">
        <f t="shared" si="93"/>
        <v>2.4670249145090377</v>
      </c>
      <c r="P58" s="224">
        <f t="shared" si="94"/>
        <v>2.2205009036922281</v>
      </c>
      <c r="Q58" s="225"/>
      <c r="R58" s="224">
        <f t="shared" si="95"/>
        <v>2.5082995204721503</v>
      </c>
      <c r="S58" s="224">
        <f t="shared" si="96"/>
        <v>2.8514753285395491</v>
      </c>
      <c r="T58" s="224">
        <f t="shared" si="97"/>
        <v>2.1707317073170729</v>
      </c>
      <c r="U58" s="225"/>
      <c r="V58" s="224">
        <f t="shared" si="98"/>
        <v>1.2134189864382585</v>
      </c>
      <c r="W58" s="224">
        <f t="shared" si="99"/>
        <v>1.4658457930225739</v>
      </c>
      <c r="X58" s="224">
        <f t="shared" si="100"/>
        <v>0.97384529771841966</v>
      </c>
      <c r="Y58" s="225"/>
      <c r="Z58" s="224">
        <f t="shared" si="101"/>
        <v>0.12254901960784313</v>
      </c>
      <c r="AA58" s="224">
        <f t="shared" si="102"/>
        <v>0</v>
      </c>
      <c r="AB58" s="224">
        <f t="shared" si="103"/>
        <v>0.23781212841854932</v>
      </c>
    </row>
    <row r="59" spans="1:70" ht="15" customHeight="1" x14ac:dyDescent="0.2">
      <c r="A59" s="209" t="s">
        <v>128</v>
      </c>
      <c r="B59" s="224">
        <f t="shared" si="83"/>
        <v>2.7630505709624797</v>
      </c>
      <c r="C59" s="224">
        <f t="shared" si="84"/>
        <v>2.844211284266831</v>
      </c>
      <c r="D59" s="224">
        <f t="shared" si="85"/>
        <v>2.6833089089898432</v>
      </c>
      <c r="E59" s="225"/>
      <c r="F59" s="224">
        <f t="shared" si="86"/>
        <v>3.8759689922480618</v>
      </c>
      <c r="G59" s="224">
        <f t="shared" si="87"/>
        <v>3.5864457086322035</v>
      </c>
      <c r="H59" s="224">
        <f t="shared" si="88"/>
        <v>4.1819132253005753</v>
      </c>
      <c r="I59" s="225"/>
      <c r="J59" s="224">
        <f t="shared" si="89"/>
        <v>3.2582654528030663</v>
      </c>
      <c r="K59" s="224">
        <f t="shared" si="90"/>
        <v>3.4045550598732097</v>
      </c>
      <c r="L59" s="224">
        <f t="shared" si="91"/>
        <v>3.1058938615798484</v>
      </c>
      <c r="M59" s="225"/>
      <c r="N59" s="224">
        <f t="shared" si="92"/>
        <v>2.3939353637451788</v>
      </c>
      <c r="O59" s="224">
        <f t="shared" si="93"/>
        <v>2.6905829596412558</v>
      </c>
      <c r="P59" s="224">
        <f t="shared" si="94"/>
        <v>2.092274678111588</v>
      </c>
      <c r="Q59" s="225"/>
      <c r="R59" s="224">
        <f t="shared" si="95"/>
        <v>1.6543375924680563</v>
      </c>
      <c r="S59" s="224">
        <f t="shared" si="96"/>
        <v>1.4534055286406384</v>
      </c>
      <c r="T59" s="224">
        <f t="shared" si="97"/>
        <v>1.8339276617422313</v>
      </c>
      <c r="U59" s="225"/>
      <c r="V59" s="224">
        <f t="shared" si="98"/>
        <v>3.1323414252153485</v>
      </c>
      <c r="W59" s="224">
        <f t="shared" si="99"/>
        <v>3.5877364644487928</v>
      </c>
      <c r="X59" s="224">
        <f t="shared" si="100"/>
        <v>2.7116601385959624</v>
      </c>
      <c r="Y59" s="225"/>
      <c r="Z59" s="224">
        <f t="shared" si="101"/>
        <v>0.23866348448687352</v>
      </c>
      <c r="AA59" s="224">
        <f t="shared" si="102"/>
        <v>0</v>
      </c>
      <c r="AB59" s="224">
        <f t="shared" si="103"/>
        <v>0.44395116537180912</v>
      </c>
    </row>
    <row r="60" spans="1:70" ht="15" customHeight="1" x14ac:dyDescent="0.2">
      <c r="A60" s="209" t="s">
        <v>129</v>
      </c>
      <c r="B60" s="224">
        <f t="shared" si="83"/>
        <v>1.3570096885601637</v>
      </c>
      <c r="C60" s="224">
        <f t="shared" si="84"/>
        <v>1.7239225484072456</v>
      </c>
      <c r="D60" s="224">
        <f t="shared" si="85"/>
        <v>1.0054461667364893</v>
      </c>
      <c r="E60" s="225"/>
      <c r="F60" s="224">
        <f t="shared" si="86"/>
        <v>1.6016171668480799</v>
      </c>
      <c r="G60" s="224">
        <f t="shared" si="87"/>
        <v>1.8742442563482467</v>
      </c>
      <c r="H60" s="224">
        <f t="shared" si="88"/>
        <v>1.3128402177393532</v>
      </c>
      <c r="I60" s="225"/>
      <c r="J60" s="224">
        <f t="shared" si="89"/>
        <v>1.6265348429277626</v>
      </c>
      <c r="K60" s="224">
        <f t="shared" si="90"/>
        <v>2.0459553037456719</v>
      </c>
      <c r="L60" s="224">
        <f t="shared" si="91"/>
        <v>1.1958629605688429</v>
      </c>
      <c r="M60" s="225"/>
      <c r="N60" s="224">
        <f t="shared" si="92"/>
        <v>1.0113339145597211</v>
      </c>
      <c r="O60" s="224">
        <f t="shared" si="93"/>
        <v>1.3277428371767994</v>
      </c>
      <c r="P60" s="224">
        <f t="shared" si="94"/>
        <v>0.69613644274277753</v>
      </c>
      <c r="Q60" s="225"/>
      <c r="R60" s="224">
        <f t="shared" si="95"/>
        <v>1.2540572440247861</v>
      </c>
      <c r="S60" s="224">
        <f t="shared" si="96"/>
        <v>1.5276893698281349</v>
      </c>
      <c r="T60" s="224">
        <f t="shared" si="97"/>
        <v>1.0176017601760174</v>
      </c>
      <c r="U60" s="225"/>
      <c r="V60" s="224">
        <f t="shared" si="98"/>
        <v>1.6261615439599715</v>
      </c>
      <c r="W60" s="224">
        <f t="shared" si="99"/>
        <v>2.2080838323353293</v>
      </c>
      <c r="X60" s="224">
        <f t="shared" si="100"/>
        <v>1.094391244870041</v>
      </c>
      <c r="Y60" s="225"/>
      <c r="Z60" s="224">
        <f t="shared" si="101"/>
        <v>0.26205450733752622</v>
      </c>
      <c r="AA60" s="224">
        <f t="shared" si="102"/>
        <v>0.47114252061248524</v>
      </c>
      <c r="AB60" s="224">
        <f t="shared" si="103"/>
        <v>9.442870632672333E-2</v>
      </c>
    </row>
    <row r="61" spans="1:70" ht="15" customHeight="1" x14ac:dyDescent="0.2">
      <c r="A61" s="217" t="s">
        <v>130</v>
      </c>
      <c r="B61" s="224">
        <f t="shared" si="83"/>
        <v>3.1401784705749463</v>
      </c>
      <c r="C61" s="224">
        <f t="shared" si="84"/>
        <v>3.6934020336509965</v>
      </c>
      <c r="D61" s="224">
        <f t="shared" si="85"/>
        <v>2.5969374048535867</v>
      </c>
      <c r="E61" s="225"/>
      <c r="F61" s="224">
        <f t="shared" si="86"/>
        <v>3.6129329191117248</v>
      </c>
      <c r="G61" s="224">
        <f t="shared" si="87"/>
        <v>4.3988269794721413</v>
      </c>
      <c r="H61" s="224">
        <f t="shared" si="88"/>
        <v>2.7947393142320336</v>
      </c>
      <c r="I61" s="225"/>
      <c r="J61" s="224">
        <f t="shared" si="89"/>
        <v>3.6849073256840246</v>
      </c>
      <c r="K61" s="224">
        <f t="shared" si="90"/>
        <v>4.208077817720449</v>
      </c>
      <c r="L61" s="224">
        <f t="shared" si="91"/>
        <v>3.1141868512110724</v>
      </c>
      <c r="M61" s="225"/>
      <c r="N61" s="224">
        <f t="shared" si="92"/>
        <v>3.3153902618057258</v>
      </c>
      <c r="O61" s="224">
        <f t="shared" si="93"/>
        <v>3.759765625</v>
      </c>
      <c r="P61" s="224">
        <f t="shared" si="94"/>
        <v>2.8690534575772437</v>
      </c>
      <c r="Q61" s="225"/>
      <c r="R61" s="224">
        <f t="shared" si="95"/>
        <v>2.9017089115724279</v>
      </c>
      <c r="S61" s="224">
        <f t="shared" si="96"/>
        <v>3.4673729833855047</v>
      </c>
      <c r="T61" s="224">
        <f t="shared" si="97"/>
        <v>2.3872098116513358</v>
      </c>
      <c r="U61" s="225"/>
      <c r="V61" s="224">
        <f t="shared" si="98"/>
        <v>2.6044420941300901</v>
      </c>
      <c r="W61" s="224">
        <f t="shared" si="99"/>
        <v>3.050471436494731</v>
      </c>
      <c r="X61" s="224">
        <f t="shared" si="100"/>
        <v>2.1980798383021729</v>
      </c>
      <c r="Y61" s="225"/>
      <c r="Z61" s="224">
        <f t="shared" si="101"/>
        <v>1.0228933268387725</v>
      </c>
      <c r="AA61" s="224">
        <f t="shared" si="102"/>
        <v>0.87527352297592997</v>
      </c>
      <c r="AB61" s="224">
        <f t="shared" si="103"/>
        <v>1.1413520632133449</v>
      </c>
    </row>
    <row r="62" spans="1:70" ht="15" customHeight="1" x14ac:dyDescent="0.2">
      <c r="A62" s="209" t="s">
        <v>131</v>
      </c>
      <c r="B62" s="224">
        <f t="shared" si="83"/>
        <v>1.695176848874598</v>
      </c>
      <c r="C62" s="224">
        <f t="shared" si="84"/>
        <v>2.1270994576949405</v>
      </c>
      <c r="D62" s="224">
        <f t="shared" si="85"/>
        <v>1.282567146162358</v>
      </c>
      <c r="E62" s="225"/>
      <c r="F62" s="224">
        <f t="shared" si="86"/>
        <v>2.4268899405411966</v>
      </c>
      <c r="G62" s="224">
        <f t="shared" si="87"/>
        <v>2.9800528719057917</v>
      </c>
      <c r="H62" s="224">
        <f t="shared" si="88"/>
        <v>1.8627450980392157</v>
      </c>
      <c r="I62" s="225"/>
      <c r="J62" s="224">
        <f t="shared" si="89"/>
        <v>2.2171620325982744</v>
      </c>
      <c r="K62" s="224">
        <f t="shared" si="90"/>
        <v>2.8611965003546938</v>
      </c>
      <c r="L62" s="224">
        <f t="shared" si="91"/>
        <v>1.5552855407047388</v>
      </c>
      <c r="M62" s="225"/>
      <c r="N62" s="224">
        <f t="shared" si="92"/>
        <v>1.6770930387328631</v>
      </c>
      <c r="O62" s="224">
        <f t="shared" si="93"/>
        <v>2.0112630732099759</v>
      </c>
      <c r="P62" s="224">
        <f t="shared" si="94"/>
        <v>1.3477801268498943</v>
      </c>
      <c r="Q62" s="225"/>
      <c r="R62" s="224">
        <f t="shared" si="95"/>
        <v>1.2238723872387238</v>
      </c>
      <c r="S62" s="224">
        <f t="shared" si="96"/>
        <v>1.5226939970717424</v>
      </c>
      <c r="T62" s="224">
        <f t="shared" si="97"/>
        <v>0.9592947886958777</v>
      </c>
      <c r="U62" s="225"/>
      <c r="V62" s="224">
        <f t="shared" si="98"/>
        <v>0.92577554003573159</v>
      </c>
      <c r="W62" s="224">
        <f t="shared" si="99"/>
        <v>1.0442046641141665</v>
      </c>
      <c r="X62" s="224">
        <f t="shared" si="100"/>
        <v>0.82216808769792937</v>
      </c>
      <c r="Y62" s="225"/>
      <c r="Z62" s="224">
        <f t="shared" si="101"/>
        <v>0.14836795252225521</v>
      </c>
      <c r="AA62" s="224">
        <f t="shared" si="102"/>
        <v>0.34129692832764508</v>
      </c>
      <c r="AB62" s="224">
        <f t="shared" si="103"/>
        <v>0</v>
      </c>
    </row>
    <row r="63" spans="1:70" ht="15" customHeight="1" x14ac:dyDescent="0.2">
      <c r="A63" s="213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</row>
    <row r="64" spans="1:70" ht="15" customHeight="1" x14ac:dyDescent="0.25">
      <c r="A64" s="218" t="s">
        <v>36</v>
      </c>
      <c r="B64" s="228">
        <f>+B20/AE20*100</f>
        <v>2.4685337816409834</v>
      </c>
      <c r="C64" s="228">
        <f t="shared" ref="C64" si="104">+C20/AF20*100</f>
        <v>2.8644434343016929</v>
      </c>
      <c r="D64" s="228">
        <f t="shared" ref="D64" si="105">+D20/AG20*100</f>
        <v>2.0802798922036785</v>
      </c>
      <c r="E64" s="229"/>
      <c r="F64" s="228">
        <f>+F20/AI20*100</f>
        <v>3.7195049689335837</v>
      </c>
      <c r="G64" s="228">
        <f t="shared" ref="G64" si="106">+G20/AJ20*100</f>
        <v>4.3614322890931252</v>
      </c>
      <c r="H64" s="228">
        <f t="shared" ref="H64" si="107">+H20/AK20*100</f>
        <v>3.0407523510971788</v>
      </c>
      <c r="I64" s="229"/>
      <c r="J64" s="228">
        <f>+J20/AM20*100</f>
        <v>2.9904627577406142</v>
      </c>
      <c r="K64" s="228">
        <f t="shared" ref="K64" si="108">+K20/AN20*100</f>
        <v>3.4094278090720431</v>
      </c>
      <c r="L64" s="228">
        <f t="shared" ref="L64" si="109">+L20/AO20*100</f>
        <v>2.5548820165074146</v>
      </c>
      <c r="M64" s="229"/>
      <c r="N64" s="228">
        <f>+N20/AQ20*100</f>
        <v>2.2405724301176302</v>
      </c>
      <c r="O64" s="228">
        <f t="shared" ref="O64" si="110">+O20/AR20*100</f>
        <v>2.4658519051042416</v>
      </c>
      <c r="P64" s="228">
        <f t="shared" ref="P64" si="111">+P20/AS20*100</f>
        <v>2.0128619699887369</v>
      </c>
      <c r="Q64" s="229"/>
      <c r="R64" s="228">
        <f>+R20/AU20*100</f>
        <v>1.9633808287868353</v>
      </c>
      <c r="S64" s="228">
        <f t="shared" ref="S64" si="112">+S20/AV20*100</f>
        <v>2.251787425370384</v>
      </c>
      <c r="T64" s="228">
        <f t="shared" ref="T64" si="113">+T20/AW20*100</f>
        <v>1.698132393315934</v>
      </c>
      <c r="U64" s="229"/>
      <c r="V64" s="228">
        <f>+V20/AY20*100</f>
        <v>1.711324468726148</v>
      </c>
      <c r="W64" s="228">
        <f t="shared" ref="W64" si="114">+W20/AZ20*100</f>
        <v>1.9989035550120189</v>
      </c>
      <c r="X64" s="228">
        <f t="shared" ref="X64" si="115">+X20/BA20*100</f>
        <v>1.4497756299620297</v>
      </c>
      <c r="Y64" s="229"/>
      <c r="Z64" s="228">
        <f>+Z20/BC20*100</f>
        <v>0.44316591509874048</v>
      </c>
      <c r="AA64" s="228">
        <f t="shared" ref="AA64" si="116">+AA20/BD20*100</f>
        <v>0.49888181661792536</v>
      </c>
      <c r="AB64" s="228">
        <f t="shared" ref="AB64" si="117">+AB20/BE20*100</f>
        <v>0.39721946375372391</v>
      </c>
    </row>
    <row r="65" spans="1:28" ht="15" customHeight="1" x14ac:dyDescent="0.2">
      <c r="A65" s="213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8" ht="15" customHeight="1" x14ac:dyDescent="0.2">
      <c r="A66" s="216" t="s">
        <v>125</v>
      </c>
      <c r="B66" s="224">
        <f>+B22/AE22*100</f>
        <v>2.1150729335494325</v>
      </c>
      <c r="C66" s="224">
        <f t="shared" ref="C66:C72" si="118">+C22/AF22*100</f>
        <v>2.4790517065195177</v>
      </c>
      <c r="D66" s="224">
        <f t="shared" ref="D66:D72" si="119">+D22/AG22*100</f>
        <v>1.7573810002008434</v>
      </c>
      <c r="E66" s="225"/>
      <c r="F66" s="224">
        <f>+F22/AI22*100</f>
        <v>3.7148643975695306</v>
      </c>
      <c r="G66" s="224">
        <f t="shared" ref="G66:G72" si="120">+G22/AJ22*100</f>
        <v>4.4476464937560038</v>
      </c>
      <c r="H66" s="224">
        <f t="shared" ref="H66:H72" si="121">+H22/AK22*100</f>
        <v>2.9390826807688395</v>
      </c>
      <c r="I66" s="225"/>
      <c r="J66" s="224">
        <f>+J22/AM22*100</f>
        <v>2.721122276390409</v>
      </c>
      <c r="K66" s="224">
        <f t="shared" ref="K66:K72" si="122">+K22/AN22*100</f>
        <v>3.222646684298168</v>
      </c>
      <c r="L66" s="224">
        <f t="shared" ref="L66:L72" si="123">+L22/AO22*100</f>
        <v>2.2035782876781562</v>
      </c>
      <c r="M66" s="225"/>
      <c r="N66" s="224">
        <f>+N22/AQ22*100</f>
        <v>1.8752291655754021</v>
      </c>
      <c r="O66" s="224">
        <f t="shared" ref="O66:O72" si="124">+O22/AR22*100</f>
        <v>1.946421096693177</v>
      </c>
      <c r="P66" s="224">
        <f t="shared" ref="P66:P72" si="125">+P22/AS22*100</f>
        <v>1.8038804404824331</v>
      </c>
      <c r="Q66" s="225"/>
      <c r="R66" s="224">
        <f>+R22/AU22*100</f>
        <v>1.4876927238301325</v>
      </c>
      <c r="S66" s="224">
        <f t="shared" ref="S66:S72" si="126">+S22/AV22*100</f>
        <v>1.8596881959910914</v>
      </c>
      <c r="T66" s="224">
        <f t="shared" ref="T66:T72" si="127">+T22/AW22*100</f>
        <v>1.1362440820620725</v>
      </c>
      <c r="U66" s="225"/>
      <c r="V66" s="224">
        <f>+V22/AY22*100</f>
        <v>0.90770636612854094</v>
      </c>
      <c r="W66" s="224">
        <f t="shared" ref="W66:W72" si="128">+W22/AZ22*100</f>
        <v>0.81373172282263195</v>
      </c>
      <c r="X66" s="224">
        <f t="shared" ref="X66:X72" si="129">+X22/BA22*100</f>
        <v>0.99415204678362579</v>
      </c>
      <c r="Y66" s="225"/>
      <c r="Z66" s="224">
        <f>+Z22/BC22*100</f>
        <v>0.15967153284671534</v>
      </c>
      <c r="AA66" s="224">
        <f t="shared" ref="AA66:AA72" si="130">+AA22/BD22*100</f>
        <v>0.20942408376963353</v>
      </c>
      <c r="AB66" s="224">
        <f t="shared" ref="AB66:AB72" si="131">+AB22/BE22*100</f>
        <v>0.12126111560226355</v>
      </c>
    </row>
    <row r="67" spans="1:28" ht="15" customHeight="1" x14ac:dyDescent="0.2">
      <c r="A67" s="209" t="s">
        <v>126</v>
      </c>
      <c r="B67" s="224">
        <f t="shared" ref="B67:B72" si="132">+B23/AE23*100</f>
        <v>2.5363962552068298</v>
      </c>
      <c r="C67" s="224">
        <f t="shared" si="118"/>
        <v>2.9749886686719682</v>
      </c>
      <c r="D67" s="224">
        <f t="shared" si="119"/>
        <v>2.0970072239422084</v>
      </c>
      <c r="E67" s="225"/>
      <c r="F67" s="224">
        <f t="shared" ref="F67:F72" si="133">+F23/AI23*100</f>
        <v>4.029563632681989</v>
      </c>
      <c r="G67" s="224">
        <f t="shared" si="120"/>
        <v>4.7919542496549008</v>
      </c>
      <c r="H67" s="224">
        <f t="shared" si="121"/>
        <v>3.2251352476071573</v>
      </c>
      <c r="I67" s="225"/>
      <c r="J67" s="224">
        <f t="shared" ref="J67:J72" si="134">+J23/AM23*100</f>
        <v>2.6534166581292902</v>
      </c>
      <c r="K67" s="224">
        <f t="shared" si="122"/>
        <v>3.125</v>
      </c>
      <c r="L67" s="224">
        <f t="shared" si="123"/>
        <v>2.1532615579480683</v>
      </c>
      <c r="M67" s="225"/>
      <c r="N67" s="224">
        <f t="shared" ref="N67:N72" si="135">+N23/AQ23*100</f>
        <v>2.1710234824988923</v>
      </c>
      <c r="O67" s="224">
        <f t="shared" si="124"/>
        <v>2.4374319912948859</v>
      </c>
      <c r="P67" s="224">
        <f t="shared" si="125"/>
        <v>1.8948793142341529</v>
      </c>
      <c r="Q67" s="225"/>
      <c r="R67" s="224">
        <f t="shared" ref="R67:R72" si="136">+R23/AU23*100</f>
        <v>2.2393656916318441</v>
      </c>
      <c r="S67" s="224">
        <f t="shared" si="126"/>
        <v>2.4840624313035833</v>
      </c>
      <c r="T67" s="224">
        <f t="shared" si="127"/>
        <v>2.0066889632107023</v>
      </c>
      <c r="U67" s="225"/>
      <c r="V67" s="224">
        <f t="shared" ref="V67:V72" si="137">+V23/AY23*100</f>
        <v>1.7012351433232347</v>
      </c>
      <c r="W67" s="224">
        <f t="shared" si="128"/>
        <v>2.0423048869438367</v>
      </c>
      <c r="X67" s="224">
        <f t="shared" si="129"/>
        <v>1.3873349742671739</v>
      </c>
      <c r="Y67" s="225"/>
      <c r="Z67" s="224">
        <f t="shared" ref="Z67:Z72" si="138">+Z23/BC23*100</f>
        <v>1.1500261369576581</v>
      </c>
      <c r="AA67" s="224">
        <f t="shared" si="130"/>
        <v>1.4176663031624863</v>
      </c>
      <c r="AB67" s="224">
        <f t="shared" si="131"/>
        <v>0.90361445783132521</v>
      </c>
    </row>
    <row r="68" spans="1:28" ht="15" customHeight="1" x14ac:dyDescent="0.2">
      <c r="A68" s="209" t="s">
        <v>127</v>
      </c>
      <c r="B68" s="224">
        <f t="shared" si="132"/>
        <v>2.8922386814103902</v>
      </c>
      <c r="C68" s="224">
        <f t="shared" si="118"/>
        <v>3.3437772869690274</v>
      </c>
      <c r="D68" s="224">
        <f t="shared" si="119"/>
        <v>2.4264900662251656</v>
      </c>
      <c r="E68" s="225"/>
      <c r="F68" s="224">
        <f t="shared" si="133"/>
        <v>4.6963458569222851</v>
      </c>
      <c r="G68" s="224">
        <f t="shared" si="120"/>
        <v>5.978665343587199</v>
      </c>
      <c r="H68" s="224">
        <f t="shared" si="121"/>
        <v>3.3146217588879976</v>
      </c>
      <c r="I68" s="225"/>
      <c r="J68" s="224">
        <f t="shared" si="134"/>
        <v>3.4972952572650651</v>
      </c>
      <c r="K68" s="224">
        <f t="shared" si="122"/>
        <v>3.6459582633725112</v>
      </c>
      <c r="L68" s="224">
        <f t="shared" si="123"/>
        <v>3.3333333333333335</v>
      </c>
      <c r="M68" s="225"/>
      <c r="N68" s="224">
        <f t="shared" si="135"/>
        <v>2.5133910177173466</v>
      </c>
      <c r="O68" s="224">
        <f t="shared" si="124"/>
        <v>2.6407041877834088</v>
      </c>
      <c r="P68" s="224">
        <f t="shared" si="125"/>
        <v>2.378255945639864</v>
      </c>
      <c r="Q68" s="225"/>
      <c r="R68" s="224">
        <f t="shared" si="136"/>
        <v>2.6957811025744709</v>
      </c>
      <c r="S68" s="224">
        <f t="shared" si="126"/>
        <v>3.0534351145038165</v>
      </c>
      <c r="T68" s="224">
        <f t="shared" si="127"/>
        <v>2.3460410557184752</v>
      </c>
      <c r="U68" s="225"/>
      <c r="V68" s="224">
        <f t="shared" si="137"/>
        <v>1.2622720897615709</v>
      </c>
      <c r="W68" s="224">
        <f t="shared" si="128"/>
        <v>1.505927587311759</v>
      </c>
      <c r="X68" s="224">
        <f t="shared" si="129"/>
        <v>1.0315533980582525</v>
      </c>
      <c r="Y68" s="225"/>
      <c r="Z68" s="224">
        <f t="shared" si="138"/>
        <v>0.13280212483399734</v>
      </c>
      <c r="AA68" s="224">
        <f t="shared" si="130"/>
        <v>0</v>
      </c>
      <c r="AB68" s="224">
        <f t="shared" si="131"/>
        <v>0.25806451612903225</v>
      </c>
    </row>
    <row r="69" spans="1:28" ht="15" customHeight="1" x14ac:dyDescent="0.2">
      <c r="A69" s="209" t="s">
        <v>128</v>
      </c>
      <c r="B69" s="224">
        <f t="shared" si="132"/>
        <v>2.8299821758028707</v>
      </c>
      <c r="C69" s="224">
        <f t="shared" si="118"/>
        <v>2.8882007204702016</v>
      </c>
      <c r="D69" s="224">
        <f t="shared" si="119"/>
        <v>2.772963604852686</v>
      </c>
      <c r="E69" s="225"/>
      <c r="F69" s="224">
        <f t="shared" si="133"/>
        <v>3.863065326633166</v>
      </c>
      <c r="G69" s="224">
        <f t="shared" si="120"/>
        <v>3.4859048196423159</v>
      </c>
      <c r="H69" s="224">
        <f t="shared" si="121"/>
        <v>4.2684913652655592</v>
      </c>
      <c r="I69" s="225"/>
      <c r="J69" s="224">
        <f t="shared" si="134"/>
        <v>3.3622235505080691</v>
      </c>
      <c r="K69" s="224">
        <f t="shared" si="122"/>
        <v>3.3460522453771646</v>
      </c>
      <c r="L69" s="224">
        <f t="shared" si="123"/>
        <v>3.3789954337899544</v>
      </c>
      <c r="M69" s="225"/>
      <c r="N69" s="224">
        <f t="shared" si="135"/>
        <v>2.5254181698917679</v>
      </c>
      <c r="O69" s="224">
        <f t="shared" si="124"/>
        <v>2.8533945555919975</v>
      </c>
      <c r="P69" s="224">
        <f t="shared" si="125"/>
        <v>2.1974417841915379</v>
      </c>
      <c r="Q69" s="225"/>
      <c r="R69" s="224">
        <f t="shared" si="136"/>
        <v>1.533135509396637</v>
      </c>
      <c r="S69" s="224">
        <f t="shared" si="126"/>
        <v>1.2224938875305624</v>
      </c>
      <c r="T69" s="224">
        <f t="shared" si="127"/>
        <v>1.8108023727755229</v>
      </c>
      <c r="U69" s="225"/>
      <c r="V69" s="224">
        <f t="shared" si="137"/>
        <v>3.5282837967401726</v>
      </c>
      <c r="W69" s="224">
        <f t="shared" si="128"/>
        <v>4.2484969939879758</v>
      </c>
      <c r="X69" s="224">
        <f t="shared" si="129"/>
        <v>2.8676470588235294</v>
      </c>
      <c r="Y69" s="225"/>
      <c r="Z69" s="224">
        <f t="shared" si="138"/>
        <v>0.19480519480519481</v>
      </c>
      <c r="AA69" s="224">
        <f t="shared" si="130"/>
        <v>0</v>
      </c>
      <c r="AB69" s="224">
        <f t="shared" si="131"/>
        <v>0.36144578313253012</v>
      </c>
    </row>
    <row r="70" spans="1:28" ht="15" customHeight="1" x14ac:dyDescent="0.2">
      <c r="A70" s="209" t="s">
        <v>129</v>
      </c>
      <c r="B70" s="224">
        <f t="shared" si="132"/>
        <v>1.7355751178605698</v>
      </c>
      <c r="C70" s="224">
        <f t="shared" si="118"/>
        <v>2.2435067736646821</v>
      </c>
      <c r="D70" s="224">
        <f t="shared" si="119"/>
        <v>1.2600969305331178</v>
      </c>
      <c r="E70" s="225"/>
      <c r="F70" s="224">
        <f t="shared" si="133"/>
        <v>2.0180334907685702</v>
      </c>
      <c r="G70" s="224">
        <f t="shared" si="120"/>
        <v>2.4116424116424118</v>
      </c>
      <c r="H70" s="224">
        <f t="shared" si="121"/>
        <v>1.5978695073235687</v>
      </c>
      <c r="I70" s="225"/>
      <c r="J70" s="224">
        <f t="shared" si="134"/>
        <v>2.0439560439560438</v>
      </c>
      <c r="K70" s="224">
        <f t="shared" si="122"/>
        <v>2.6362038664323375</v>
      </c>
      <c r="L70" s="224">
        <f t="shared" si="123"/>
        <v>1.4511873350923483</v>
      </c>
      <c r="M70" s="225"/>
      <c r="N70" s="224">
        <f t="shared" si="135"/>
        <v>1.2183468705207836</v>
      </c>
      <c r="O70" s="224">
        <f t="shared" si="124"/>
        <v>1.5988372093023258</v>
      </c>
      <c r="P70" s="224">
        <f t="shared" si="125"/>
        <v>0.84825636192271436</v>
      </c>
      <c r="Q70" s="225"/>
      <c r="R70" s="224">
        <f t="shared" si="136"/>
        <v>1.5947102294826914</v>
      </c>
      <c r="S70" s="224">
        <f t="shared" si="126"/>
        <v>1.9784946236559142</v>
      </c>
      <c r="T70" s="224">
        <f t="shared" si="127"/>
        <v>1.2779552715654952</v>
      </c>
      <c r="U70" s="225"/>
      <c r="V70" s="224">
        <f t="shared" si="137"/>
        <v>2.1749521988527727</v>
      </c>
      <c r="W70" s="224">
        <f t="shared" si="128"/>
        <v>3.0040733197556011</v>
      </c>
      <c r="X70" s="224">
        <f t="shared" si="129"/>
        <v>1.4414414414414414</v>
      </c>
      <c r="Y70" s="225"/>
      <c r="Z70" s="224">
        <f t="shared" si="138"/>
        <v>0.40032025620496392</v>
      </c>
      <c r="AA70" s="224">
        <f t="shared" si="130"/>
        <v>0.72072072072072069</v>
      </c>
      <c r="AB70" s="224">
        <f t="shared" si="131"/>
        <v>0.14409221902017291</v>
      </c>
    </row>
    <row r="71" spans="1:28" ht="15" customHeight="1" x14ac:dyDescent="0.2">
      <c r="A71" s="217" t="s">
        <v>130</v>
      </c>
      <c r="B71" s="224">
        <f t="shared" si="132"/>
        <v>3.7093111279333839</v>
      </c>
      <c r="C71" s="224">
        <f t="shared" si="118"/>
        <v>4.2638652865750037</v>
      </c>
      <c r="D71" s="224">
        <f t="shared" si="119"/>
        <v>3.1764880510613032</v>
      </c>
      <c r="E71" s="225"/>
      <c r="F71" s="224">
        <f t="shared" si="133"/>
        <v>4.0321002153063219</v>
      </c>
      <c r="G71" s="224">
        <f t="shared" si="120"/>
        <v>4.7307692307692308</v>
      </c>
      <c r="H71" s="224">
        <f t="shared" si="121"/>
        <v>3.3080908728577123</v>
      </c>
      <c r="I71" s="225"/>
      <c r="J71" s="224">
        <f t="shared" si="134"/>
        <v>4.3461900282220132</v>
      </c>
      <c r="K71" s="224">
        <f t="shared" si="122"/>
        <v>4.6364985163204748</v>
      </c>
      <c r="L71" s="224">
        <f t="shared" si="123"/>
        <v>4.0473463153875526</v>
      </c>
      <c r="M71" s="225"/>
      <c r="N71" s="224">
        <f t="shared" si="135"/>
        <v>4.1359541359541359</v>
      </c>
      <c r="O71" s="224">
        <f t="shared" si="124"/>
        <v>4.7049112670243494</v>
      </c>
      <c r="P71" s="224">
        <f t="shared" si="125"/>
        <v>3.5757822023567658</v>
      </c>
      <c r="Q71" s="225"/>
      <c r="R71" s="224">
        <f t="shared" si="136"/>
        <v>3.2761904761904761</v>
      </c>
      <c r="S71" s="224">
        <f t="shared" si="126"/>
        <v>3.7259615384615383</v>
      </c>
      <c r="T71" s="224">
        <f t="shared" si="127"/>
        <v>2.8685548293391432</v>
      </c>
      <c r="U71" s="225"/>
      <c r="V71" s="224">
        <f t="shared" si="137"/>
        <v>3.2437046521553561</v>
      </c>
      <c r="W71" s="224">
        <f t="shared" si="128"/>
        <v>4.0834845735027221</v>
      </c>
      <c r="X71" s="224">
        <f t="shared" si="129"/>
        <v>2.49798549556809</v>
      </c>
      <c r="Y71" s="225"/>
      <c r="Z71" s="224">
        <f t="shared" si="138"/>
        <v>1.4455782312925169</v>
      </c>
      <c r="AA71" s="224">
        <f t="shared" si="130"/>
        <v>1.3282732447817838</v>
      </c>
      <c r="AB71" s="224">
        <f t="shared" si="131"/>
        <v>1.5408320493066257</v>
      </c>
    </row>
    <row r="72" spans="1:28" ht="15" customHeight="1" x14ac:dyDescent="0.2">
      <c r="A72" s="209" t="s">
        <v>131</v>
      </c>
      <c r="B72" s="224">
        <f t="shared" si="132"/>
        <v>2.0177690029615007</v>
      </c>
      <c r="C72" s="224">
        <f t="shared" si="118"/>
        <v>2.4983563445101908</v>
      </c>
      <c r="D72" s="224">
        <f t="shared" si="119"/>
        <v>1.5733069848749714</v>
      </c>
      <c r="E72" s="225"/>
      <c r="F72" s="224">
        <f t="shared" si="133"/>
        <v>2.6984126984126986</v>
      </c>
      <c r="G72" s="224">
        <f t="shared" si="120"/>
        <v>3.1877213695395512</v>
      </c>
      <c r="H72" s="224">
        <f t="shared" si="121"/>
        <v>2.2008803521408562</v>
      </c>
      <c r="I72" s="225"/>
      <c r="J72" s="224">
        <f t="shared" si="134"/>
        <v>2.8532870638133798</v>
      </c>
      <c r="K72" s="224">
        <f t="shared" si="122"/>
        <v>3.804347826086957</v>
      </c>
      <c r="L72" s="224">
        <f t="shared" si="123"/>
        <v>1.9149751053236308</v>
      </c>
      <c r="M72" s="225"/>
      <c r="N72" s="224">
        <f t="shared" si="135"/>
        <v>2.0104712041884816</v>
      </c>
      <c r="O72" s="224">
        <f t="shared" si="124"/>
        <v>2.3070469798657718</v>
      </c>
      <c r="P72" s="224">
        <f t="shared" si="125"/>
        <v>1.7147636971978253</v>
      </c>
      <c r="Q72" s="225"/>
      <c r="R72" s="224">
        <f t="shared" si="136"/>
        <v>1.6390125455281264</v>
      </c>
      <c r="S72" s="224">
        <f t="shared" si="126"/>
        <v>1.9973368841544608</v>
      </c>
      <c r="T72" s="224">
        <f t="shared" si="127"/>
        <v>1.3387876534027521</v>
      </c>
      <c r="U72" s="225"/>
      <c r="V72" s="224">
        <f t="shared" si="137"/>
        <v>1.1429904362024725</v>
      </c>
      <c r="W72" s="224">
        <f t="shared" si="128"/>
        <v>1.2301383905689391</v>
      </c>
      <c r="X72" s="224">
        <f t="shared" si="129"/>
        <v>1.0702054794520548</v>
      </c>
      <c r="Y72" s="225"/>
      <c r="Z72" s="224">
        <f t="shared" si="138"/>
        <v>9.1407678244972576E-2</v>
      </c>
      <c r="AA72" s="224">
        <f t="shared" si="130"/>
        <v>0.21598272138228944</v>
      </c>
      <c r="AB72" s="224">
        <f t="shared" si="131"/>
        <v>0</v>
      </c>
    </row>
    <row r="73" spans="1:28" ht="15" customHeight="1" x14ac:dyDescent="0.2">
      <c r="A73" s="213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</row>
    <row r="74" spans="1:28" ht="15" customHeight="1" x14ac:dyDescent="0.25">
      <c r="A74" s="218" t="s">
        <v>37</v>
      </c>
      <c r="B74" s="228">
        <f>+B30/AE30*100</f>
        <v>1.3410741446903318</v>
      </c>
      <c r="C74" s="228">
        <f t="shared" ref="C74" si="139">+C30/AF30*100</f>
        <v>1.7031682361269012</v>
      </c>
      <c r="D74" s="228">
        <f t="shared" ref="D74" si="140">+D30/AG30*100</f>
        <v>0.97990971137593874</v>
      </c>
      <c r="E74" s="229"/>
      <c r="F74" s="228">
        <f>+F30/AI30*100</f>
        <v>1.9884903915322167</v>
      </c>
      <c r="G74" s="228">
        <f t="shared" ref="G74" si="141">+G30/AJ30*100</f>
        <v>2.5053250836798866</v>
      </c>
      <c r="H74" s="228">
        <f t="shared" ref="H74" si="142">+H30/AK30*100</f>
        <v>1.4578777465375403</v>
      </c>
      <c r="I74" s="229"/>
      <c r="J74" s="228">
        <f>+J30/AM30*100</f>
        <v>1.6186683006535949</v>
      </c>
      <c r="K74" s="228">
        <f t="shared" ref="K74" si="143">+K30/AN30*100</f>
        <v>2.0659124446630592</v>
      </c>
      <c r="L74" s="228">
        <f t="shared" ref="L74" si="144">+L30/AO30*100</f>
        <v>1.136001698694129</v>
      </c>
      <c r="M74" s="229"/>
      <c r="N74" s="228">
        <f>+N30/AQ30*100</f>
        <v>1.1887752186089042</v>
      </c>
      <c r="O74" s="228">
        <f t="shared" ref="O74" si="145">+O30/AR30*100</f>
        <v>1.4816477719160399</v>
      </c>
      <c r="P74" s="228">
        <f t="shared" ref="P74" si="146">+P30/AS30*100</f>
        <v>0.88495575221238942</v>
      </c>
      <c r="Q74" s="229"/>
      <c r="R74" s="228">
        <f>+R30/AU30*100</f>
        <v>1.1990820424555364</v>
      </c>
      <c r="S74" s="228">
        <f t="shared" ref="S74" si="147">+S30/AV30*100</f>
        <v>1.6424435779274489</v>
      </c>
      <c r="T74" s="228">
        <f t="shared" ref="T74" si="148">+T30/AW30*100</f>
        <v>0.78064012490241996</v>
      </c>
      <c r="U74" s="229"/>
      <c r="V74" s="228">
        <f>+V30/AY30*100</f>
        <v>0.81906180193596423</v>
      </c>
      <c r="W74" s="228">
        <f t="shared" ref="W74" si="149">+W30/AZ30*100</f>
        <v>0.85183633570730355</v>
      </c>
      <c r="X74" s="228">
        <f t="shared" ref="X74" si="150">+X30/BA30*100</f>
        <v>0.78822911192853384</v>
      </c>
      <c r="Y74" s="229"/>
      <c r="Z74" s="228">
        <f>+Z30/BC30*100</f>
        <v>0.21682567215958368</v>
      </c>
      <c r="AA74" s="228">
        <f t="shared" ref="AA74" si="151">+AA30/BD30*100</f>
        <v>0.24248302618816686</v>
      </c>
      <c r="AB74" s="228">
        <f t="shared" ref="AB74" si="152">+AB30/BE30*100</f>
        <v>0.19607843137254902</v>
      </c>
    </row>
    <row r="75" spans="1:28" ht="15" customHeight="1" x14ac:dyDescent="0.2">
      <c r="A75" s="213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</row>
    <row r="76" spans="1:28" ht="15" customHeight="1" x14ac:dyDescent="0.2">
      <c r="A76" s="216" t="s">
        <v>125</v>
      </c>
      <c r="B76" s="224">
        <f>+B32/AE32*100</f>
        <v>1.5696053982690334</v>
      </c>
      <c r="C76" s="224">
        <f t="shared" ref="C76:C82" si="153">+C32/AF32*100</f>
        <v>1.9367238320520404</v>
      </c>
      <c r="D76" s="224">
        <f t="shared" ref="D76:D82" si="154">+D32/AG32*100</f>
        <v>1.2081513828238719</v>
      </c>
      <c r="E76" s="225"/>
      <c r="F76" s="224">
        <f>+F32/AI32*100</f>
        <v>2.2993142396127473</v>
      </c>
      <c r="G76" s="224">
        <f t="shared" ref="G76:G82" si="155">+G32/AJ32*100</f>
        <v>2.9790660225442833</v>
      </c>
      <c r="H76" s="224">
        <f t="shared" ref="H76:H82" si="156">+H32/AK32*100</f>
        <v>1.6168148746968474</v>
      </c>
      <c r="I76" s="225"/>
      <c r="J76" s="224">
        <f>+J32/AM32*100</f>
        <v>2.4380652772316163</v>
      </c>
      <c r="K76" s="224">
        <f t="shared" ref="K76:K82" si="157">+K32/AN32*100</f>
        <v>2.8928850664581707</v>
      </c>
      <c r="L76" s="224">
        <f t="shared" ref="L76:L82" si="158">+L32/AO32*100</f>
        <v>1.9778481012658229</v>
      </c>
      <c r="M76" s="225"/>
      <c r="N76" s="224">
        <f>+N32/AQ32*100</f>
        <v>1.320901320901321</v>
      </c>
      <c r="O76" s="224">
        <f t="shared" ref="O76:O82" si="159">+O32/AR32*100</f>
        <v>1.340282948622487</v>
      </c>
      <c r="P76" s="224">
        <f t="shared" ref="P76:P82" si="160">+P32/AS32*100</f>
        <v>1.2997562956945572</v>
      </c>
      <c r="Q76" s="225"/>
      <c r="R76" s="224">
        <f>+R32/AU32*100</f>
        <v>1.1661807580174928</v>
      </c>
      <c r="S76" s="224">
        <f t="shared" ref="S76:S82" si="161">+S32/AV32*100</f>
        <v>1.7049666419570051</v>
      </c>
      <c r="T76" s="224">
        <f t="shared" ref="T76:T82" si="162">+T32/AW32*100</f>
        <v>0.64516129032258063</v>
      </c>
      <c r="U76" s="225"/>
      <c r="V76" s="224">
        <f>+V32/AY32*100</f>
        <v>1.230899830220713</v>
      </c>
      <c r="W76" s="224">
        <f t="shared" ref="W76:W82" si="163">+W32/AZ32*100</f>
        <v>1.4134275618374559</v>
      </c>
      <c r="X76" s="224">
        <f t="shared" ref="X76:X82" si="164">+X32/BA32*100</f>
        <v>1.0620915032679739</v>
      </c>
      <c r="Y76" s="225"/>
      <c r="Z76" s="224">
        <f>+Z32/BC32*100</f>
        <v>0</v>
      </c>
      <c r="AA76" s="224">
        <f t="shared" ref="AA76:AA82" si="165">+AA32/BD32*100</f>
        <v>0</v>
      </c>
      <c r="AB76" s="224">
        <f t="shared" ref="AB76:AB82" si="166">+AB32/BE32*100</f>
        <v>0</v>
      </c>
    </row>
    <row r="77" spans="1:28" ht="15" customHeight="1" x14ac:dyDescent="0.2">
      <c r="A77" s="209" t="s">
        <v>126</v>
      </c>
      <c r="B77" s="224">
        <f t="shared" ref="B77:B82" si="167">+B33/AE33*100</f>
        <v>0.8525804535448479</v>
      </c>
      <c r="C77" s="224">
        <f t="shared" si="153"/>
        <v>1.2414869466515324</v>
      </c>
      <c r="D77" s="224">
        <f t="shared" si="154"/>
        <v>0.47510844866763069</v>
      </c>
      <c r="E77" s="225"/>
      <c r="F77" s="224">
        <f t="shared" ref="F77:F82" si="168">+F33/AI33*100</f>
        <v>1.3029315960912053</v>
      </c>
      <c r="G77" s="224">
        <f t="shared" si="155"/>
        <v>1.7805114923923602</v>
      </c>
      <c r="H77" s="224">
        <f t="shared" si="156"/>
        <v>0.81940347427073101</v>
      </c>
      <c r="I77" s="225"/>
      <c r="J77" s="224">
        <f t="shared" ref="J77:J82" si="169">+J33/AM33*100</f>
        <v>0.87380272223155786</v>
      </c>
      <c r="K77" s="224">
        <f t="shared" si="157"/>
        <v>1.1892963330029733</v>
      </c>
      <c r="L77" s="224">
        <f t="shared" si="158"/>
        <v>0.54719562243502051</v>
      </c>
      <c r="M77" s="225"/>
      <c r="N77" s="224">
        <f t="shared" ref="N77:N82" si="170">+N33/AQ33*100</f>
        <v>0.72532926130941022</v>
      </c>
      <c r="O77" s="224">
        <f t="shared" si="159"/>
        <v>1.2016522718738265</v>
      </c>
      <c r="P77" s="224">
        <f t="shared" si="160"/>
        <v>0.23291925465838509</v>
      </c>
      <c r="Q77" s="225"/>
      <c r="R77" s="224">
        <f t="shared" ref="R77:R82" si="171">+R33/AU33*100</f>
        <v>0.98684210526315785</v>
      </c>
      <c r="S77" s="224">
        <f t="shared" si="161"/>
        <v>1.4997973246858534</v>
      </c>
      <c r="T77" s="224">
        <f t="shared" si="162"/>
        <v>0.51832654572380599</v>
      </c>
      <c r="U77" s="225"/>
      <c r="V77" s="224">
        <f t="shared" ref="V77:V82" si="172">+V33/AY33*100</f>
        <v>0.42231607023783069</v>
      </c>
      <c r="W77" s="224">
        <f t="shared" si="163"/>
        <v>0.5617977528089888</v>
      </c>
      <c r="X77" s="224">
        <f t="shared" si="164"/>
        <v>0.29623360135421073</v>
      </c>
      <c r="Y77" s="225"/>
      <c r="Z77" s="224">
        <f t="shared" ref="Z77:Z82" si="173">+Z33/BC33*100</f>
        <v>0.24660912453760789</v>
      </c>
      <c r="AA77" s="224">
        <f t="shared" si="165"/>
        <v>0.42016806722689076</v>
      </c>
      <c r="AB77" s="224">
        <f t="shared" si="166"/>
        <v>0.11013215859030838</v>
      </c>
    </row>
    <row r="78" spans="1:28" ht="15" customHeight="1" x14ac:dyDescent="0.2">
      <c r="A78" s="209" t="s">
        <v>127</v>
      </c>
      <c r="B78" s="224">
        <f t="shared" si="167"/>
        <v>0.78230374966280003</v>
      </c>
      <c r="C78" s="224">
        <f t="shared" si="153"/>
        <v>0.94339622641509435</v>
      </c>
      <c r="D78" s="224">
        <f t="shared" si="154"/>
        <v>0.61145080600333523</v>
      </c>
      <c r="E78" s="225"/>
      <c r="F78" s="224">
        <f t="shared" si="168"/>
        <v>1.2722646310432568</v>
      </c>
      <c r="G78" s="224">
        <f t="shared" si="155"/>
        <v>1.4018691588785046</v>
      </c>
      <c r="H78" s="224">
        <f t="shared" si="156"/>
        <v>1.1173184357541899</v>
      </c>
      <c r="I78" s="225"/>
      <c r="J78" s="224">
        <f t="shared" si="169"/>
        <v>0.86741016109045854</v>
      </c>
      <c r="K78" s="224">
        <f t="shared" si="157"/>
        <v>0.95238095238095244</v>
      </c>
      <c r="L78" s="224">
        <f t="shared" si="158"/>
        <v>0.77519379844961245</v>
      </c>
      <c r="M78" s="225"/>
      <c r="N78" s="224">
        <f t="shared" si="170"/>
        <v>0.58309037900874638</v>
      </c>
      <c r="O78" s="224">
        <f t="shared" si="159"/>
        <v>0.57971014492753625</v>
      </c>
      <c r="P78" s="224">
        <f t="shared" si="160"/>
        <v>0.5865102639296188</v>
      </c>
      <c r="Q78" s="225"/>
      <c r="R78" s="224">
        <f t="shared" si="171"/>
        <v>0.56022408963585435</v>
      </c>
      <c r="S78" s="224">
        <f t="shared" si="161"/>
        <v>0.82191780821917804</v>
      </c>
      <c r="T78" s="224">
        <f t="shared" si="162"/>
        <v>0.28653295128939826</v>
      </c>
      <c r="U78" s="225"/>
      <c r="V78" s="224">
        <f t="shared" si="172"/>
        <v>0.68027210884353739</v>
      </c>
      <c r="W78" s="224">
        <f t="shared" si="163"/>
        <v>1.0344827586206897</v>
      </c>
      <c r="X78" s="224">
        <f t="shared" si="164"/>
        <v>0.33557046979865773</v>
      </c>
      <c r="Y78" s="225"/>
      <c r="Z78" s="224">
        <f t="shared" si="173"/>
        <v>0</v>
      </c>
      <c r="AA78" s="224">
        <f t="shared" si="165"/>
        <v>0</v>
      </c>
      <c r="AB78" s="224">
        <f t="shared" si="166"/>
        <v>0</v>
      </c>
    </row>
    <row r="79" spans="1:28" ht="15" customHeight="1" x14ac:dyDescent="0.2">
      <c r="A79" s="209" t="s">
        <v>128</v>
      </c>
      <c r="B79" s="224">
        <f t="shared" si="167"/>
        <v>2.4679442989107954</v>
      </c>
      <c r="C79" s="224">
        <f t="shared" si="153"/>
        <v>2.6519337016574585</v>
      </c>
      <c r="D79" s="224">
        <f t="shared" si="154"/>
        <v>2.2846132672722268</v>
      </c>
      <c r="E79" s="225"/>
      <c r="F79" s="224">
        <f t="shared" si="168"/>
        <v>3.930712858094604</v>
      </c>
      <c r="G79" s="224">
        <f t="shared" si="155"/>
        <v>4.032258064516129</v>
      </c>
      <c r="H79" s="224">
        <f t="shared" si="156"/>
        <v>3.8309114927344781</v>
      </c>
      <c r="I79" s="225"/>
      <c r="J79" s="224">
        <f t="shared" si="169"/>
        <v>2.8381642512077296</v>
      </c>
      <c r="K79" s="224">
        <f t="shared" si="157"/>
        <v>3.6384976525821595</v>
      </c>
      <c r="L79" s="224">
        <f t="shared" si="158"/>
        <v>1.9900497512437811</v>
      </c>
      <c r="M79" s="225"/>
      <c r="N79" s="224">
        <f t="shared" si="170"/>
        <v>1.8296973961998593</v>
      </c>
      <c r="O79" s="224">
        <f t="shared" si="159"/>
        <v>2.0215633423180592</v>
      </c>
      <c r="P79" s="224">
        <f t="shared" si="160"/>
        <v>1.6200294550810017</v>
      </c>
      <c r="Q79" s="225"/>
      <c r="R79" s="224">
        <f t="shared" si="171"/>
        <v>2.1913805697589481</v>
      </c>
      <c r="S79" s="224">
        <f t="shared" si="161"/>
        <v>2.4767801857585141</v>
      </c>
      <c r="T79" s="224">
        <f t="shared" si="162"/>
        <v>1.9363762102351314</v>
      </c>
      <c r="U79" s="225"/>
      <c r="V79" s="224">
        <f t="shared" si="172"/>
        <v>1.3675213675213675</v>
      </c>
      <c r="W79" s="224">
        <f t="shared" si="163"/>
        <v>0.70052539404553416</v>
      </c>
      <c r="X79" s="224">
        <f t="shared" si="164"/>
        <v>2.003338898163606</v>
      </c>
      <c r="Y79" s="225"/>
      <c r="Z79" s="224">
        <f t="shared" si="173"/>
        <v>0.73529411764705876</v>
      </c>
      <c r="AA79" s="224">
        <f t="shared" si="165"/>
        <v>0</v>
      </c>
      <c r="AB79" s="224">
        <f t="shared" si="166"/>
        <v>1.4084507042253522</v>
      </c>
    </row>
    <row r="80" spans="1:28" ht="15" customHeight="1" x14ac:dyDescent="0.2">
      <c r="A80" s="209" t="s">
        <v>129</v>
      </c>
      <c r="B80" s="224">
        <f t="shared" si="167"/>
        <v>0.32</v>
      </c>
      <c r="C80" s="224">
        <f t="shared" si="153"/>
        <v>0.36190907034607556</v>
      </c>
      <c r="D80" s="224">
        <f t="shared" si="154"/>
        <v>0.27720027720027718</v>
      </c>
      <c r="E80" s="225"/>
      <c r="F80" s="224">
        <f t="shared" si="168"/>
        <v>0.50761421319796951</v>
      </c>
      <c r="G80" s="224">
        <f t="shared" si="155"/>
        <v>0.44296788482834992</v>
      </c>
      <c r="H80" s="224">
        <f t="shared" si="156"/>
        <v>0.57471264367816088</v>
      </c>
      <c r="I80" s="225"/>
      <c r="J80" s="224">
        <f t="shared" si="169"/>
        <v>0.52295177222545031</v>
      </c>
      <c r="K80" s="224">
        <f t="shared" si="157"/>
        <v>0.55493895671476134</v>
      </c>
      <c r="L80" s="224">
        <f t="shared" si="158"/>
        <v>0.48780487804878048</v>
      </c>
      <c r="M80" s="225"/>
      <c r="N80" s="224">
        <f t="shared" si="170"/>
        <v>0.45190445448676569</v>
      </c>
      <c r="O80" s="224">
        <f t="shared" si="159"/>
        <v>0.62656641604010022</v>
      </c>
      <c r="P80" s="224">
        <f t="shared" si="160"/>
        <v>0.26631158455392812</v>
      </c>
      <c r="Q80" s="225"/>
      <c r="R80" s="224">
        <f t="shared" si="171"/>
        <v>0.18337408312958436</v>
      </c>
      <c r="S80" s="224">
        <f t="shared" si="161"/>
        <v>0.24479804161566704</v>
      </c>
      <c r="T80" s="224">
        <f t="shared" si="162"/>
        <v>0.1221001221001221</v>
      </c>
      <c r="U80" s="225"/>
      <c r="V80" s="224">
        <f t="shared" si="172"/>
        <v>0</v>
      </c>
      <c r="W80" s="224">
        <f t="shared" si="163"/>
        <v>0</v>
      </c>
      <c r="X80" s="224">
        <f t="shared" si="164"/>
        <v>0</v>
      </c>
      <c r="Y80" s="225"/>
      <c r="Z80" s="224">
        <f t="shared" si="173"/>
        <v>0</v>
      </c>
      <c r="AA80" s="224">
        <f t="shared" si="165"/>
        <v>0</v>
      </c>
      <c r="AB80" s="224">
        <f t="shared" si="166"/>
        <v>0</v>
      </c>
    </row>
    <row r="81" spans="1:28" ht="15" customHeight="1" x14ac:dyDescent="0.2">
      <c r="A81" s="217" t="s">
        <v>130</v>
      </c>
      <c r="B81" s="224">
        <f t="shared" si="167"/>
        <v>2.2975623423928271</v>
      </c>
      <c r="C81" s="224">
        <f t="shared" si="153"/>
        <v>2.8714524207011687</v>
      </c>
      <c r="D81" s="224">
        <f t="shared" si="154"/>
        <v>1.7155756207674944</v>
      </c>
      <c r="E81" s="225"/>
      <c r="F81" s="224">
        <f t="shared" si="168"/>
        <v>3.0150753768844218</v>
      </c>
      <c r="G81" s="224">
        <f t="shared" si="155"/>
        <v>3.927986906710311</v>
      </c>
      <c r="H81" s="224">
        <f t="shared" si="156"/>
        <v>2.0583190394511153</v>
      </c>
      <c r="I81" s="225"/>
      <c r="J81" s="224">
        <f t="shared" si="169"/>
        <v>2.7473993064817286</v>
      </c>
      <c r="K81" s="224">
        <f t="shared" si="157"/>
        <v>3.6399409739301523</v>
      </c>
      <c r="L81" s="224">
        <f t="shared" si="158"/>
        <v>1.6899766899766899</v>
      </c>
      <c r="M81" s="225"/>
      <c r="N81" s="224">
        <f t="shared" si="170"/>
        <v>2.0972644376899696</v>
      </c>
      <c r="O81" s="224">
        <f t="shared" si="159"/>
        <v>2.3909145248057384</v>
      </c>
      <c r="P81" s="224">
        <f t="shared" si="160"/>
        <v>1.7934446505875077</v>
      </c>
      <c r="Q81" s="225"/>
      <c r="R81" s="224">
        <f t="shared" si="171"/>
        <v>2.3349668492360909</v>
      </c>
      <c r="S81" s="224">
        <f t="shared" si="161"/>
        <v>3.0778515389257697</v>
      </c>
      <c r="T81" s="224">
        <f t="shared" si="162"/>
        <v>1.6556291390728477</v>
      </c>
      <c r="U81" s="225"/>
      <c r="V81" s="224">
        <f t="shared" si="172"/>
        <v>1.5635858234885336</v>
      </c>
      <c r="W81" s="224">
        <f t="shared" si="163"/>
        <v>1.4265335235378032</v>
      </c>
      <c r="X81" s="224">
        <f t="shared" si="164"/>
        <v>1.6937669376693765</v>
      </c>
      <c r="Y81" s="225"/>
      <c r="Z81" s="224">
        <f t="shared" si="173"/>
        <v>0.45610034207525657</v>
      </c>
      <c r="AA81" s="224">
        <f t="shared" si="165"/>
        <v>0.2583979328165375</v>
      </c>
      <c r="AB81" s="224">
        <f t="shared" si="166"/>
        <v>0.61224489795918369</v>
      </c>
    </row>
    <row r="82" spans="1:28" ht="15" customHeight="1" thickBot="1" x14ac:dyDescent="0.25">
      <c r="A82" s="220" t="s">
        <v>131</v>
      </c>
      <c r="B82" s="226">
        <f t="shared" si="167"/>
        <v>1.0922509225092252</v>
      </c>
      <c r="C82" s="226">
        <f t="shared" si="153"/>
        <v>1.4652014652014651</v>
      </c>
      <c r="D82" s="226">
        <f t="shared" si="154"/>
        <v>0.71375464684014867</v>
      </c>
      <c r="E82" s="227"/>
      <c r="F82" s="226">
        <f t="shared" si="168"/>
        <v>1.9993751952514838</v>
      </c>
      <c r="G82" s="226">
        <f t="shared" si="155"/>
        <v>2.6543209876543212</v>
      </c>
      <c r="H82" s="226">
        <f t="shared" si="156"/>
        <v>1.3282732447817838</v>
      </c>
      <c r="I82" s="227"/>
      <c r="J82" s="226">
        <f t="shared" si="169"/>
        <v>1.1719987329743429</v>
      </c>
      <c r="K82" s="226">
        <f t="shared" si="157"/>
        <v>1.3914095583787054</v>
      </c>
      <c r="L82" s="226">
        <f t="shared" si="158"/>
        <v>0.93085106382978722</v>
      </c>
      <c r="M82" s="227"/>
      <c r="N82" s="226">
        <f t="shared" si="170"/>
        <v>1.0956902848794741</v>
      </c>
      <c r="O82" s="226">
        <f t="shared" si="159"/>
        <v>1.486988847583643</v>
      </c>
      <c r="P82" s="226">
        <f t="shared" si="160"/>
        <v>0.71787508973438618</v>
      </c>
      <c r="Q82" s="227"/>
      <c r="R82" s="226">
        <f t="shared" si="171"/>
        <v>0.34334763948497854</v>
      </c>
      <c r="S82" s="226">
        <f t="shared" si="161"/>
        <v>0.60240963855421692</v>
      </c>
      <c r="T82" s="226">
        <f t="shared" si="162"/>
        <v>8.5616438356164379E-2</v>
      </c>
      <c r="U82" s="227"/>
      <c r="V82" s="226">
        <f t="shared" si="172"/>
        <v>0.42780748663101603</v>
      </c>
      <c r="W82" s="226">
        <f t="shared" si="163"/>
        <v>0.65075921908893708</v>
      </c>
      <c r="X82" s="226">
        <f t="shared" si="164"/>
        <v>0.21097046413502107</v>
      </c>
      <c r="Y82" s="227"/>
      <c r="Z82" s="226">
        <f t="shared" si="173"/>
        <v>0.39370078740157477</v>
      </c>
      <c r="AA82" s="226">
        <f t="shared" si="165"/>
        <v>0.81300813008130091</v>
      </c>
      <c r="AB82" s="226">
        <f t="shared" si="166"/>
        <v>0</v>
      </c>
    </row>
  </sheetData>
  <mergeCells count="2">
    <mergeCell ref="A2:AB2"/>
    <mergeCell ref="A46:AB46"/>
  </mergeCells>
  <hyperlinks>
    <hyperlink ref="BR47" location="INDICE!A1" display="Indice"/>
    <hyperlink ref="BR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3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topLeftCell="N1" workbookViewId="0">
      <selection activeCell="AD1" sqref="AD1"/>
    </sheetView>
  </sheetViews>
  <sheetFormatPr baseColWidth="10" defaultRowHeight="12.75" x14ac:dyDescent="0.25"/>
  <cols>
    <col min="1" max="1" width="16.5703125" style="4" bestFit="1" customWidth="1"/>
    <col min="2" max="4" width="6.7109375" style="4" customWidth="1"/>
    <col min="5" max="5" width="1.7109375" style="4" customWidth="1"/>
    <col min="6" max="6" width="6.7109375" style="4" customWidth="1"/>
    <col min="7" max="7" width="5.7109375" style="4" customWidth="1"/>
    <col min="8" max="8" width="5.42578125" style="4" customWidth="1"/>
    <col min="9" max="9" width="1.7109375" style="4" customWidth="1"/>
    <col min="10" max="11" width="5.7109375" style="4" customWidth="1"/>
    <col min="12" max="12" width="6" style="4" bestFit="1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29" width="1.85546875" style="4" bestFit="1" customWidth="1"/>
    <col min="30" max="30" width="7.85546875" style="4" bestFit="1" customWidth="1"/>
    <col min="31" max="226" width="11.42578125" style="4"/>
    <col min="227" max="227" width="22.7109375" style="4" customWidth="1"/>
    <col min="228" max="228" width="7.28515625" style="4" customWidth="1"/>
    <col min="229" max="229" width="6.85546875" style="4" customWidth="1"/>
    <col min="230" max="230" width="6" style="4" bestFit="1" customWidth="1"/>
    <col min="231" max="231" width="1.7109375" style="4" customWidth="1"/>
    <col min="232" max="232" width="6" style="4" bestFit="1" customWidth="1"/>
    <col min="233" max="234" width="5.42578125" style="4" customWidth="1"/>
    <col min="235" max="235" width="1.7109375" style="4" customWidth="1"/>
    <col min="236" max="238" width="5.140625" style="4" customWidth="1"/>
    <col min="239" max="239" width="1.7109375" style="4" customWidth="1"/>
    <col min="240" max="242" width="4.7109375" style="4" customWidth="1"/>
    <col min="243" max="243" width="1.7109375" style="4" customWidth="1"/>
    <col min="244" max="246" width="4.7109375" style="4" customWidth="1"/>
    <col min="247" max="247" width="1.7109375" style="4" customWidth="1"/>
    <col min="248" max="250" width="4.7109375" style="4" customWidth="1"/>
    <col min="251" max="251" width="1.7109375" style="4" customWidth="1"/>
    <col min="252" max="252" width="4.85546875" style="4" bestFit="1" customWidth="1"/>
    <col min="253" max="253" width="4" style="4" customWidth="1"/>
    <col min="254" max="254" width="5" style="4" customWidth="1"/>
    <col min="255" max="255" width="11.42578125" style="4"/>
    <col min="256" max="256" width="12.42578125" style="4" customWidth="1"/>
    <col min="257" max="257" width="10.85546875" style="4" customWidth="1"/>
    <col min="258" max="259" width="6.140625" style="4" customWidth="1"/>
    <col min="260" max="260" width="1.7109375" style="4" customWidth="1"/>
    <col min="261" max="261" width="6" style="4" customWidth="1"/>
    <col min="262" max="263" width="5.28515625" style="4" customWidth="1"/>
    <col min="264" max="264" width="1.7109375" style="4" customWidth="1"/>
    <col min="265" max="267" width="5.28515625" style="4" customWidth="1"/>
    <col min="268" max="268" width="1.7109375" style="4" customWidth="1"/>
    <col min="269" max="271" width="5.28515625" style="4" customWidth="1"/>
    <col min="272" max="272" width="1.7109375" style="4" customWidth="1"/>
    <col min="273" max="275" width="5.28515625" style="4" customWidth="1"/>
    <col min="276" max="276" width="1.7109375" style="4" customWidth="1"/>
    <col min="277" max="279" width="5.28515625" style="4" customWidth="1"/>
    <col min="280" max="280" width="1.7109375" style="4" customWidth="1"/>
    <col min="281" max="283" width="5.28515625" style="4" customWidth="1"/>
    <col min="284" max="482" width="11.42578125" style="4"/>
    <col min="483" max="483" width="22.7109375" style="4" customWidth="1"/>
    <col min="484" max="484" width="7.28515625" style="4" customWidth="1"/>
    <col min="485" max="485" width="6.85546875" style="4" customWidth="1"/>
    <col min="486" max="486" width="6" style="4" bestFit="1" customWidth="1"/>
    <col min="487" max="487" width="1.7109375" style="4" customWidth="1"/>
    <col min="488" max="488" width="6" style="4" bestFit="1" customWidth="1"/>
    <col min="489" max="490" width="5.42578125" style="4" customWidth="1"/>
    <col min="491" max="491" width="1.7109375" style="4" customWidth="1"/>
    <col min="492" max="494" width="5.140625" style="4" customWidth="1"/>
    <col min="495" max="495" width="1.7109375" style="4" customWidth="1"/>
    <col min="496" max="498" width="4.7109375" style="4" customWidth="1"/>
    <col min="499" max="499" width="1.7109375" style="4" customWidth="1"/>
    <col min="500" max="502" width="4.7109375" style="4" customWidth="1"/>
    <col min="503" max="503" width="1.7109375" style="4" customWidth="1"/>
    <col min="504" max="506" width="4.7109375" style="4" customWidth="1"/>
    <col min="507" max="507" width="1.7109375" style="4" customWidth="1"/>
    <col min="508" max="508" width="4.85546875" style="4" bestFit="1" customWidth="1"/>
    <col min="509" max="509" width="4" style="4" customWidth="1"/>
    <col min="510" max="510" width="5" style="4" customWidth="1"/>
    <col min="511" max="511" width="11.42578125" style="4"/>
    <col min="512" max="512" width="12.42578125" style="4" customWidth="1"/>
    <col min="513" max="513" width="10.85546875" style="4" customWidth="1"/>
    <col min="514" max="515" width="6.140625" style="4" customWidth="1"/>
    <col min="516" max="516" width="1.7109375" style="4" customWidth="1"/>
    <col min="517" max="517" width="6" style="4" customWidth="1"/>
    <col min="518" max="519" width="5.28515625" style="4" customWidth="1"/>
    <col min="520" max="520" width="1.7109375" style="4" customWidth="1"/>
    <col min="521" max="523" width="5.28515625" style="4" customWidth="1"/>
    <col min="524" max="524" width="1.7109375" style="4" customWidth="1"/>
    <col min="525" max="527" width="5.28515625" style="4" customWidth="1"/>
    <col min="528" max="528" width="1.7109375" style="4" customWidth="1"/>
    <col min="529" max="531" width="5.28515625" style="4" customWidth="1"/>
    <col min="532" max="532" width="1.7109375" style="4" customWidth="1"/>
    <col min="533" max="535" width="5.28515625" style="4" customWidth="1"/>
    <col min="536" max="536" width="1.7109375" style="4" customWidth="1"/>
    <col min="537" max="539" width="5.28515625" style="4" customWidth="1"/>
    <col min="540" max="738" width="11.42578125" style="4"/>
    <col min="739" max="739" width="22.7109375" style="4" customWidth="1"/>
    <col min="740" max="740" width="7.28515625" style="4" customWidth="1"/>
    <col min="741" max="741" width="6.85546875" style="4" customWidth="1"/>
    <col min="742" max="742" width="6" style="4" bestFit="1" customWidth="1"/>
    <col min="743" max="743" width="1.7109375" style="4" customWidth="1"/>
    <col min="744" max="744" width="6" style="4" bestFit="1" customWidth="1"/>
    <col min="745" max="746" width="5.42578125" style="4" customWidth="1"/>
    <col min="747" max="747" width="1.7109375" style="4" customWidth="1"/>
    <col min="748" max="750" width="5.140625" style="4" customWidth="1"/>
    <col min="751" max="751" width="1.7109375" style="4" customWidth="1"/>
    <col min="752" max="754" width="4.7109375" style="4" customWidth="1"/>
    <col min="755" max="755" width="1.7109375" style="4" customWidth="1"/>
    <col min="756" max="758" width="4.7109375" style="4" customWidth="1"/>
    <col min="759" max="759" width="1.7109375" style="4" customWidth="1"/>
    <col min="760" max="762" width="4.7109375" style="4" customWidth="1"/>
    <col min="763" max="763" width="1.7109375" style="4" customWidth="1"/>
    <col min="764" max="764" width="4.85546875" style="4" bestFit="1" customWidth="1"/>
    <col min="765" max="765" width="4" style="4" customWidth="1"/>
    <col min="766" max="766" width="5" style="4" customWidth="1"/>
    <col min="767" max="767" width="11.42578125" style="4"/>
    <col min="768" max="768" width="12.42578125" style="4" customWidth="1"/>
    <col min="769" max="769" width="10.85546875" style="4" customWidth="1"/>
    <col min="770" max="771" width="6.140625" style="4" customWidth="1"/>
    <col min="772" max="772" width="1.7109375" style="4" customWidth="1"/>
    <col min="773" max="773" width="6" style="4" customWidth="1"/>
    <col min="774" max="775" width="5.28515625" style="4" customWidth="1"/>
    <col min="776" max="776" width="1.7109375" style="4" customWidth="1"/>
    <col min="777" max="779" width="5.28515625" style="4" customWidth="1"/>
    <col min="780" max="780" width="1.7109375" style="4" customWidth="1"/>
    <col min="781" max="783" width="5.28515625" style="4" customWidth="1"/>
    <col min="784" max="784" width="1.7109375" style="4" customWidth="1"/>
    <col min="785" max="787" width="5.28515625" style="4" customWidth="1"/>
    <col min="788" max="788" width="1.7109375" style="4" customWidth="1"/>
    <col min="789" max="791" width="5.28515625" style="4" customWidth="1"/>
    <col min="792" max="792" width="1.7109375" style="4" customWidth="1"/>
    <col min="793" max="795" width="5.28515625" style="4" customWidth="1"/>
    <col min="796" max="994" width="11.42578125" style="4"/>
    <col min="995" max="995" width="22.7109375" style="4" customWidth="1"/>
    <col min="996" max="996" width="7.28515625" style="4" customWidth="1"/>
    <col min="997" max="997" width="6.85546875" style="4" customWidth="1"/>
    <col min="998" max="998" width="6" style="4" bestFit="1" customWidth="1"/>
    <col min="999" max="999" width="1.7109375" style="4" customWidth="1"/>
    <col min="1000" max="1000" width="6" style="4" bestFit="1" customWidth="1"/>
    <col min="1001" max="1002" width="5.42578125" style="4" customWidth="1"/>
    <col min="1003" max="1003" width="1.7109375" style="4" customWidth="1"/>
    <col min="1004" max="1006" width="5.140625" style="4" customWidth="1"/>
    <col min="1007" max="1007" width="1.7109375" style="4" customWidth="1"/>
    <col min="1008" max="1010" width="4.7109375" style="4" customWidth="1"/>
    <col min="1011" max="1011" width="1.7109375" style="4" customWidth="1"/>
    <col min="1012" max="1014" width="4.7109375" style="4" customWidth="1"/>
    <col min="1015" max="1015" width="1.7109375" style="4" customWidth="1"/>
    <col min="1016" max="1018" width="4.7109375" style="4" customWidth="1"/>
    <col min="1019" max="1019" width="1.7109375" style="4" customWidth="1"/>
    <col min="1020" max="1020" width="4.85546875" style="4" bestFit="1" customWidth="1"/>
    <col min="1021" max="1021" width="4" style="4" customWidth="1"/>
    <col min="1022" max="1022" width="5" style="4" customWidth="1"/>
    <col min="1023" max="1023" width="11.42578125" style="4"/>
    <col min="1024" max="1024" width="12.42578125" style="4" customWidth="1"/>
    <col min="1025" max="1025" width="10.85546875" style="4" customWidth="1"/>
    <col min="1026" max="1027" width="6.140625" style="4" customWidth="1"/>
    <col min="1028" max="1028" width="1.7109375" style="4" customWidth="1"/>
    <col min="1029" max="1029" width="6" style="4" customWidth="1"/>
    <col min="1030" max="1031" width="5.28515625" style="4" customWidth="1"/>
    <col min="1032" max="1032" width="1.7109375" style="4" customWidth="1"/>
    <col min="1033" max="1035" width="5.28515625" style="4" customWidth="1"/>
    <col min="1036" max="1036" width="1.7109375" style="4" customWidth="1"/>
    <col min="1037" max="1039" width="5.28515625" style="4" customWidth="1"/>
    <col min="1040" max="1040" width="1.7109375" style="4" customWidth="1"/>
    <col min="1041" max="1043" width="5.28515625" style="4" customWidth="1"/>
    <col min="1044" max="1044" width="1.7109375" style="4" customWidth="1"/>
    <col min="1045" max="1047" width="5.28515625" style="4" customWidth="1"/>
    <col min="1048" max="1048" width="1.7109375" style="4" customWidth="1"/>
    <col min="1049" max="1051" width="5.28515625" style="4" customWidth="1"/>
    <col min="1052" max="1250" width="11.42578125" style="4"/>
    <col min="1251" max="1251" width="22.7109375" style="4" customWidth="1"/>
    <col min="1252" max="1252" width="7.28515625" style="4" customWidth="1"/>
    <col min="1253" max="1253" width="6.85546875" style="4" customWidth="1"/>
    <col min="1254" max="1254" width="6" style="4" bestFit="1" customWidth="1"/>
    <col min="1255" max="1255" width="1.7109375" style="4" customWidth="1"/>
    <col min="1256" max="1256" width="6" style="4" bestFit="1" customWidth="1"/>
    <col min="1257" max="1258" width="5.42578125" style="4" customWidth="1"/>
    <col min="1259" max="1259" width="1.7109375" style="4" customWidth="1"/>
    <col min="1260" max="1262" width="5.140625" style="4" customWidth="1"/>
    <col min="1263" max="1263" width="1.7109375" style="4" customWidth="1"/>
    <col min="1264" max="1266" width="4.7109375" style="4" customWidth="1"/>
    <col min="1267" max="1267" width="1.7109375" style="4" customWidth="1"/>
    <col min="1268" max="1270" width="4.7109375" style="4" customWidth="1"/>
    <col min="1271" max="1271" width="1.7109375" style="4" customWidth="1"/>
    <col min="1272" max="1274" width="4.7109375" style="4" customWidth="1"/>
    <col min="1275" max="1275" width="1.7109375" style="4" customWidth="1"/>
    <col min="1276" max="1276" width="4.85546875" style="4" bestFit="1" customWidth="1"/>
    <col min="1277" max="1277" width="4" style="4" customWidth="1"/>
    <col min="1278" max="1278" width="5" style="4" customWidth="1"/>
    <col min="1279" max="1279" width="11.42578125" style="4"/>
    <col min="1280" max="1280" width="12.42578125" style="4" customWidth="1"/>
    <col min="1281" max="1281" width="10.85546875" style="4" customWidth="1"/>
    <col min="1282" max="1283" width="6.140625" style="4" customWidth="1"/>
    <col min="1284" max="1284" width="1.7109375" style="4" customWidth="1"/>
    <col min="1285" max="1285" width="6" style="4" customWidth="1"/>
    <col min="1286" max="1287" width="5.28515625" style="4" customWidth="1"/>
    <col min="1288" max="1288" width="1.7109375" style="4" customWidth="1"/>
    <col min="1289" max="1291" width="5.28515625" style="4" customWidth="1"/>
    <col min="1292" max="1292" width="1.7109375" style="4" customWidth="1"/>
    <col min="1293" max="1295" width="5.28515625" style="4" customWidth="1"/>
    <col min="1296" max="1296" width="1.7109375" style="4" customWidth="1"/>
    <col min="1297" max="1299" width="5.28515625" style="4" customWidth="1"/>
    <col min="1300" max="1300" width="1.7109375" style="4" customWidth="1"/>
    <col min="1301" max="1303" width="5.28515625" style="4" customWidth="1"/>
    <col min="1304" max="1304" width="1.7109375" style="4" customWidth="1"/>
    <col min="1305" max="1307" width="5.28515625" style="4" customWidth="1"/>
    <col min="1308" max="1506" width="11.42578125" style="4"/>
    <col min="1507" max="1507" width="22.7109375" style="4" customWidth="1"/>
    <col min="1508" max="1508" width="7.28515625" style="4" customWidth="1"/>
    <col min="1509" max="1509" width="6.85546875" style="4" customWidth="1"/>
    <col min="1510" max="1510" width="6" style="4" bestFit="1" customWidth="1"/>
    <col min="1511" max="1511" width="1.7109375" style="4" customWidth="1"/>
    <col min="1512" max="1512" width="6" style="4" bestFit="1" customWidth="1"/>
    <col min="1513" max="1514" width="5.42578125" style="4" customWidth="1"/>
    <col min="1515" max="1515" width="1.7109375" style="4" customWidth="1"/>
    <col min="1516" max="1518" width="5.140625" style="4" customWidth="1"/>
    <col min="1519" max="1519" width="1.7109375" style="4" customWidth="1"/>
    <col min="1520" max="1522" width="4.7109375" style="4" customWidth="1"/>
    <col min="1523" max="1523" width="1.7109375" style="4" customWidth="1"/>
    <col min="1524" max="1526" width="4.7109375" style="4" customWidth="1"/>
    <col min="1527" max="1527" width="1.7109375" style="4" customWidth="1"/>
    <col min="1528" max="1530" width="4.7109375" style="4" customWidth="1"/>
    <col min="1531" max="1531" width="1.7109375" style="4" customWidth="1"/>
    <col min="1532" max="1532" width="4.85546875" style="4" bestFit="1" customWidth="1"/>
    <col min="1533" max="1533" width="4" style="4" customWidth="1"/>
    <col min="1534" max="1534" width="5" style="4" customWidth="1"/>
    <col min="1535" max="1535" width="11.42578125" style="4"/>
    <col min="1536" max="1536" width="12.42578125" style="4" customWidth="1"/>
    <col min="1537" max="1537" width="10.85546875" style="4" customWidth="1"/>
    <col min="1538" max="1539" width="6.140625" style="4" customWidth="1"/>
    <col min="1540" max="1540" width="1.7109375" style="4" customWidth="1"/>
    <col min="1541" max="1541" width="6" style="4" customWidth="1"/>
    <col min="1542" max="1543" width="5.28515625" style="4" customWidth="1"/>
    <col min="1544" max="1544" width="1.7109375" style="4" customWidth="1"/>
    <col min="1545" max="1547" width="5.28515625" style="4" customWidth="1"/>
    <col min="1548" max="1548" width="1.7109375" style="4" customWidth="1"/>
    <col min="1549" max="1551" width="5.28515625" style="4" customWidth="1"/>
    <col min="1552" max="1552" width="1.7109375" style="4" customWidth="1"/>
    <col min="1553" max="1555" width="5.28515625" style="4" customWidth="1"/>
    <col min="1556" max="1556" width="1.7109375" style="4" customWidth="1"/>
    <col min="1557" max="1559" width="5.28515625" style="4" customWidth="1"/>
    <col min="1560" max="1560" width="1.7109375" style="4" customWidth="1"/>
    <col min="1561" max="1563" width="5.28515625" style="4" customWidth="1"/>
    <col min="1564" max="1762" width="11.42578125" style="4"/>
    <col min="1763" max="1763" width="22.7109375" style="4" customWidth="1"/>
    <col min="1764" max="1764" width="7.28515625" style="4" customWidth="1"/>
    <col min="1765" max="1765" width="6.85546875" style="4" customWidth="1"/>
    <col min="1766" max="1766" width="6" style="4" bestFit="1" customWidth="1"/>
    <col min="1767" max="1767" width="1.7109375" style="4" customWidth="1"/>
    <col min="1768" max="1768" width="6" style="4" bestFit="1" customWidth="1"/>
    <col min="1769" max="1770" width="5.42578125" style="4" customWidth="1"/>
    <col min="1771" max="1771" width="1.7109375" style="4" customWidth="1"/>
    <col min="1772" max="1774" width="5.140625" style="4" customWidth="1"/>
    <col min="1775" max="1775" width="1.7109375" style="4" customWidth="1"/>
    <col min="1776" max="1778" width="4.7109375" style="4" customWidth="1"/>
    <col min="1779" max="1779" width="1.7109375" style="4" customWidth="1"/>
    <col min="1780" max="1782" width="4.7109375" style="4" customWidth="1"/>
    <col min="1783" max="1783" width="1.7109375" style="4" customWidth="1"/>
    <col min="1784" max="1786" width="4.7109375" style="4" customWidth="1"/>
    <col min="1787" max="1787" width="1.7109375" style="4" customWidth="1"/>
    <col min="1788" max="1788" width="4.85546875" style="4" bestFit="1" customWidth="1"/>
    <col min="1789" max="1789" width="4" style="4" customWidth="1"/>
    <col min="1790" max="1790" width="5" style="4" customWidth="1"/>
    <col min="1791" max="1791" width="11.42578125" style="4"/>
    <col min="1792" max="1792" width="12.42578125" style="4" customWidth="1"/>
    <col min="1793" max="1793" width="10.85546875" style="4" customWidth="1"/>
    <col min="1794" max="1795" width="6.140625" style="4" customWidth="1"/>
    <col min="1796" max="1796" width="1.7109375" style="4" customWidth="1"/>
    <col min="1797" max="1797" width="6" style="4" customWidth="1"/>
    <col min="1798" max="1799" width="5.28515625" style="4" customWidth="1"/>
    <col min="1800" max="1800" width="1.7109375" style="4" customWidth="1"/>
    <col min="1801" max="1803" width="5.28515625" style="4" customWidth="1"/>
    <col min="1804" max="1804" width="1.7109375" style="4" customWidth="1"/>
    <col min="1805" max="1807" width="5.28515625" style="4" customWidth="1"/>
    <col min="1808" max="1808" width="1.7109375" style="4" customWidth="1"/>
    <col min="1809" max="1811" width="5.28515625" style="4" customWidth="1"/>
    <col min="1812" max="1812" width="1.7109375" style="4" customWidth="1"/>
    <col min="1813" max="1815" width="5.28515625" style="4" customWidth="1"/>
    <col min="1816" max="1816" width="1.7109375" style="4" customWidth="1"/>
    <col min="1817" max="1819" width="5.28515625" style="4" customWidth="1"/>
    <col min="1820" max="2018" width="11.42578125" style="4"/>
    <col min="2019" max="2019" width="22.7109375" style="4" customWidth="1"/>
    <col min="2020" max="2020" width="7.28515625" style="4" customWidth="1"/>
    <col min="2021" max="2021" width="6.85546875" style="4" customWidth="1"/>
    <col min="2022" max="2022" width="6" style="4" bestFit="1" customWidth="1"/>
    <col min="2023" max="2023" width="1.7109375" style="4" customWidth="1"/>
    <col min="2024" max="2024" width="6" style="4" bestFit="1" customWidth="1"/>
    <col min="2025" max="2026" width="5.42578125" style="4" customWidth="1"/>
    <col min="2027" max="2027" width="1.7109375" style="4" customWidth="1"/>
    <col min="2028" max="2030" width="5.140625" style="4" customWidth="1"/>
    <col min="2031" max="2031" width="1.7109375" style="4" customWidth="1"/>
    <col min="2032" max="2034" width="4.7109375" style="4" customWidth="1"/>
    <col min="2035" max="2035" width="1.7109375" style="4" customWidth="1"/>
    <col min="2036" max="2038" width="4.7109375" style="4" customWidth="1"/>
    <col min="2039" max="2039" width="1.7109375" style="4" customWidth="1"/>
    <col min="2040" max="2042" width="4.7109375" style="4" customWidth="1"/>
    <col min="2043" max="2043" width="1.7109375" style="4" customWidth="1"/>
    <col min="2044" max="2044" width="4.85546875" style="4" bestFit="1" customWidth="1"/>
    <col min="2045" max="2045" width="4" style="4" customWidth="1"/>
    <col min="2046" max="2046" width="5" style="4" customWidth="1"/>
    <col min="2047" max="2047" width="11.42578125" style="4"/>
    <col min="2048" max="2048" width="12.42578125" style="4" customWidth="1"/>
    <col min="2049" max="2049" width="10.85546875" style="4" customWidth="1"/>
    <col min="2050" max="2051" width="6.140625" style="4" customWidth="1"/>
    <col min="2052" max="2052" width="1.7109375" style="4" customWidth="1"/>
    <col min="2053" max="2053" width="6" style="4" customWidth="1"/>
    <col min="2054" max="2055" width="5.28515625" style="4" customWidth="1"/>
    <col min="2056" max="2056" width="1.7109375" style="4" customWidth="1"/>
    <col min="2057" max="2059" width="5.28515625" style="4" customWidth="1"/>
    <col min="2060" max="2060" width="1.7109375" style="4" customWidth="1"/>
    <col min="2061" max="2063" width="5.28515625" style="4" customWidth="1"/>
    <col min="2064" max="2064" width="1.7109375" style="4" customWidth="1"/>
    <col min="2065" max="2067" width="5.28515625" style="4" customWidth="1"/>
    <col min="2068" max="2068" width="1.7109375" style="4" customWidth="1"/>
    <col min="2069" max="2071" width="5.28515625" style="4" customWidth="1"/>
    <col min="2072" max="2072" width="1.7109375" style="4" customWidth="1"/>
    <col min="2073" max="2075" width="5.28515625" style="4" customWidth="1"/>
    <col min="2076" max="2274" width="11.42578125" style="4"/>
    <col min="2275" max="2275" width="22.7109375" style="4" customWidth="1"/>
    <col min="2276" max="2276" width="7.28515625" style="4" customWidth="1"/>
    <col min="2277" max="2277" width="6.85546875" style="4" customWidth="1"/>
    <col min="2278" max="2278" width="6" style="4" bestFit="1" customWidth="1"/>
    <col min="2279" max="2279" width="1.7109375" style="4" customWidth="1"/>
    <col min="2280" max="2280" width="6" style="4" bestFit="1" customWidth="1"/>
    <col min="2281" max="2282" width="5.42578125" style="4" customWidth="1"/>
    <col min="2283" max="2283" width="1.7109375" style="4" customWidth="1"/>
    <col min="2284" max="2286" width="5.140625" style="4" customWidth="1"/>
    <col min="2287" max="2287" width="1.7109375" style="4" customWidth="1"/>
    <col min="2288" max="2290" width="4.7109375" style="4" customWidth="1"/>
    <col min="2291" max="2291" width="1.7109375" style="4" customWidth="1"/>
    <col min="2292" max="2294" width="4.7109375" style="4" customWidth="1"/>
    <col min="2295" max="2295" width="1.7109375" style="4" customWidth="1"/>
    <col min="2296" max="2298" width="4.7109375" style="4" customWidth="1"/>
    <col min="2299" max="2299" width="1.7109375" style="4" customWidth="1"/>
    <col min="2300" max="2300" width="4.85546875" style="4" bestFit="1" customWidth="1"/>
    <col min="2301" max="2301" width="4" style="4" customWidth="1"/>
    <col min="2302" max="2302" width="5" style="4" customWidth="1"/>
    <col min="2303" max="2303" width="11.42578125" style="4"/>
    <col min="2304" max="2304" width="12.42578125" style="4" customWidth="1"/>
    <col min="2305" max="2305" width="10.85546875" style="4" customWidth="1"/>
    <col min="2306" max="2307" width="6.140625" style="4" customWidth="1"/>
    <col min="2308" max="2308" width="1.7109375" style="4" customWidth="1"/>
    <col min="2309" max="2309" width="6" style="4" customWidth="1"/>
    <col min="2310" max="2311" width="5.28515625" style="4" customWidth="1"/>
    <col min="2312" max="2312" width="1.7109375" style="4" customWidth="1"/>
    <col min="2313" max="2315" width="5.28515625" style="4" customWidth="1"/>
    <col min="2316" max="2316" width="1.7109375" style="4" customWidth="1"/>
    <col min="2317" max="2319" width="5.28515625" style="4" customWidth="1"/>
    <col min="2320" max="2320" width="1.7109375" style="4" customWidth="1"/>
    <col min="2321" max="2323" width="5.28515625" style="4" customWidth="1"/>
    <col min="2324" max="2324" width="1.7109375" style="4" customWidth="1"/>
    <col min="2325" max="2327" width="5.28515625" style="4" customWidth="1"/>
    <col min="2328" max="2328" width="1.7109375" style="4" customWidth="1"/>
    <col min="2329" max="2331" width="5.28515625" style="4" customWidth="1"/>
    <col min="2332" max="2530" width="11.42578125" style="4"/>
    <col min="2531" max="2531" width="22.7109375" style="4" customWidth="1"/>
    <col min="2532" max="2532" width="7.28515625" style="4" customWidth="1"/>
    <col min="2533" max="2533" width="6.85546875" style="4" customWidth="1"/>
    <col min="2534" max="2534" width="6" style="4" bestFit="1" customWidth="1"/>
    <col min="2535" max="2535" width="1.7109375" style="4" customWidth="1"/>
    <col min="2536" max="2536" width="6" style="4" bestFit="1" customWidth="1"/>
    <col min="2537" max="2538" width="5.42578125" style="4" customWidth="1"/>
    <col min="2539" max="2539" width="1.7109375" style="4" customWidth="1"/>
    <col min="2540" max="2542" width="5.140625" style="4" customWidth="1"/>
    <col min="2543" max="2543" width="1.7109375" style="4" customWidth="1"/>
    <col min="2544" max="2546" width="4.7109375" style="4" customWidth="1"/>
    <col min="2547" max="2547" width="1.7109375" style="4" customWidth="1"/>
    <col min="2548" max="2550" width="4.7109375" style="4" customWidth="1"/>
    <col min="2551" max="2551" width="1.7109375" style="4" customWidth="1"/>
    <col min="2552" max="2554" width="4.7109375" style="4" customWidth="1"/>
    <col min="2555" max="2555" width="1.7109375" style="4" customWidth="1"/>
    <col min="2556" max="2556" width="4.85546875" style="4" bestFit="1" customWidth="1"/>
    <col min="2557" max="2557" width="4" style="4" customWidth="1"/>
    <col min="2558" max="2558" width="5" style="4" customWidth="1"/>
    <col min="2559" max="2559" width="11.42578125" style="4"/>
    <col min="2560" max="2560" width="12.42578125" style="4" customWidth="1"/>
    <col min="2561" max="2561" width="10.85546875" style="4" customWidth="1"/>
    <col min="2562" max="2563" width="6.140625" style="4" customWidth="1"/>
    <col min="2564" max="2564" width="1.7109375" style="4" customWidth="1"/>
    <col min="2565" max="2565" width="6" style="4" customWidth="1"/>
    <col min="2566" max="2567" width="5.28515625" style="4" customWidth="1"/>
    <col min="2568" max="2568" width="1.7109375" style="4" customWidth="1"/>
    <col min="2569" max="2571" width="5.28515625" style="4" customWidth="1"/>
    <col min="2572" max="2572" width="1.7109375" style="4" customWidth="1"/>
    <col min="2573" max="2575" width="5.28515625" style="4" customWidth="1"/>
    <col min="2576" max="2576" width="1.7109375" style="4" customWidth="1"/>
    <col min="2577" max="2579" width="5.28515625" style="4" customWidth="1"/>
    <col min="2580" max="2580" width="1.7109375" style="4" customWidth="1"/>
    <col min="2581" max="2583" width="5.28515625" style="4" customWidth="1"/>
    <col min="2584" max="2584" width="1.7109375" style="4" customWidth="1"/>
    <col min="2585" max="2587" width="5.28515625" style="4" customWidth="1"/>
    <col min="2588" max="2786" width="11.42578125" style="4"/>
    <col min="2787" max="2787" width="22.7109375" style="4" customWidth="1"/>
    <col min="2788" max="2788" width="7.28515625" style="4" customWidth="1"/>
    <col min="2789" max="2789" width="6.85546875" style="4" customWidth="1"/>
    <col min="2790" max="2790" width="6" style="4" bestFit="1" customWidth="1"/>
    <col min="2791" max="2791" width="1.7109375" style="4" customWidth="1"/>
    <col min="2792" max="2792" width="6" style="4" bestFit="1" customWidth="1"/>
    <col min="2793" max="2794" width="5.42578125" style="4" customWidth="1"/>
    <col min="2795" max="2795" width="1.7109375" style="4" customWidth="1"/>
    <col min="2796" max="2798" width="5.140625" style="4" customWidth="1"/>
    <col min="2799" max="2799" width="1.7109375" style="4" customWidth="1"/>
    <col min="2800" max="2802" width="4.7109375" style="4" customWidth="1"/>
    <col min="2803" max="2803" width="1.7109375" style="4" customWidth="1"/>
    <col min="2804" max="2806" width="4.7109375" style="4" customWidth="1"/>
    <col min="2807" max="2807" width="1.7109375" style="4" customWidth="1"/>
    <col min="2808" max="2810" width="4.7109375" style="4" customWidth="1"/>
    <col min="2811" max="2811" width="1.7109375" style="4" customWidth="1"/>
    <col min="2812" max="2812" width="4.85546875" style="4" bestFit="1" customWidth="1"/>
    <col min="2813" max="2813" width="4" style="4" customWidth="1"/>
    <col min="2814" max="2814" width="5" style="4" customWidth="1"/>
    <col min="2815" max="2815" width="11.42578125" style="4"/>
    <col min="2816" max="2816" width="12.42578125" style="4" customWidth="1"/>
    <col min="2817" max="2817" width="10.85546875" style="4" customWidth="1"/>
    <col min="2818" max="2819" width="6.140625" style="4" customWidth="1"/>
    <col min="2820" max="2820" width="1.7109375" style="4" customWidth="1"/>
    <col min="2821" max="2821" width="6" style="4" customWidth="1"/>
    <col min="2822" max="2823" width="5.28515625" style="4" customWidth="1"/>
    <col min="2824" max="2824" width="1.7109375" style="4" customWidth="1"/>
    <col min="2825" max="2827" width="5.28515625" style="4" customWidth="1"/>
    <col min="2828" max="2828" width="1.7109375" style="4" customWidth="1"/>
    <col min="2829" max="2831" width="5.28515625" style="4" customWidth="1"/>
    <col min="2832" max="2832" width="1.7109375" style="4" customWidth="1"/>
    <col min="2833" max="2835" width="5.28515625" style="4" customWidth="1"/>
    <col min="2836" max="2836" width="1.7109375" style="4" customWidth="1"/>
    <col min="2837" max="2839" width="5.28515625" style="4" customWidth="1"/>
    <col min="2840" max="2840" width="1.7109375" style="4" customWidth="1"/>
    <col min="2841" max="2843" width="5.28515625" style="4" customWidth="1"/>
    <col min="2844" max="3042" width="11.42578125" style="4"/>
    <col min="3043" max="3043" width="22.7109375" style="4" customWidth="1"/>
    <col min="3044" max="3044" width="7.28515625" style="4" customWidth="1"/>
    <col min="3045" max="3045" width="6.85546875" style="4" customWidth="1"/>
    <col min="3046" max="3046" width="6" style="4" bestFit="1" customWidth="1"/>
    <col min="3047" max="3047" width="1.7109375" style="4" customWidth="1"/>
    <col min="3048" max="3048" width="6" style="4" bestFit="1" customWidth="1"/>
    <col min="3049" max="3050" width="5.42578125" style="4" customWidth="1"/>
    <col min="3051" max="3051" width="1.7109375" style="4" customWidth="1"/>
    <col min="3052" max="3054" width="5.140625" style="4" customWidth="1"/>
    <col min="3055" max="3055" width="1.7109375" style="4" customWidth="1"/>
    <col min="3056" max="3058" width="4.7109375" style="4" customWidth="1"/>
    <col min="3059" max="3059" width="1.7109375" style="4" customWidth="1"/>
    <col min="3060" max="3062" width="4.7109375" style="4" customWidth="1"/>
    <col min="3063" max="3063" width="1.7109375" style="4" customWidth="1"/>
    <col min="3064" max="3066" width="4.7109375" style="4" customWidth="1"/>
    <col min="3067" max="3067" width="1.7109375" style="4" customWidth="1"/>
    <col min="3068" max="3068" width="4.85546875" style="4" bestFit="1" customWidth="1"/>
    <col min="3069" max="3069" width="4" style="4" customWidth="1"/>
    <col min="3070" max="3070" width="5" style="4" customWidth="1"/>
    <col min="3071" max="3071" width="11.42578125" style="4"/>
    <col min="3072" max="3072" width="12.42578125" style="4" customWidth="1"/>
    <col min="3073" max="3073" width="10.85546875" style="4" customWidth="1"/>
    <col min="3074" max="3075" width="6.140625" style="4" customWidth="1"/>
    <col min="3076" max="3076" width="1.7109375" style="4" customWidth="1"/>
    <col min="3077" max="3077" width="6" style="4" customWidth="1"/>
    <col min="3078" max="3079" width="5.28515625" style="4" customWidth="1"/>
    <col min="3080" max="3080" width="1.7109375" style="4" customWidth="1"/>
    <col min="3081" max="3083" width="5.28515625" style="4" customWidth="1"/>
    <col min="3084" max="3084" width="1.7109375" style="4" customWidth="1"/>
    <col min="3085" max="3087" width="5.28515625" style="4" customWidth="1"/>
    <col min="3088" max="3088" width="1.7109375" style="4" customWidth="1"/>
    <col min="3089" max="3091" width="5.28515625" style="4" customWidth="1"/>
    <col min="3092" max="3092" width="1.7109375" style="4" customWidth="1"/>
    <col min="3093" max="3095" width="5.28515625" style="4" customWidth="1"/>
    <col min="3096" max="3096" width="1.7109375" style="4" customWidth="1"/>
    <col min="3097" max="3099" width="5.28515625" style="4" customWidth="1"/>
    <col min="3100" max="3298" width="11.42578125" style="4"/>
    <col min="3299" max="3299" width="22.7109375" style="4" customWidth="1"/>
    <col min="3300" max="3300" width="7.28515625" style="4" customWidth="1"/>
    <col min="3301" max="3301" width="6.85546875" style="4" customWidth="1"/>
    <col min="3302" max="3302" width="6" style="4" bestFit="1" customWidth="1"/>
    <col min="3303" max="3303" width="1.7109375" style="4" customWidth="1"/>
    <col min="3304" max="3304" width="6" style="4" bestFit="1" customWidth="1"/>
    <col min="3305" max="3306" width="5.42578125" style="4" customWidth="1"/>
    <col min="3307" max="3307" width="1.7109375" style="4" customWidth="1"/>
    <col min="3308" max="3310" width="5.140625" style="4" customWidth="1"/>
    <col min="3311" max="3311" width="1.7109375" style="4" customWidth="1"/>
    <col min="3312" max="3314" width="4.7109375" style="4" customWidth="1"/>
    <col min="3315" max="3315" width="1.7109375" style="4" customWidth="1"/>
    <col min="3316" max="3318" width="4.7109375" style="4" customWidth="1"/>
    <col min="3319" max="3319" width="1.7109375" style="4" customWidth="1"/>
    <col min="3320" max="3322" width="4.7109375" style="4" customWidth="1"/>
    <col min="3323" max="3323" width="1.7109375" style="4" customWidth="1"/>
    <col min="3324" max="3324" width="4.85546875" style="4" bestFit="1" customWidth="1"/>
    <col min="3325" max="3325" width="4" style="4" customWidth="1"/>
    <col min="3326" max="3326" width="5" style="4" customWidth="1"/>
    <col min="3327" max="3327" width="11.42578125" style="4"/>
    <col min="3328" max="3328" width="12.42578125" style="4" customWidth="1"/>
    <col min="3329" max="3329" width="10.85546875" style="4" customWidth="1"/>
    <col min="3330" max="3331" width="6.140625" style="4" customWidth="1"/>
    <col min="3332" max="3332" width="1.7109375" style="4" customWidth="1"/>
    <col min="3333" max="3333" width="6" style="4" customWidth="1"/>
    <col min="3334" max="3335" width="5.28515625" style="4" customWidth="1"/>
    <col min="3336" max="3336" width="1.7109375" style="4" customWidth="1"/>
    <col min="3337" max="3339" width="5.28515625" style="4" customWidth="1"/>
    <col min="3340" max="3340" width="1.7109375" style="4" customWidth="1"/>
    <col min="3341" max="3343" width="5.28515625" style="4" customWidth="1"/>
    <col min="3344" max="3344" width="1.7109375" style="4" customWidth="1"/>
    <col min="3345" max="3347" width="5.28515625" style="4" customWidth="1"/>
    <col min="3348" max="3348" width="1.7109375" style="4" customWidth="1"/>
    <col min="3349" max="3351" width="5.28515625" style="4" customWidth="1"/>
    <col min="3352" max="3352" width="1.7109375" style="4" customWidth="1"/>
    <col min="3353" max="3355" width="5.28515625" style="4" customWidth="1"/>
    <col min="3356" max="3554" width="11.42578125" style="4"/>
    <col min="3555" max="3555" width="22.7109375" style="4" customWidth="1"/>
    <col min="3556" max="3556" width="7.28515625" style="4" customWidth="1"/>
    <col min="3557" max="3557" width="6.85546875" style="4" customWidth="1"/>
    <col min="3558" max="3558" width="6" style="4" bestFit="1" customWidth="1"/>
    <col min="3559" max="3559" width="1.7109375" style="4" customWidth="1"/>
    <col min="3560" max="3560" width="6" style="4" bestFit="1" customWidth="1"/>
    <col min="3561" max="3562" width="5.42578125" style="4" customWidth="1"/>
    <col min="3563" max="3563" width="1.7109375" style="4" customWidth="1"/>
    <col min="3564" max="3566" width="5.140625" style="4" customWidth="1"/>
    <col min="3567" max="3567" width="1.7109375" style="4" customWidth="1"/>
    <col min="3568" max="3570" width="4.7109375" style="4" customWidth="1"/>
    <col min="3571" max="3571" width="1.7109375" style="4" customWidth="1"/>
    <col min="3572" max="3574" width="4.7109375" style="4" customWidth="1"/>
    <col min="3575" max="3575" width="1.7109375" style="4" customWidth="1"/>
    <col min="3576" max="3578" width="4.7109375" style="4" customWidth="1"/>
    <col min="3579" max="3579" width="1.7109375" style="4" customWidth="1"/>
    <col min="3580" max="3580" width="4.85546875" style="4" bestFit="1" customWidth="1"/>
    <col min="3581" max="3581" width="4" style="4" customWidth="1"/>
    <col min="3582" max="3582" width="5" style="4" customWidth="1"/>
    <col min="3583" max="3583" width="11.42578125" style="4"/>
    <col min="3584" max="3584" width="12.42578125" style="4" customWidth="1"/>
    <col min="3585" max="3585" width="10.85546875" style="4" customWidth="1"/>
    <col min="3586" max="3587" width="6.140625" style="4" customWidth="1"/>
    <col min="3588" max="3588" width="1.7109375" style="4" customWidth="1"/>
    <col min="3589" max="3589" width="6" style="4" customWidth="1"/>
    <col min="3590" max="3591" width="5.28515625" style="4" customWidth="1"/>
    <col min="3592" max="3592" width="1.7109375" style="4" customWidth="1"/>
    <col min="3593" max="3595" width="5.28515625" style="4" customWidth="1"/>
    <col min="3596" max="3596" width="1.7109375" style="4" customWidth="1"/>
    <col min="3597" max="3599" width="5.28515625" style="4" customWidth="1"/>
    <col min="3600" max="3600" width="1.7109375" style="4" customWidth="1"/>
    <col min="3601" max="3603" width="5.28515625" style="4" customWidth="1"/>
    <col min="3604" max="3604" width="1.7109375" style="4" customWidth="1"/>
    <col min="3605" max="3607" width="5.28515625" style="4" customWidth="1"/>
    <col min="3608" max="3608" width="1.7109375" style="4" customWidth="1"/>
    <col min="3609" max="3611" width="5.28515625" style="4" customWidth="1"/>
    <col min="3612" max="3810" width="11.42578125" style="4"/>
    <col min="3811" max="3811" width="22.7109375" style="4" customWidth="1"/>
    <col min="3812" max="3812" width="7.28515625" style="4" customWidth="1"/>
    <col min="3813" max="3813" width="6.85546875" style="4" customWidth="1"/>
    <col min="3814" max="3814" width="6" style="4" bestFit="1" customWidth="1"/>
    <col min="3815" max="3815" width="1.7109375" style="4" customWidth="1"/>
    <col min="3816" max="3816" width="6" style="4" bestFit="1" customWidth="1"/>
    <col min="3817" max="3818" width="5.42578125" style="4" customWidth="1"/>
    <col min="3819" max="3819" width="1.7109375" style="4" customWidth="1"/>
    <col min="3820" max="3822" width="5.140625" style="4" customWidth="1"/>
    <col min="3823" max="3823" width="1.7109375" style="4" customWidth="1"/>
    <col min="3824" max="3826" width="4.7109375" style="4" customWidth="1"/>
    <col min="3827" max="3827" width="1.7109375" style="4" customWidth="1"/>
    <col min="3828" max="3830" width="4.7109375" style="4" customWidth="1"/>
    <col min="3831" max="3831" width="1.7109375" style="4" customWidth="1"/>
    <col min="3832" max="3834" width="4.7109375" style="4" customWidth="1"/>
    <col min="3835" max="3835" width="1.7109375" style="4" customWidth="1"/>
    <col min="3836" max="3836" width="4.85546875" style="4" bestFit="1" customWidth="1"/>
    <col min="3837" max="3837" width="4" style="4" customWidth="1"/>
    <col min="3838" max="3838" width="5" style="4" customWidth="1"/>
    <col min="3839" max="3839" width="11.42578125" style="4"/>
    <col min="3840" max="3840" width="12.42578125" style="4" customWidth="1"/>
    <col min="3841" max="3841" width="10.85546875" style="4" customWidth="1"/>
    <col min="3842" max="3843" width="6.140625" style="4" customWidth="1"/>
    <col min="3844" max="3844" width="1.7109375" style="4" customWidth="1"/>
    <col min="3845" max="3845" width="6" style="4" customWidth="1"/>
    <col min="3846" max="3847" width="5.28515625" style="4" customWidth="1"/>
    <col min="3848" max="3848" width="1.7109375" style="4" customWidth="1"/>
    <col min="3849" max="3851" width="5.28515625" style="4" customWidth="1"/>
    <col min="3852" max="3852" width="1.7109375" style="4" customWidth="1"/>
    <col min="3853" max="3855" width="5.28515625" style="4" customWidth="1"/>
    <col min="3856" max="3856" width="1.7109375" style="4" customWidth="1"/>
    <col min="3857" max="3859" width="5.28515625" style="4" customWidth="1"/>
    <col min="3860" max="3860" width="1.7109375" style="4" customWidth="1"/>
    <col min="3861" max="3863" width="5.28515625" style="4" customWidth="1"/>
    <col min="3864" max="3864" width="1.7109375" style="4" customWidth="1"/>
    <col min="3865" max="3867" width="5.28515625" style="4" customWidth="1"/>
    <col min="3868" max="4066" width="11.42578125" style="4"/>
    <col min="4067" max="4067" width="22.7109375" style="4" customWidth="1"/>
    <col min="4068" max="4068" width="7.28515625" style="4" customWidth="1"/>
    <col min="4069" max="4069" width="6.85546875" style="4" customWidth="1"/>
    <col min="4070" max="4070" width="6" style="4" bestFit="1" customWidth="1"/>
    <col min="4071" max="4071" width="1.7109375" style="4" customWidth="1"/>
    <col min="4072" max="4072" width="6" style="4" bestFit="1" customWidth="1"/>
    <col min="4073" max="4074" width="5.42578125" style="4" customWidth="1"/>
    <col min="4075" max="4075" width="1.7109375" style="4" customWidth="1"/>
    <col min="4076" max="4078" width="5.140625" style="4" customWidth="1"/>
    <col min="4079" max="4079" width="1.7109375" style="4" customWidth="1"/>
    <col min="4080" max="4082" width="4.7109375" style="4" customWidth="1"/>
    <col min="4083" max="4083" width="1.7109375" style="4" customWidth="1"/>
    <col min="4084" max="4086" width="4.7109375" style="4" customWidth="1"/>
    <col min="4087" max="4087" width="1.7109375" style="4" customWidth="1"/>
    <col min="4088" max="4090" width="4.7109375" style="4" customWidth="1"/>
    <col min="4091" max="4091" width="1.7109375" style="4" customWidth="1"/>
    <col min="4092" max="4092" width="4.85546875" style="4" bestFit="1" customWidth="1"/>
    <col min="4093" max="4093" width="4" style="4" customWidth="1"/>
    <col min="4094" max="4094" width="5" style="4" customWidth="1"/>
    <col min="4095" max="4095" width="11.42578125" style="4"/>
    <col min="4096" max="4096" width="12.42578125" style="4" customWidth="1"/>
    <col min="4097" max="4097" width="10.85546875" style="4" customWidth="1"/>
    <col min="4098" max="4099" width="6.140625" style="4" customWidth="1"/>
    <col min="4100" max="4100" width="1.7109375" style="4" customWidth="1"/>
    <col min="4101" max="4101" width="6" style="4" customWidth="1"/>
    <col min="4102" max="4103" width="5.28515625" style="4" customWidth="1"/>
    <col min="4104" max="4104" width="1.7109375" style="4" customWidth="1"/>
    <col min="4105" max="4107" width="5.28515625" style="4" customWidth="1"/>
    <col min="4108" max="4108" width="1.7109375" style="4" customWidth="1"/>
    <col min="4109" max="4111" width="5.28515625" style="4" customWidth="1"/>
    <col min="4112" max="4112" width="1.7109375" style="4" customWidth="1"/>
    <col min="4113" max="4115" width="5.28515625" style="4" customWidth="1"/>
    <col min="4116" max="4116" width="1.7109375" style="4" customWidth="1"/>
    <col min="4117" max="4119" width="5.28515625" style="4" customWidth="1"/>
    <col min="4120" max="4120" width="1.7109375" style="4" customWidth="1"/>
    <col min="4121" max="4123" width="5.28515625" style="4" customWidth="1"/>
    <col min="4124" max="4322" width="11.42578125" style="4"/>
    <col min="4323" max="4323" width="22.7109375" style="4" customWidth="1"/>
    <col min="4324" max="4324" width="7.28515625" style="4" customWidth="1"/>
    <col min="4325" max="4325" width="6.85546875" style="4" customWidth="1"/>
    <col min="4326" max="4326" width="6" style="4" bestFit="1" customWidth="1"/>
    <col min="4327" max="4327" width="1.7109375" style="4" customWidth="1"/>
    <col min="4328" max="4328" width="6" style="4" bestFit="1" customWidth="1"/>
    <col min="4329" max="4330" width="5.42578125" style="4" customWidth="1"/>
    <col min="4331" max="4331" width="1.7109375" style="4" customWidth="1"/>
    <col min="4332" max="4334" width="5.140625" style="4" customWidth="1"/>
    <col min="4335" max="4335" width="1.7109375" style="4" customWidth="1"/>
    <col min="4336" max="4338" width="4.7109375" style="4" customWidth="1"/>
    <col min="4339" max="4339" width="1.7109375" style="4" customWidth="1"/>
    <col min="4340" max="4342" width="4.7109375" style="4" customWidth="1"/>
    <col min="4343" max="4343" width="1.7109375" style="4" customWidth="1"/>
    <col min="4344" max="4346" width="4.7109375" style="4" customWidth="1"/>
    <col min="4347" max="4347" width="1.7109375" style="4" customWidth="1"/>
    <col min="4348" max="4348" width="4.85546875" style="4" bestFit="1" customWidth="1"/>
    <col min="4349" max="4349" width="4" style="4" customWidth="1"/>
    <col min="4350" max="4350" width="5" style="4" customWidth="1"/>
    <col min="4351" max="4351" width="11.42578125" style="4"/>
    <col min="4352" max="4352" width="12.42578125" style="4" customWidth="1"/>
    <col min="4353" max="4353" width="10.85546875" style="4" customWidth="1"/>
    <col min="4354" max="4355" width="6.140625" style="4" customWidth="1"/>
    <col min="4356" max="4356" width="1.7109375" style="4" customWidth="1"/>
    <col min="4357" max="4357" width="6" style="4" customWidth="1"/>
    <col min="4358" max="4359" width="5.28515625" style="4" customWidth="1"/>
    <col min="4360" max="4360" width="1.7109375" style="4" customWidth="1"/>
    <col min="4361" max="4363" width="5.28515625" style="4" customWidth="1"/>
    <col min="4364" max="4364" width="1.7109375" style="4" customWidth="1"/>
    <col min="4365" max="4367" width="5.28515625" style="4" customWidth="1"/>
    <col min="4368" max="4368" width="1.7109375" style="4" customWidth="1"/>
    <col min="4369" max="4371" width="5.28515625" style="4" customWidth="1"/>
    <col min="4372" max="4372" width="1.7109375" style="4" customWidth="1"/>
    <col min="4373" max="4375" width="5.28515625" style="4" customWidth="1"/>
    <col min="4376" max="4376" width="1.7109375" style="4" customWidth="1"/>
    <col min="4377" max="4379" width="5.28515625" style="4" customWidth="1"/>
    <col min="4380" max="4578" width="11.42578125" style="4"/>
    <col min="4579" max="4579" width="22.7109375" style="4" customWidth="1"/>
    <col min="4580" max="4580" width="7.28515625" style="4" customWidth="1"/>
    <col min="4581" max="4581" width="6.85546875" style="4" customWidth="1"/>
    <col min="4582" max="4582" width="6" style="4" bestFit="1" customWidth="1"/>
    <col min="4583" max="4583" width="1.7109375" style="4" customWidth="1"/>
    <col min="4584" max="4584" width="6" style="4" bestFit="1" customWidth="1"/>
    <col min="4585" max="4586" width="5.42578125" style="4" customWidth="1"/>
    <col min="4587" max="4587" width="1.7109375" style="4" customWidth="1"/>
    <col min="4588" max="4590" width="5.140625" style="4" customWidth="1"/>
    <col min="4591" max="4591" width="1.7109375" style="4" customWidth="1"/>
    <col min="4592" max="4594" width="4.7109375" style="4" customWidth="1"/>
    <col min="4595" max="4595" width="1.7109375" style="4" customWidth="1"/>
    <col min="4596" max="4598" width="4.7109375" style="4" customWidth="1"/>
    <col min="4599" max="4599" width="1.7109375" style="4" customWidth="1"/>
    <col min="4600" max="4602" width="4.7109375" style="4" customWidth="1"/>
    <col min="4603" max="4603" width="1.7109375" style="4" customWidth="1"/>
    <col min="4604" max="4604" width="4.85546875" style="4" bestFit="1" customWidth="1"/>
    <col min="4605" max="4605" width="4" style="4" customWidth="1"/>
    <col min="4606" max="4606" width="5" style="4" customWidth="1"/>
    <col min="4607" max="4607" width="11.42578125" style="4"/>
    <col min="4608" max="4608" width="12.42578125" style="4" customWidth="1"/>
    <col min="4609" max="4609" width="10.85546875" style="4" customWidth="1"/>
    <col min="4610" max="4611" width="6.140625" style="4" customWidth="1"/>
    <col min="4612" max="4612" width="1.7109375" style="4" customWidth="1"/>
    <col min="4613" max="4613" width="6" style="4" customWidth="1"/>
    <col min="4614" max="4615" width="5.28515625" style="4" customWidth="1"/>
    <col min="4616" max="4616" width="1.7109375" style="4" customWidth="1"/>
    <col min="4617" max="4619" width="5.28515625" style="4" customWidth="1"/>
    <col min="4620" max="4620" width="1.7109375" style="4" customWidth="1"/>
    <col min="4621" max="4623" width="5.28515625" style="4" customWidth="1"/>
    <col min="4624" max="4624" width="1.7109375" style="4" customWidth="1"/>
    <col min="4625" max="4627" width="5.28515625" style="4" customWidth="1"/>
    <col min="4628" max="4628" width="1.7109375" style="4" customWidth="1"/>
    <col min="4629" max="4631" width="5.28515625" style="4" customWidth="1"/>
    <col min="4632" max="4632" width="1.7109375" style="4" customWidth="1"/>
    <col min="4633" max="4635" width="5.28515625" style="4" customWidth="1"/>
    <col min="4636" max="4834" width="11.42578125" style="4"/>
    <col min="4835" max="4835" width="22.7109375" style="4" customWidth="1"/>
    <col min="4836" max="4836" width="7.28515625" style="4" customWidth="1"/>
    <col min="4837" max="4837" width="6.85546875" style="4" customWidth="1"/>
    <col min="4838" max="4838" width="6" style="4" bestFit="1" customWidth="1"/>
    <col min="4839" max="4839" width="1.7109375" style="4" customWidth="1"/>
    <col min="4840" max="4840" width="6" style="4" bestFit="1" customWidth="1"/>
    <col min="4841" max="4842" width="5.42578125" style="4" customWidth="1"/>
    <col min="4843" max="4843" width="1.7109375" style="4" customWidth="1"/>
    <col min="4844" max="4846" width="5.140625" style="4" customWidth="1"/>
    <col min="4847" max="4847" width="1.7109375" style="4" customWidth="1"/>
    <col min="4848" max="4850" width="4.7109375" style="4" customWidth="1"/>
    <col min="4851" max="4851" width="1.7109375" style="4" customWidth="1"/>
    <col min="4852" max="4854" width="4.7109375" style="4" customWidth="1"/>
    <col min="4855" max="4855" width="1.7109375" style="4" customWidth="1"/>
    <col min="4856" max="4858" width="4.7109375" style="4" customWidth="1"/>
    <col min="4859" max="4859" width="1.7109375" style="4" customWidth="1"/>
    <col min="4860" max="4860" width="4.85546875" style="4" bestFit="1" customWidth="1"/>
    <col min="4861" max="4861" width="4" style="4" customWidth="1"/>
    <col min="4862" max="4862" width="5" style="4" customWidth="1"/>
    <col min="4863" max="4863" width="11.42578125" style="4"/>
    <col min="4864" max="4864" width="12.42578125" style="4" customWidth="1"/>
    <col min="4865" max="4865" width="10.85546875" style="4" customWidth="1"/>
    <col min="4866" max="4867" width="6.140625" style="4" customWidth="1"/>
    <col min="4868" max="4868" width="1.7109375" style="4" customWidth="1"/>
    <col min="4869" max="4869" width="6" style="4" customWidth="1"/>
    <col min="4870" max="4871" width="5.28515625" style="4" customWidth="1"/>
    <col min="4872" max="4872" width="1.7109375" style="4" customWidth="1"/>
    <col min="4873" max="4875" width="5.28515625" style="4" customWidth="1"/>
    <col min="4876" max="4876" width="1.7109375" style="4" customWidth="1"/>
    <col min="4877" max="4879" width="5.28515625" style="4" customWidth="1"/>
    <col min="4880" max="4880" width="1.7109375" style="4" customWidth="1"/>
    <col min="4881" max="4883" width="5.28515625" style="4" customWidth="1"/>
    <col min="4884" max="4884" width="1.7109375" style="4" customWidth="1"/>
    <col min="4885" max="4887" width="5.28515625" style="4" customWidth="1"/>
    <col min="4888" max="4888" width="1.7109375" style="4" customWidth="1"/>
    <col min="4889" max="4891" width="5.28515625" style="4" customWidth="1"/>
    <col min="4892" max="5090" width="11.42578125" style="4"/>
    <col min="5091" max="5091" width="22.7109375" style="4" customWidth="1"/>
    <col min="5092" max="5092" width="7.28515625" style="4" customWidth="1"/>
    <col min="5093" max="5093" width="6.85546875" style="4" customWidth="1"/>
    <col min="5094" max="5094" width="6" style="4" bestFit="1" customWidth="1"/>
    <col min="5095" max="5095" width="1.7109375" style="4" customWidth="1"/>
    <col min="5096" max="5096" width="6" style="4" bestFit="1" customWidth="1"/>
    <col min="5097" max="5098" width="5.42578125" style="4" customWidth="1"/>
    <col min="5099" max="5099" width="1.7109375" style="4" customWidth="1"/>
    <col min="5100" max="5102" width="5.140625" style="4" customWidth="1"/>
    <col min="5103" max="5103" width="1.7109375" style="4" customWidth="1"/>
    <col min="5104" max="5106" width="4.7109375" style="4" customWidth="1"/>
    <col min="5107" max="5107" width="1.7109375" style="4" customWidth="1"/>
    <col min="5108" max="5110" width="4.7109375" style="4" customWidth="1"/>
    <col min="5111" max="5111" width="1.7109375" style="4" customWidth="1"/>
    <col min="5112" max="5114" width="4.7109375" style="4" customWidth="1"/>
    <col min="5115" max="5115" width="1.7109375" style="4" customWidth="1"/>
    <col min="5116" max="5116" width="4.85546875" style="4" bestFit="1" customWidth="1"/>
    <col min="5117" max="5117" width="4" style="4" customWidth="1"/>
    <col min="5118" max="5118" width="5" style="4" customWidth="1"/>
    <col min="5119" max="5119" width="11.42578125" style="4"/>
    <col min="5120" max="5120" width="12.42578125" style="4" customWidth="1"/>
    <col min="5121" max="5121" width="10.85546875" style="4" customWidth="1"/>
    <col min="5122" max="5123" width="6.140625" style="4" customWidth="1"/>
    <col min="5124" max="5124" width="1.7109375" style="4" customWidth="1"/>
    <col min="5125" max="5125" width="6" style="4" customWidth="1"/>
    <col min="5126" max="5127" width="5.28515625" style="4" customWidth="1"/>
    <col min="5128" max="5128" width="1.7109375" style="4" customWidth="1"/>
    <col min="5129" max="5131" width="5.28515625" style="4" customWidth="1"/>
    <col min="5132" max="5132" width="1.7109375" style="4" customWidth="1"/>
    <col min="5133" max="5135" width="5.28515625" style="4" customWidth="1"/>
    <col min="5136" max="5136" width="1.7109375" style="4" customWidth="1"/>
    <col min="5137" max="5139" width="5.28515625" style="4" customWidth="1"/>
    <col min="5140" max="5140" width="1.7109375" style="4" customWidth="1"/>
    <col min="5141" max="5143" width="5.28515625" style="4" customWidth="1"/>
    <col min="5144" max="5144" width="1.7109375" style="4" customWidth="1"/>
    <col min="5145" max="5147" width="5.28515625" style="4" customWidth="1"/>
    <col min="5148" max="5346" width="11.42578125" style="4"/>
    <col min="5347" max="5347" width="22.7109375" style="4" customWidth="1"/>
    <col min="5348" max="5348" width="7.28515625" style="4" customWidth="1"/>
    <col min="5349" max="5349" width="6.85546875" style="4" customWidth="1"/>
    <col min="5350" max="5350" width="6" style="4" bestFit="1" customWidth="1"/>
    <col min="5351" max="5351" width="1.7109375" style="4" customWidth="1"/>
    <col min="5352" max="5352" width="6" style="4" bestFit="1" customWidth="1"/>
    <col min="5353" max="5354" width="5.42578125" style="4" customWidth="1"/>
    <col min="5355" max="5355" width="1.7109375" style="4" customWidth="1"/>
    <col min="5356" max="5358" width="5.140625" style="4" customWidth="1"/>
    <col min="5359" max="5359" width="1.7109375" style="4" customWidth="1"/>
    <col min="5360" max="5362" width="4.7109375" style="4" customWidth="1"/>
    <col min="5363" max="5363" width="1.7109375" style="4" customWidth="1"/>
    <col min="5364" max="5366" width="4.7109375" style="4" customWidth="1"/>
    <col min="5367" max="5367" width="1.7109375" style="4" customWidth="1"/>
    <col min="5368" max="5370" width="4.7109375" style="4" customWidth="1"/>
    <col min="5371" max="5371" width="1.7109375" style="4" customWidth="1"/>
    <col min="5372" max="5372" width="4.85546875" style="4" bestFit="1" customWidth="1"/>
    <col min="5373" max="5373" width="4" style="4" customWidth="1"/>
    <col min="5374" max="5374" width="5" style="4" customWidth="1"/>
    <col min="5375" max="5375" width="11.42578125" style="4"/>
    <col min="5376" max="5376" width="12.42578125" style="4" customWidth="1"/>
    <col min="5377" max="5377" width="10.85546875" style="4" customWidth="1"/>
    <col min="5378" max="5379" width="6.140625" style="4" customWidth="1"/>
    <col min="5380" max="5380" width="1.7109375" style="4" customWidth="1"/>
    <col min="5381" max="5381" width="6" style="4" customWidth="1"/>
    <col min="5382" max="5383" width="5.28515625" style="4" customWidth="1"/>
    <col min="5384" max="5384" width="1.7109375" style="4" customWidth="1"/>
    <col min="5385" max="5387" width="5.28515625" style="4" customWidth="1"/>
    <col min="5388" max="5388" width="1.7109375" style="4" customWidth="1"/>
    <col min="5389" max="5391" width="5.28515625" style="4" customWidth="1"/>
    <col min="5392" max="5392" width="1.7109375" style="4" customWidth="1"/>
    <col min="5393" max="5395" width="5.28515625" style="4" customWidth="1"/>
    <col min="5396" max="5396" width="1.7109375" style="4" customWidth="1"/>
    <col min="5397" max="5399" width="5.28515625" style="4" customWidth="1"/>
    <col min="5400" max="5400" width="1.7109375" style="4" customWidth="1"/>
    <col min="5401" max="5403" width="5.28515625" style="4" customWidth="1"/>
    <col min="5404" max="5602" width="11.42578125" style="4"/>
    <col min="5603" max="5603" width="22.7109375" style="4" customWidth="1"/>
    <col min="5604" max="5604" width="7.28515625" style="4" customWidth="1"/>
    <col min="5605" max="5605" width="6.85546875" style="4" customWidth="1"/>
    <col min="5606" max="5606" width="6" style="4" bestFit="1" customWidth="1"/>
    <col min="5607" max="5607" width="1.7109375" style="4" customWidth="1"/>
    <col min="5608" max="5608" width="6" style="4" bestFit="1" customWidth="1"/>
    <col min="5609" max="5610" width="5.42578125" style="4" customWidth="1"/>
    <col min="5611" max="5611" width="1.7109375" style="4" customWidth="1"/>
    <col min="5612" max="5614" width="5.140625" style="4" customWidth="1"/>
    <col min="5615" max="5615" width="1.7109375" style="4" customWidth="1"/>
    <col min="5616" max="5618" width="4.7109375" style="4" customWidth="1"/>
    <col min="5619" max="5619" width="1.7109375" style="4" customWidth="1"/>
    <col min="5620" max="5622" width="4.7109375" style="4" customWidth="1"/>
    <col min="5623" max="5623" width="1.7109375" style="4" customWidth="1"/>
    <col min="5624" max="5626" width="4.7109375" style="4" customWidth="1"/>
    <col min="5627" max="5627" width="1.7109375" style="4" customWidth="1"/>
    <col min="5628" max="5628" width="4.85546875" style="4" bestFit="1" customWidth="1"/>
    <col min="5629" max="5629" width="4" style="4" customWidth="1"/>
    <col min="5630" max="5630" width="5" style="4" customWidth="1"/>
    <col min="5631" max="5631" width="11.42578125" style="4"/>
    <col min="5632" max="5632" width="12.42578125" style="4" customWidth="1"/>
    <col min="5633" max="5633" width="10.85546875" style="4" customWidth="1"/>
    <col min="5634" max="5635" width="6.140625" style="4" customWidth="1"/>
    <col min="5636" max="5636" width="1.7109375" style="4" customWidth="1"/>
    <col min="5637" max="5637" width="6" style="4" customWidth="1"/>
    <col min="5638" max="5639" width="5.28515625" style="4" customWidth="1"/>
    <col min="5640" max="5640" width="1.7109375" style="4" customWidth="1"/>
    <col min="5641" max="5643" width="5.28515625" style="4" customWidth="1"/>
    <col min="5644" max="5644" width="1.7109375" style="4" customWidth="1"/>
    <col min="5645" max="5647" width="5.28515625" style="4" customWidth="1"/>
    <col min="5648" max="5648" width="1.7109375" style="4" customWidth="1"/>
    <col min="5649" max="5651" width="5.28515625" style="4" customWidth="1"/>
    <col min="5652" max="5652" width="1.7109375" style="4" customWidth="1"/>
    <col min="5653" max="5655" width="5.28515625" style="4" customWidth="1"/>
    <col min="5656" max="5656" width="1.7109375" style="4" customWidth="1"/>
    <col min="5657" max="5659" width="5.28515625" style="4" customWidth="1"/>
    <col min="5660" max="5858" width="11.42578125" style="4"/>
    <col min="5859" max="5859" width="22.7109375" style="4" customWidth="1"/>
    <col min="5860" max="5860" width="7.28515625" style="4" customWidth="1"/>
    <col min="5861" max="5861" width="6.85546875" style="4" customWidth="1"/>
    <col min="5862" max="5862" width="6" style="4" bestFit="1" customWidth="1"/>
    <col min="5863" max="5863" width="1.7109375" style="4" customWidth="1"/>
    <col min="5864" max="5864" width="6" style="4" bestFit="1" customWidth="1"/>
    <col min="5865" max="5866" width="5.42578125" style="4" customWidth="1"/>
    <col min="5867" max="5867" width="1.7109375" style="4" customWidth="1"/>
    <col min="5868" max="5870" width="5.140625" style="4" customWidth="1"/>
    <col min="5871" max="5871" width="1.7109375" style="4" customWidth="1"/>
    <col min="5872" max="5874" width="4.7109375" style="4" customWidth="1"/>
    <col min="5875" max="5875" width="1.7109375" style="4" customWidth="1"/>
    <col min="5876" max="5878" width="4.7109375" style="4" customWidth="1"/>
    <col min="5879" max="5879" width="1.7109375" style="4" customWidth="1"/>
    <col min="5880" max="5882" width="4.7109375" style="4" customWidth="1"/>
    <col min="5883" max="5883" width="1.7109375" style="4" customWidth="1"/>
    <col min="5884" max="5884" width="4.85546875" style="4" bestFit="1" customWidth="1"/>
    <col min="5885" max="5885" width="4" style="4" customWidth="1"/>
    <col min="5886" max="5886" width="5" style="4" customWidth="1"/>
    <col min="5887" max="5887" width="11.42578125" style="4"/>
    <col min="5888" max="5888" width="12.42578125" style="4" customWidth="1"/>
    <col min="5889" max="5889" width="10.85546875" style="4" customWidth="1"/>
    <col min="5890" max="5891" width="6.140625" style="4" customWidth="1"/>
    <col min="5892" max="5892" width="1.7109375" style="4" customWidth="1"/>
    <col min="5893" max="5893" width="6" style="4" customWidth="1"/>
    <col min="5894" max="5895" width="5.28515625" style="4" customWidth="1"/>
    <col min="5896" max="5896" width="1.7109375" style="4" customWidth="1"/>
    <col min="5897" max="5899" width="5.28515625" style="4" customWidth="1"/>
    <col min="5900" max="5900" width="1.7109375" style="4" customWidth="1"/>
    <col min="5901" max="5903" width="5.28515625" style="4" customWidth="1"/>
    <col min="5904" max="5904" width="1.7109375" style="4" customWidth="1"/>
    <col min="5905" max="5907" width="5.28515625" style="4" customWidth="1"/>
    <col min="5908" max="5908" width="1.7109375" style="4" customWidth="1"/>
    <col min="5909" max="5911" width="5.28515625" style="4" customWidth="1"/>
    <col min="5912" max="5912" width="1.7109375" style="4" customWidth="1"/>
    <col min="5913" max="5915" width="5.28515625" style="4" customWidth="1"/>
    <col min="5916" max="6114" width="11.42578125" style="4"/>
    <col min="6115" max="6115" width="22.7109375" style="4" customWidth="1"/>
    <col min="6116" max="6116" width="7.28515625" style="4" customWidth="1"/>
    <col min="6117" max="6117" width="6.85546875" style="4" customWidth="1"/>
    <col min="6118" max="6118" width="6" style="4" bestFit="1" customWidth="1"/>
    <col min="6119" max="6119" width="1.7109375" style="4" customWidth="1"/>
    <col min="6120" max="6120" width="6" style="4" bestFit="1" customWidth="1"/>
    <col min="6121" max="6122" width="5.42578125" style="4" customWidth="1"/>
    <col min="6123" max="6123" width="1.7109375" style="4" customWidth="1"/>
    <col min="6124" max="6126" width="5.140625" style="4" customWidth="1"/>
    <col min="6127" max="6127" width="1.7109375" style="4" customWidth="1"/>
    <col min="6128" max="6130" width="4.7109375" style="4" customWidth="1"/>
    <col min="6131" max="6131" width="1.7109375" style="4" customWidth="1"/>
    <col min="6132" max="6134" width="4.7109375" style="4" customWidth="1"/>
    <col min="6135" max="6135" width="1.7109375" style="4" customWidth="1"/>
    <col min="6136" max="6138" width="4.7109375" style="4" customWidth="1"/>
    <col min="6139" max="6139" width="1.7109375" style="4" customWidth="1"/>
    <col min="6140" max="6140" width="4.85546875" style="4" bestFit="1" customWidth="1"/>
    <col min="6141" max="6141" width="4" style="4" customWidth="1"/>
    <col min="6142" max="6142" width="5" style="4" customWidth="1"/>
    <col min="6143" max="6143" width="11.42578125" style="4"/>
    <col min="6144" max="6144" width="12.42578125" style="4" customWidth="1"/>
    <col min="6145" max="6145" width="10.85546875" style="4" customWidth="1"/>
    <col min="6146" max="6147" width="6.140625" style="4" customWidth="1"/>
    <col min="6148" max="6148" width="1.7109375" style="4" customWidth="1"/>
    <col min="6149" max="6149" width="6" style="4" customWidth="1"/>
    <col min="6150" max="6151" width="5.28515625" style="4" customWidth="1"/>
    <col min="6152" max="6152" width="1.7109375" style="4" customWidth="1"/>
    <col min="6153" max="6155" width="5.28515625" style="4" customWidth="1"/>
    <col min="6156" max="6156" width="1.7109375" style="4" customWidth="1"/>
    <col min="6157" max="6159" width="5.28515625" style="4" customWidth="1"/>
    <col min="6160" max="6160" width="1.7109375" style="4" customWidth="1"/>
    <col min="6161" max="6163" width="5.28515625" style="4" customWidth="1"/>
    <col min="6164" max="6164" width="1.7109375" style="4" customWidth="1"/>
    <col min="6165" max="6167" width="5.28515625" style="4" customWidth="1"/>
    <col min="6168" max="6168" width="1.7109375" style="4" customWidth="1"/>
    <col min="6169" max="6171" width="5.28515625" style="4" customWidth="1"/>
    <col min="6172" max="6370" width="11.42578125" style="4"/>
    <col min="6371" max="6371" width="22.7109375" style="4" customWidth="1"/>
    <col min="6372" max="6372" width="7.28515625" style="4" customWidth="1"/>
    <col min="6373" max="6373" width="6.85546875" style="4" customWidth="1"/>
    <col min="6374" max="6374" width="6" style="4" bestFit="1" customWidth="1"/>
    <col min="6375" max="6375" width="1.7109375" style="4" customWidth="1"/>
    <col min="6376" max="6376" width="6" style="4" bestFit="1" customWidth="1"/>
    <col min="6377" max="6378" width="5.42578125" style="4" customWidth="1"/>
    <col min="6379" max="6379" width="1.7109375" style="4" customWidth="1"/>
    <col min="6380" max="6382" width="5.140625" style="4" customWidth="1"/>
    <col min="6383" max="6383" width="1.7109375" style="4" customWidth="1"/>
    <col min="6384" max="6386" width="4.7109375" style="4" customWidth="1"/>
    <col min="6387" max="6387" width="1.7109375" style="4" customWidth="1"/>
    <col min="6388" max="6390" width="4.7109375" style="4" customWidth="1"/>
    <col min="6391" max="6391" width="1.7109375" style="4" customWidth="1"/>
    <col min="6392" max="6394" width="4.7109375" style="4" customWidth="1"/>
    <col min="6395" max="6395" width="1.7109375" style="4" customWidth="1"/>
    <col min="6396" max="6396" width="4.85546875" style="4" bestFit="1" customWidth="1"/>
    <col min="6397" max="6397" width="4" style="4" customWidth="1"/>
    <col min="6398" max="6398" width="5" style="4" customWidth="1"/>
    <col min="6399" max="6399" width="11.42578125" style="4"/>
    <col min="6400" max="6400" width="12.42578125" style="4" customWidth="1"/>
    <col min="6401" max="6401" width="10.85546875" style="4" customWidth="1"/>
    <col min="6402" max="6403" width="6.140625" style="4" customWidth="1"/>
    <col min="6404" max="6404" width="1.7109375" style="4" customWidth="1"/>
    <col min="6405" max="6405" width="6" style="4" customWidth="1"/>
    <col min="6406" max="6407" width="5.28515625" style="4" customWidth="1"/>
    <col min="6408" max="6408" width="1.7109375" style="4" customWidth="1"/>
    <col min="6409" max="6411" width="5.28515625" style="4" customWidth="1"/>
    <col min="6412" max="6412" width="1.7109375" style="4" customWidth="1"/>
    <col min="6413" max="6415" width="5.28515625" style="4" customWidth="1"/>
    <col min="6416" max="6416" width="1.7109375" style="4" customWidth="1"/>
    <col min="6417" max="6419" width="5.28515625" style="4" customWidth="1"/>
    <col min="6420" max="6420" width="1.7109375" style="4" customWidth="1"/>
    <col min="6421" max="6423" width="5.28515625" style="4" customWidth="1"/>
    <col min="6424" max="6424" width="1.7109375" style="4" customWidth="1"/>
    <col min="6425" max="6427" width="5.28515625" style="4" customWidth="1"/>
    <col min="6428" max="6626" width="11.42578125" style="4"/>
    <col min="6627" max="6627" width="22.7109375" style="4" customWidth="1"/>
    <col min="6628" max="6628" width="7.28515625" style="4" customWidth="1"/>
    <col min="6629" max="6629" width="6.85546875" style="4" customWidth="1"/>
    <col min="6630" max="6630" width="6" style="4" bestFit="1" customWidth="1"/>
    <col min="6631" max="6631" width="1.7109375" style="4" customWidth="1"/>
    <col min="6632" max="6632" width="6" style="4" bestFit="1" customWidth="1"/>
    <col min="6633" max="6634" width="5.42578125" style="4" customWidth="1"/>
    <col min="6635" max="6635" width="1.7109375" style="4" customWidth="1"/>
    <col min="6636" max="6638" width="5.140625" style="4" customWidth="1"/>
    <col min="6639" max="6639" width="1.7109375" style="4" customWidth="1"/>
    <col min="6640" max="6642" width="4.7109375" style="4" customWidth="1"/>
    <col min="6643" max="6643" width="1.7109375" style="4" customWidth="1"/>
    <col min="6644" max="6646" width="4.7109375" style="4" customWidth="1"/>
    <col min="6647" max="6647" width="1.7109375" style="4" customWidth="1"/>
    <col min="6648" max="6650" width="4.7109375" style="4" customWidth="1"/>
    <col min="6651" max="6651" width="1.7109375" style="4" customWidth="1"/>
    <col min="6652" max="6652" width="4.85546875" style="4" bestFit="1" customWidth="1"/>
    <col min="6653" max="6653" width="4" style="4" customWidth="1"/>
    <col min="6654" max="6654" width="5" style="4" customWidth="1"/>
    <col min="6655" max="6655" width="11.42578125" style="4"/>
    <col min="6656" max="6656" width="12.42578125" style="4" customWidth="1"/>
    <col min="6657" max="6657" width="10.85546875" style="4" customWidth="1"/>
    <col min="6658" max="6659" width="6.140625" style="4" customWidth="1"/>
    <col min="6660" max="6660" width="1.7109375" style="4" customWidth="1"/>
    <col min="6661" max="6661" width="6" style="4" customWidth="1"/>
    <col min="6662" max="6663" width="5.28515625" style="4" customWidth="1"/>
    <col min="6664" max="6664" width="1.7109375" style="4" customWidth="1"/>
    <col min="6665" max="6667" width="5.28515625" style="4" customWidth="1"/>
    <col min="6668" max="6668" width="1.7109375" style="4" customWidth="1"/>
    <col min="6669" max="6671" width="5.28515625" style="4" customWidth="1"/>
    <col min="6672" max="6672" width="1.7109375" style="4" customWidth="1"/>
    <col min="6673" max="6675" width="5.28515625" style="4" customWidth="1"/>
    <col min="6676" max="6676" width="1.7109375" style="4" customWidth="1"/>
    <col min="6677" max="6679" width="5.28515625" style="4" customWidth="1"/>
    <col min="6680" max="6680" width="1.7109375" style="4" customWidth="1"/>
    <col min="6681" max="6683" width="5.28515625" style="4" customWidth="1"/>
    <col min="6684" max="6882" width="11.42578125" style="4"/>
    <col min="6883" max="6883" width="22.7109375" style="4" customWidth="1"/>
    <col min="6884" max="6884" width="7.28515625" style="4" customWidth="1"/>
    <col min="6885" max="6885" width="6.85546875" style="4" customWidth="1"/>
    <col min="6886" max="6886" width="6" style="4" bestFit="1" customWidth="1"/>
    <col min="6887" max="6887" width="1.7109375" style="4" customWidth="1"/>
    <col min="6888" max="6888" width="6" style="4" bestFit="1" customWidth="1"/>
    <col min="6889" max="6890" width="5.42578125" style="4" customWidth="1"/>
    <col min="6891" max="6891" width="1.7109375" style="4" customWidth="1"/>
    <col min="6892" max="6894" width="5.140625" style="4" customWidth="1"/>
    <col min="6895" max="6895" width="1.7109375" style="4" customWidth="1"/>
    <col min="6896" max="6898" width="4.7109375" style="4" customWidth="1"/>
    <col min="6899" max="6899" width="1.7109375" style="4" customWidth="1"/>
    <col min="6900" max="6902" width="4.7109375" style="4" customWidth="1"/>
    <col min="6903" max="6903" width="1.7109375" style="4" customWidth="1"/>
    <col min="6904" max="6906" width="4.7109375" style="4" customWidth="1"/>
    <col min="6907" max="6907" width="1.7109375" style="4" customWidth="1"/>
    <col min="6908" max="6908" width="4.85546875" style="4" bestFit="1" customWidth="1"/>
    <col min="6909" max="6909" width="4" style="4" customWidth="1"/>
    <col min="6910" max="6910" width="5" style="4" customWidth="1"/>
    <col min="6911" max="6911" width="11.42578125" style="4"/>
    <col min="6912" max="6912" width="12.42578125" style="4" customWidth="1"/>
    <col min="6913" max="6913" width="10.85546875" style="4" customWidth="1"/>
    <col min="6914" max="6915" width="6.140625" style="4" customWidth="1"/>
    <col min="6916" max="6916" width="1.7109375" style="4" customWidth="1"/>
    <col min="6917" max="6917" width="6" style="4" customWidth="1"/>
    <col min="6918" max="6919" width="5.28515625" style="4" customWidth="1"/>
    <col min="6920" max="6920" width="1.7109375" style="4" customWidth="1"/>
    <col min="6921" max="6923" width="5.28515625" style="4" customWidth="1"/>
    <col min="6924" max="6924" width="1.7109375" style="4" customWidth="1"/>
    <col min="6925" max="6927" width="5.28515625" style="4" customWidth="1"/>
    <col min="6928" max="6928" width="1.7109375" style="4" customWidth="1"/>
    <col min="6929" max="6931" width="5.28515625" style="4" customWidth="1"/>
    <col min="6932" max="6932" width="1.7109375" style="4" customWidth="1"/>
    <col min="6933" max="6935" width="5.28515625" style="4" customWidth="1"/>
    <col min="6936" max="6936" width="1.7109375" style="4" customWidth="1"/>
    <col min="6937" max="6939" width="5.28515625" style="4" customWidth="1"/>
    <col min="6940" max="7138" width="11.42578125" style="4"/>
    <col min="7139" max="7139" width="22.7109375" style="4" customWidth="1"/>
    <col min="7140" max="7140" width="7.28515625" style="4" customWidth="1"/>
    <col min="7141" max="7141" width="6.85546875" style="4" customWidth="1"/>
    <col min="7142" max="7142" width="6" style="4" bestFit="1" customWidth="1"/>
    <col min="7143" max="7143" width="1.7109375" style="4" customWidth="1"/>
    <col min="7144" max="7144" width="6" style="4" bestFit="1" customWidth="1"/>
    <col min="7145" max="7146" width="5.42578125" style="4" customWidth="1"/>
    <col min="7147" max="7147" width="1.7109375" style="4" customWidth="1"/>
    <col min="7148" max="7150" width="5.140625" style="4" customWidth="1"/>
    <col min="7151" max="7151" width="1.7109375" style="4" customWidth="1"/>
    <col min="7152" max="7154" width="4.7109375" style="4" customWidth="1"/>
    <col min="7155" max="7155" width="1.7109375" style="4" customWidth="1"/>
    <col min="7156" max="7158" width="4.7109375" style="4" customWidth="1"/>
    <col min="7159" max="7159" width="1.7109375" style="4" customWidth="1"/>
    <col min="7160" max="7162" width="4.7109375" style="4" customWidth="1"/>
    <col min="7163" max="7163" width="1.7109375" style="4" customWidth="1"/>
    <col min="7164" max="7164" width="4.85546875" style="4" bestFit="1" customWidth="1"/>
    <col min="7165" max="7165" width="4" style="4" customWidth="1"/>
    <col min="7166" max="7166" width="5" style="4" customWidth="1"/>
    <col min="7167" max="7167" width="11.42578125" style="4"/>
    <col min="7168" max="7168" width="12.42578125" style="4" customWidth="1"/>
    <col min="7169" max="7169" width="10.85546875" style="4" customWidth="1"/>
    <col min="7170" max="7171" width="6.140625" style="4" customWidth="1"/>
    <col min="7172" max="7172" width="1.7109375" style="4" customWidth="1"/>
    <col min="7173" max="7173" width="6" style="4" customWidth="1"/>
    <col min="7174" max="7175" width="5.28515625" style="4" customWidth="1"/>
    <col min="7176" max="7176" width="1.7109375" style="4" customWidth="1"/>
    <col min="7177" max="7179" width="5.28515625" style="4" customWidth="1"/>
    <col min="7180" max="7180" width="1.7109375" style="4" customWidth="1"/>
    <col min="7181" max="7183" width="5.28515625" style="4" customWidth="1"/>
    <col min="7184" max="7184" width="1.7109375" style="4" customWidth="1"/>
    <col min="7185" max="7187" width="5.28515625" style="4" customWidth="1"/>
    <col min="7188" max="7188" width="1.7109375" style="4" customWidth="1"/>
    <col min="7189" max="7191" width="5.28515625" style="4" customWidth="1"/>
    <col min="7192" max="7192" width="1.7109375" style="4" customWidth="1"/>
    <col min="7193" max="7195" width="5.28515625" style="4" customWidth="1"/>
    <col min="7196" max="7394" width="11.42578125" style="4"/>
    <col min="7395" max="7395" width="22.7109375" style="4" customWidth="1"/>
    <col min="7396" max="7396" width="7.28515625" style="4" customWidth="1"/>
    <col min="7397" max="7397" width="6.85546875" style="4" customWidth="1"/>
    <col min="7398" max="7398" width="6" style="4" bestFit="1" customWidth="1"/>
    <col min="7399" max="7399" width="1.7109375" style="4" customWidth="1"/>
    <col min="7400" max="7400" width="6" style="4" bestFit="1" customWidth="1"/>
    <col min="7401" max="7402" width="5.42578125" style="4" customWidth="1"/>
    <col min="7403" max="7403" width="1.7109375" style="4" customWidth="1"/>
    <col min="7404" max="7406" width="5.140625" style="4" customWidth="1"/>
    <col min="7407" max="7407" width="1.7109375" style="4" customWidth="1"/>
    <col min="7408" max="7410" width="4.7109375" style="4" customWidth="1"/>
    <col min="7411" max="7411" width="1.7109375" style="4" customWidth="1"/>
    <col min="7412" max="7414" width="4.7109375" style="4" customWidth="1"/>
    <col min="7415" max="7415" width="1.7109375" style="4" customWidth="1"/>
    <col min="7416" max="7418" width="4.7109375" style="4" customWidth="1"/>
    <col min="7419" max="7419" width="1.7109375" style="4" customWidth="1"/>
    <col min="7420" max="7420" width="4.85546875" style="4" bestFit="1" customWidth="1"/>
    <col min="7421" max="7421" width="4" style="4" customWidth="1"/>
    <col min="7422" max="7422" width="5" style="4" customWidth="1"/>
    <col min="7423" max="7423" width="11.42578125" style="4"/>
    <col min="7424" max="7424" width="12.42578125" style="4" customWidth="1"/>
    <col min="7425" max="7425" width="10.85546875" style="4" customWidth="1"/>
    <col min="7426" max="7427" width="6.140625" style="4" customWidth="1"/>
    <col min="7428" max="7428" width="1.7109375" style="4" customWidth="1"/>
    <col min="7429" max="7429" width="6" style="4" customWidth="1"/>
    <col min="7430" max="7431" width="5.28515625" style="4" customWidth="1"/>
    <col min="7432" max="7432" width="1.7109375" style="4" customWidth="1"/>
    <col min="7433" max="7435" width="5.28515625" style="4" customWidth="1"/>
    <col min="7436" max="7436" width="1.7109375" style="4" customWidth="1"/>
    <col min="7437" max="7439" width="5.28515625" style="4" customWidth="1"/>
    <col min="7440" max="7440" width="1.7109375" style="4" customWidth="1"/>
    <col min="7441" max="7443" width="5.28515625" style="4" customWidth="1"/>
    <col min="7444" max="7444" width="1.7109375" style="4" customWidth="1"/>
    <col min="7445" max="7447" width="5.28515625" style="4" customWidth="1"/>
    <col min="7448" max="7448" width="1.7109375" style="4" customWidth="1"/>
    <col min="7449" max="7451" width="5.28515625" style="4" customWidth="1"/>
    <col min="7452" max="7650" width="11.42578125" style="4"/>
    <col min="7651" max="7651" width="22.7109375" style="4" customWidth="1"/>
    <col min="7652" max="7652" width="7.28515625" style="4" customWidth="1"/>
    <col min="7653" max="7653" width="6.85546875" style="4" customWidth="1"/>
    <col min="7654" max="7654" width="6" style="4" bestFit="1" customWidth="1"/>
    <col min="7655" max="7655" width="1.7109375" style="4" customWidth="1"/>
    <col min="7656" max="7656" width="6" style="4" bestFit="1" customWidth="1"/>
    <col min="7657" max="7658" width="5.42578125" style="4" customWidth="1"/>
    <col min="7659" max="7659" width="1.7109375" style="4" customWidth="1"/>
    <col min="7660" max="7662" width="5.140625" style="4" customWidth="1"/>
    <col min="7663" max="7663" width="1.7109375" style="4" customWidth="1"/>
    <col min="7664" max="7666" width="4.7109375" style="4" customWidth="1"/>
    <col min="7667" max="7667" width="1.7109375" style="4" customWidth="1"/>
    <col min="7668" max="7670" width="4.7109375" style="4" customWidth="1"/>
    <col min="7671" max="7671" width="1.7109375" style="4" customWidth="1"/>
    <col min="7672" max="7674" width="4.7109375" style="4" customWidth="1"/>
    <col min="7675" max="7675" width="1.7109375" style="4" customWidth="1"/>
    <col min="7676" max="7676" width="4.85546875" style="4" bestFit="1" customWidth="1"/>
    <col min="7677" max="7677" width="4" style="4" customWidth="1"/>
    <col min="7678" max="7678" width="5" style="4" customWidth="1"/>
    <col min="7679" max="7679" width="11.42578125" style="4"/>
    <col min="7680" max="7680" width="12.42578125" style="4" customWidth="1"/>
    <col min="7681" max="7681" width="10.85546875" style="4" customWidth="1"/>
    <col min="7682" max="7683" width="6.140625" style="4" customWidth="1"/>
    <col min="7684" max="7684" width="1.7109375" style="4" customWidth="1"/>
    <col min="7685" max="7685" width="6" style="4" customWidth="1"/>
    <col min="7686" max="7687" width="5.28515625" style="4" customWidth="1"/>
    <col min="7688" max="7688" width="1.7109375" style="4" customWidth="1"/>
    <col min="7689" max="7691" width="5.28515625" style="4" customWidth="1"/>
    <col min="7692" max="7692" width="1.7109375" style="4" customWidth="1"/>
    <col min="7693" max="7695" width="5.28515625" style="4" customWidth="1"/>
    <col min="7696" max="7696" width="1.7109375" style="4" customWidth="1"/>
    <col min="7697" max="7699" width="5.28515625" style="4" customWidth="1"/>
    <col min="7700" max="7700" width="1.7109375" style="4" customWidth="1"/>
    <col min="7701" max="7703" width="5.28515625" style="4" customWidth="1"/>
    <col min="7704" max="7704" width="1.7109375" style="4" customWidth="1"/>
    <col min="7705" max="7707" width="5.28515625" style="4" customWidth="1"/>
    <col min="7708" max="7906" width="11.42578125" style="4"/>
    <col min="7907" max="7907" width="22.7109375" style="4" customWidth="1"/>
    <col min="7908" max="7908" width="7.28515625" style="4" customWidth="1"/>
    <col min="7909" max="7909" width="6.85546875" style="4" customWidth="1"/>
    <col min="7910" max="7910" width="6" style="4" bestFit="1" customWidth="1"/>
    <col min="7911" max="7911" width="1.7109375" style="4" customWidth="1"/>
    <col min="7912" max="7912" width="6" style="4" bestFit="1" customWidth="1"/>
    <col min="7913" max="7914" width="5.42578125" style="4" customWidth="1"/>
    <col min="7915" max="7915" width="1.7109375" style="4" customWidth="1"/>
    <col min="7916" max="7918" width="5.140625" style="4" customWidth="1"/>
    <col min="7919" max="7919" width="1.7109375" style="4" customWidth="1"/>
    <col min="7920" max="7922" width="4.7109375" style="4" customWidth="1"/>
    <col min="7923" max="7923" width="1.7109375" style="4" customWidth="1"/>
    <col min="7924" max="7926" width="4.7109375" style="4" customWidth="1"/>
    <col min="7927" max="7927" width="1.7109375" style="4" customWidth="1"/>
    <col min="7928" max="7930" width="4.7109375" style="4" customWidth="1"/>
    <col min="7931" max="7931" width="1.7109375" style="4" customWidth="1"/>
    <col min="7932" max="7932" width="4.85546875" style="4" bestFit="1" customWidth="1"/>
    <col min="7933" max="7933" width="4" style="4" customWidth="1"/>
    <col min="7934" max="7934" width="5" style="4" customWidth="1"/>
    <col min="7935" max="7935" width="11.42578125" style="4"/>
    <col min="7936" max="7936" width="12.42578125" style="4" customWidth="1"/>
    <col min="7937" max="7937" width="10.85546875" style="4" customWidth="1"/>
    <col min="7938" max="7939" width="6.140625" style="4" customWidth="1"/>
    <col min="7940" max="7940" width="1.7109375" style="4" customWidth="1"/>
    <col min="7941" max="7941" width="6" style="4" customWidth="1"/>
    <col min="7942" max="7943" width="5.28515625" style="4" customWidth="1"/>
    <col min="7944" max="7944" width="1.7109375" style="4" customWidth="1"/>
    <col min="7945" max="7947" width="5.28515625" style="4" customWidth="1"/>
    <col min="7948" max="7948" width="1.7109375" style="4" customWidth="1"/>
    <col min="7949" max="7951" width="5.28515625" style="4" customWidth="1"/>
    <col min="7952" max="7952" width="1.7109375" style="4" customWidth="1"/>
    <col min="7953" max="7955" width="5.28515625" style="4" customWidth="1"/>
    <col min="7956" max="7956" width="1.7109375" style="4" customWidth="1"/>
    <col min="7957" max="7959" width="5.28515625" style="4" customWidth="1"/>
    <col min="7960" max="7960" width="1.7109375" style="4" customWidth="1"/>
    <col min="7961" max="7963" width="5.28515625" style="4" customWidth="1"/>
    <col min="7964" max="8162" width="11.42578125" style="4"/>
    <col min="8163" max="8163" width="22.7109375" style="4" customWidth="1"/>
    <col min="8164" max="8164" width="7.28515625" style="4" customWidth="1"/>
    <col min="8165" max="8165" width="6.85546875" style="4" customWidth="1"/>
    <col min="8166" max="8166" width="6" style="4" bestFit="1" customWidth="1"/>
    <col min="8167" max="8167" width="1.7109375" style="4" customWidth="1"/>
    <col min="8168" max="8168" width="6" style="4" bestFit="1" customWidth="1"/>
    <col min="8169" max="8170" width="5.42578125" style="4" customWidth="1"/>
    <col min="8171" max="8171" width="1.7109375" style="4" customWidth="1"/>
    <col min="8172" max="8174" width="5.140625" style="4" customWidth="1"/>
    <col min="8175" max="8175" width="1.7109375" style="4" customWidth="1"/>
    <col min="8176" max="8178" width="4.7109375" style="4" customWidth="1"/>
    <col min="8179" max="8179" width="1.7109375" style="4" customWidth="1"/>
    <col min="8180" max="8182" width="4.7109375" style="4" customWidth="1"/>
    <col min="8183" max="8183" width="1.7109375" style="4" customWidth="1"/>
    <col min="8184" max="8186" width="4.7109375" style="4" customWidth="1"/>
    <col min="8187" max="8187" width="1.7109375" style="4" customWidth="1"/>
    <col min="8188" max="8188" width="4.85546875" style="4" bestFit="1" customWidth="1"/>
    <col min="8189" max="8189" width="4" style="4" customWidth="1"/>
    <col min="8190" max="8190" width="5" style="4" customWidth="1"/>
    <col min="8191" max="8191" width="11.42578125" style="4"/>
    <col min="8192" max="8192" width="12.42578125" style="4" customWidth="1"/>
    <col min="8193" max="8193" width="10.85546875" style="4" customWidth="1"/>
    <col min="8194" max="8195" width="6.140625" style="4" customWidth="1"/>
    <col min="8196" max="8196" width="1.7109375" style="4" customWidth="1"/>
    <col min="8197" max="8197" width="6" style="4" customWidth="1"/>
    <col min="8198" max="8199" width="5.28515625" style="4" customWidth="1"/>
    <col min="8200" max="8200" width="1.7109375" style="4" customWidth="1"/>
    <col min="8201" max="8203" width="5.28515625" style="4" customWidth="1"/>
    <col min="8204" max="8204" width="1.7109375" style="4" customWidth="1"/>
    <col min="8205" max="8207" width="5.28515625" style="4" customWidth="1"/>
    <col min="8208" max="8208" width="1.7109375" style="4" customWidth="1"/>
    <col min="8209" max="8211" width="5.28515625" style="4" customWidth="1"/>
    <col min="8212" max="8212" width="1.7109375" style="4" customWidth="1"/>
    <col min="8213" max="8215" width="5.28515625" style="4" customWidth="1"/>
    <col min="8216" max="8216" width="1.7109375" style="4" customWidth="1"/>
    <col min="8217" max="8219" width="5.28515625" style="4" customWidth="1"/>
    <col min="8220" max="8418" width="11.42578125" style="4"/>
    <col min="8419" max="8419" width="22.7109375" style="4" customWidth="1"/>
    <col min="8420" max="8420" width="7.28515625" style="4" customWidth="1"/>
    <col min="8421" max="8421" width="6.85546875" style="4" customWidth="1"/>
    <col min="8422" max="8422" width="6" style="4" bestFit="1" customWidth="1"/>
    <col min="8423" max="8423" width="1.7109375" style="4" customWidth="1"/>
    <col min="8424" max="8424" width="6" style="4" bestFit="1" customWidth="1"/>
    <col min="8425" max="8426" width="5.42578125" style="4" customWidth="1"/>
    <col min="8427" max="8427" width="1.7109375" style="4" customWidth="1"/>
    <col min="8428" max="8430" width="5.140625" style="4" customWidth="1"/>
    <col min="8431" max="8431" width="1.7109375" style="4" customWidth="1"/>
    <col min="8432" max="8434" width="4.7109375" style="4" customWidth="1"/>
    <col min="8435" max="8435" width="1.7109375" style="4" customWidth="1"/>
    <col min="8436" max="8438" width="4.7109375" style="4" customWidth="1"/>
    <col min="8439" max="8439" width="1.7109375" style="4" customWidth="1"/>
    <col min="8440" max="8442" width="4.7109375" style="4" customWidth="1"/>
    <col min="8443" max="8443" width="1.7109375" style="4" customWidth="1"/>
    <col min="8444" max="8444" width="4.85546875" style="4" bestFit="1" customWidth="1"/>
    <col min="8445" max="8445" width="4" style="4" customWidth="1"/>
    <col min="8446" max="8446" width="5" style="4" customWidth="1"/>
    <col min="8447" max="8447" width="11.42578125" style="4"/>
    <col min="8448" max="8448" width="12.42578125" style="4" customWidth="1"/>
    <col min="8449" max="8449" width="10.85546875" style="4" customWidth="1"/>
    <col min="8450" max="8451" width="6.140625" style="4" customWidth="1"/>
    <col min="8452" max="8452" width="1.7109375" style="4" customWidth="1"/>
    <col min="8453" max="8453" width="6" style="4" customWidth="1"/>
    <col min="8454" max="8455" width="5.28515625" style="4" customWidth="1"/>
    <col min="8456" max="8456" width="1.7109375" style="4" customWidth="1"/>
    <col min="8457" max="8459" width="5.28515625" style="4" customWidth="1"/>
    <col min="8460" max="8460" width="1.7109375" style="4" customWidth="1"/>
    <col min="8461" max="8463" width="5.28515625" style="4" customWidth="1"/>
    <col min="8464" max="8464" width="1.7109375" style="4" customWidth="1"/>
    <col min="8465" max="8467" width="5.28515625" style="4" customWidth="1"/>
    <col min="8468" max="8468" width="1.7109375" style="4" customWidth="1"/>
    <col min="8469" max="8471" width="5.28515625" style="4" customWidth="1"/>
    <col min="8472" max="8472" width="1.7109375" style="4" customWidth="1"/>
    <col min="8473" max="8475" width="5.28515625" style="4" customWidth="1"/>
    <col min="8476" max="8674" width="11.42578125" style="4"/>
    <col min="8675" max="8675" width="22.7109375" style="4" customWidth="1"/>
    <col min="8676" max="8676" width="7.28515625" style="4" customWidth="1"/>
    <col min="8677" max="8677" width="6.85546875" style="4" customWidth="1"/>
    <col min="8678" max="8678" width="6" style="4" bestFit="1" customWidth="1"/>
    <col min="8679" max="8679" width="1.7109375" style="4" customWidth="1"/>
    <col min="8680" max="8680" width="6" style="4" bestFit="1" customWidth="1"/>
    <col min="8681" max="8682" width="5.42578125" style="4" customWidth="1"/>
    <col min="8683" max="8683" width="1.7109375" style="4" customWidth="1"/>
    <col min="8684" max="8686" width="5.140625" style="4" customWidth="1"/>
    <col min="8687" max="8687" width="1.7109375" style="4" customWidth="1"/>
    <col min="8688" max="8690" width="4.7109375" style="4" customWidth="1"/>
    <col min="8691" max="8691" width="1.7109375" style="4" customWidth="1"/>
    <col min="8692" max="8694" width="4.7109375" style="4" customWidth="1"/>
    <col min="8695" max="8695" width="1.7109375" style="4" customWidth="1"/>
    <col min="8696" max="8698" width="4.7109375" style="4" customWidth="1"/>
    <col min="8699" max="8699" width="1.7109375" style="4" customWidth="1"/>
    <col min="8700" max="8700" width="4.85546875" style="4" bestFit="1" customWidth="1"/>
    <col min="8701" max="8701" width="4" style="4" customWidth="1"/>
    <col min="8702" max="8702" width="5" style="4" customWidth="1"/>
    <col min="8703" max="8703" width="11.42578125" style="4"/>
    <col min="8704" max="8704" width="12.42578125" style="4" customWidth="1"/>
    <col min="8705" max="8705" width="10.85546875" style="4" customWidth="1"/>
    <col min="8706" max="8707" width="6.140625" style="4" customWidth="1"/>
    <col min="8708" max="8708" width="1.7109375" style="4" customWidth="1"/>
    <col min="8709" max="8709" width="6" style="4" customWidth="1"/>
    <col min="8710" max="8711" width="5.28515625" style="4" customWidth="1"/>
    <col min="8712" max="8712" width="1.7109375" style="4" customWidth="1"/>
    <col min="8713" max="8715" width="5.28515625" style="4" customWidth="1"/>
    <col min="8716" max="8716" width="1.7109375" style="4" customWidth="1"/>
    <col min="8717" max="8719" width="5.28515625" style="4" customWidth="1"/>
    <col min="8720" max="8720" width="1.7109375" style="4" customWidth="1"/>
    <col min="8721" max="8723" width="5.28515625" style="4" customWidth="1"/>
    <col min="8724" max="8724" width="1.7109375" style="4" customWidth="1"/>
    <col min="8725" max="8727" width="5.28515625" style="4" customWidth="1"/>
    <col min="8728" max="8728" width="1.7109375" style="4" customWidth="1"/>
    <col min="8729" max="8731" width="5.28515625" style="4" customWidth="1"/>
    <col min="8732" max="8930" width="11.42578125" style="4"/>
    <col min="8931" max="8931" width="22.7109375" style="4" customWidth="1"/>
    <col min="8932" max="8932" width="7.28515625" style="4" customWidth="1"/>
    <col min="8933" max="8933" width="6.85546875" style="4" customWidth="1"/>
    <col min="8934" max="8934" width="6" style="4" bestFit="1" customWidth="1"/>
    <col min="8935" max="8935" width="1.7109375" style="4" customWidth="1"/>
    <col min="8936" max="8936" width="6" style="4" bestFit="1" customWidth="1"/>
    <col min="8937" max="8938" width="5.42578125" style="4" customWidth="1"/>
    <col min="8939" max="8939" width="1.7109375" style="4" customWidth="1"/>
    <col min="8940" max="8942" width="5.140625" style="4" customWidth="1"/>
    <col min="8943" max="8943" width="1.7109375" style="4" customWidth="1"/>
    <col min="8944" max="8946" width="4.7109375" style="4" customWidth="1"/>
    <col min="8947" max="8947" width="1.7109375" style="4" customWidth="1"/>
    <col min="8948" max="8950" width="4.7109375" style="4" customWidth="1"/>
    <col min="8951" max="8951" width="1.7109375" style="4" customWidth="1"/>
    <col min="8952" max="8954" width="4.7109375" style="4" customWidth="1"/>
    <col min="8955" max="8955" width="1.7109375" style="4" customWidth="1"/>
    <col min="8956" max="8956" width="4.85546875" style="4" bestFit="1" customWidth="1"/>
    <col min="8957" max="8957" width="4" style="4" customWidth="1"/>
    <col min="8958" max="8958" width="5" style="4" customWidth="1"/>
    <col min="8959" max="8959" width="11.42578125" style="4"/>
    <col min="8960" max="8960" width="12.42578125" style="4" customWidth="1"/>
    <col min="8961" max="8961" width="10.85546875" style="4" customWidth="1"/>
    <col min="8962" max="8963" width="6.140625" style="4" customWidth="1"/>
    <col min="8964" max="8964" width="1.7109375" style="4" customWidth="1"/>
    <col min="8965" max="8965" width="6" style="4" customWidth="1"/>
    <col min="8966" max="8967" width="5.28515625" style="4" customWidth="1"/>
    <col min="8968" max="8968" width="1.7109375" style="4" customWidth="1"/>
    <col min="8969" max="8971" width="5.28515625" style="4" customWidth="1"/>
    <col min="8972" max="8972" width="1.7109375" style="4" customWidth="1"/>
    <col min="8973" max="8975" width="5.28515625" style="4" customWidth="1"/>
    <col min="8976" max="8976" width="1.7109375" style="4" customWidth="1"/>
    <col min="8977" max="8979" width="5.28515625" style="4" customWidth="1"/>
    <col min="8980" max="8980" width="1.7109375" style="4" customWidth="1"/>
    <col min="8981" max="8983" width="5.28515625" style="4" customWidth="1"/>
    <col min="8984" max="8984" width="1.7109375" style="4" customWidth="1"/>
    <col min="8985" max="8987" width="5.28515625" style="4" customWidth="1"/>
    <col min="8988" max="9186" width="11.42578125" style="4"/>
    <col min="9187" max="9187" width="22.7109375" style="4" customWidth="1"/>
    <col min="9188" max="9188" width="7.28515625" style="4" customWidth="1"/>
    <col min="9189" max="9189" width="6.85546875" style="4" customWidth="1"/>
    <col min="9190" max="9190" width="6" style="4" bestFit="1" customWidth="1"/>
    <col min="9191" max="9191" width="1.7109375" style="4" customWidth="1"/>
    <col min="9192" max="9192" width="6" style="4" bestFit="1" customWidth="1"/>
    <col min="9193" max="9194" width="5.42578125" style="4" customWidth="1"/>
    <col min="9195" max="9195" width="1.7109375" style="4" customWidth="1"/>
    <col min="9196" max="9198" width="5.140625" style="4" customWidth="1"/>
    <col min="9199" max="9199" width="1.7109375" style="4" customWidth="1"/>
    <col min="9200" max="9202" width="4.7109375" style="4" customWidth="1"/>
    <col min="9203" max="9203" width="1.7109375" style="4" customWidth="1"/>
    <col min="9204" max="9206" width="4.7109375" style="4" customWidth="1"/>
    <col min="9207" max="9207" width="1.7109375" style="4" customWidth="1"/>
    <col min="9208" max="9210" width="4.7109375" style="4" customWidth="1"/>
    <col min="9211" max="9211" width="1.7109375" style="4" customWidth="1"/>
    <col min="9212" max="9212" width="4.85546875" style="4" bestFit="1" customWidth="1"/>
    <col min="9213" max="9213" width="4" style="4" customWidth="1"/>
    <col min="9214" max="9214" width="5" style="4" customWidth="1"/>
    <col min="9215" max="9215" width="11.42578125" style="4"/>
    <col min="9216" max="9216" width="12.42578125" style="4" customWidth="1"/>
    <col min="9217" max="9217" width="10.85546875" style="4" customWidth="1"/>
    <col min="9218" max="9219" width="6.140625" style="4" customWidth="1"/>
    <col min="9220" max="9220" width="1.7109375" style="4" customWidth="1"/>
    <col min="9221" max="9221" width="6" style="4" customWidth="1"/>
    <col min="9222" max="9223" width="5.28515625" style="4" customWidth="1"/>
    <col min="9224" max="9224" width="1.7109375" style="4" customWidth="1"/>
    <col min="9225" max="9227" width="5.28515625" style="4" customWidth="1"/>
    <col min="9228" max="9228" width="1.7109375" style="4" customWidth="1"/>
    <col min="9229" max="9231" width="5.28515625" style="4" customWidth="1"/>
    <col min="9232" max="9232" width="1.7109375" style="4" customWidth="1"/>
    <col min="9233" max="9235" width="5.28515625" style="4" customWidth="1"/>
    <col min="9236" max="9236" width="1.7109375" style="4" customWidth="1"/>
    <col min="9237" max="9239" width="5.28515625" style="4" customWidth="1"/>
    <col min="9240" max="9240" width="1.7109375" style="4" customWidth="1"/>
    <col min="9241" max="9243" width="5.28515625" style="4" customWidth="1"/>
    <col min="9244" max="9442" width="11.42578125" style="4"/>
    <col min="9443" max="9443" width="22.7109375" style="4" customWidth="1"/>
    <col min="9444" max="9444" width="7.28515625" style="4" customWidth="1"/>
    <col min="9445" max="9445" width="6.85546875" style="4" customWidth="1"/>
    <col min="9446" max="9446" width="6" style="4" bestFit="1" customWidth="1"/>
    <col min="9447" max="9447" width="1.7109375" style="4" customWidth="1"/>
    <col min="9448" max="9448" width="6" style="4" bestFit="1" customWidth="1"/>
    <col min="9449" max="9450" width="5.42578125" style="4" customWidth="1"/>
    <col min="9451" max="9451" width="1.7109375" style="4" customWidth="1"/>
    <col min="9452" max="9454" width="5.140625" style="4" customWidth="1"/>
    <col min="9455" max="9455" width="1.7109375" style="4" customWidth="1"/>
    <col min="9456" max="9458" width="4.7109375" style="4" customWidth="1"/>
    <col min="9459" max="9459" width="1.7109375" style="4" customWidth="1"/>
    <col min="9460" max="9462" width="4.7109375" style="4" customWidth="1"/>
    <col min="9463" max="9463" width="1.7109375" style="4" customWidth="1"/>
    <col min="9464" max="9466" width="4.7109375" style="4" customWidth="1"/>
    <col min="9467" max="9467" width="1.7109375" style="4" customWidth="1"/>
    <col min="9468" max="9468" width="4.85546875" style="4" bestFit="1" customWidth="1"/>
    <col min="9469" max="9469" width="4" style="4" customWidth="1"/>
    <col min="9470" max="9470" width="5" style="4" customWidth="1"/>
    <col min="9471" max="9471" width="11.42578125" style="4"/>
    <col min="9472" max="9472" width="12.42578125" style="4" customWidth="1"/>
    <col min="9473" max="9473" width="10.85546875" style="4" customWidth="1"/>
    <col min="9474" max="9475" width="6.140625" style="4" customWidth="1"/>
    <col min="9476" max="9476" width="1.7109375" style="4" customWidth="1"/>
    <col min="9477" max="9477" width="6" style="4" customWidth="1"/>
    <col min="9478" max="9479" width="5.28515625" style="4" customWidth="1"/>
    <col min="9480" max="9480" width="1.7109375" style="4" customWidth="1"/>
    <col min="9481" max="9483" width="5.28515625" style="4" customWidth="1"/>
    <col min="9484" max="9484" width="1.7109375" style="4" customWidth="1"/>
    <col min="9485" max="9487" width="5.28515625" style="4" customWidth="1"/>
    <col min="9488" max="9488" width="1.7109375" style="4" customWidth="1"/>
    <col min="9489" max="9491" width="5.28515625" style="4" customWidth="1"/>
    <col min="9492" max="9492" width="1.7109375" style="4" customWidth="1"/>
    <col min="9493" max="9495" width="5.28515625" style="4" customWidth="1"/>
    <col min="9496" max="9496" width="1.7109375" style="4" customWidth="1"/>
    <col min="9497" max="9499" width="5.28515625" style="4" customWidth="1"/>
    <col min="9500" max="9698" width="11.42578125" style="4"/>
    <col min="9699" max="9699" width="22.7109375" style="4" customWidth="1"/>
    <col min="9700" max="9700" width="7.28515625" style="4" customWidth="1"/>
    <col min="9701" max="9701" width="6.85546875" style="4" customWidth="1"/>
    <col min="9702" max="9702" width="6" style="4" bestFit="1" customWidth="1"/>
    <col min="9703" max="9703" width="1.7109375" style="4" customWidth="1"/>
    <col min="9704" max="9704" width="6" style="4" bestFit="1" customWidth="1"/>
    <col min="9705" max="9706" width="5.42578125" style="4" customWidth="1"/>
    <col min="9707" max="9707" width="1.7109375" style="4" customWidth="1"/>
    <col min="9708" max="9710" width="5.140625" style="4" customWidth="1"/>
    <col min="9711" max="9711" width="1.7109375" style="4" customWidth="1"/>
    <col min="9712" max="9714" width="4.7109375" style="4" customWidth="1"/>
    <col min="9715" max="9715" width="1.7109375" style="4" customWidth="1"/>
    <col min="9716" max="9718" width="4.7109375" style="4" customWidth="1"/>
    <col min="9719" max="9719" width="1.7109375" style="4" customWidth="1"/>
    <col min="9720" max="9722" width="4.7109375" style="4" customWidth="1"/>
    <col min="9723" max="9723" width="1.7109375" style="4" customWidth="1"/>
    <col min="9724" max="9724" width="4.85546875" style="4" bestFit="1" customWidth="1"/>
    <col min="9725" max="9725" width="4" style="4" customWidth="1"/>
    <col min="9726" max="9726" width="5" style="4" customWidth="1"/>
    <col min="9727" max="9727" width="11.42578125" style="4"/>
    <col min="9728" max="9728" width="12.42578125" style="4" customWidth="1"/>
    <col min="9729" max="9729" width="10.85546875" style="4" customWidth="1"/>
    <col min="9730" max="9731" width="6.140625" style="4" customWidth="1"/>
    <col min="9732" max="9732" width="1.7109375" style="4" customWidth="1"/>
    <col min="9733" max="9733" width="6" style="4" customWidth="1"/>
    <col min="9734" max="9735" width="5.28515625" style="4" customWidth="1"/>
    <col min="9736" max="9736" width="1.7109375" style="4" customWidth="1"/>
    <col min="9737" max="9739" width="5.28515625" style="4" customWidth="1"/>
    <col min="9740" max="9740" width="1.7109375" style="4" customWidth="1"/>
    <col min="9741" max="9743" width="5.28515625" style="4" customWidth="1"/>
    <col min="9744" max="9744" width="1.7109375" style="4" customWidth="1"/>
    <col min="9745" max="9747" width="5.28515625" style="4" customWidth="1"/>
    <col min="9748" max="9748" width="1.7109375" style="4" customWidth="1"/>
    <col min="9749" max="9751" width="5.28515625" style="4" customWidth="1"/>
    <col min="9752" max="9752" width="1.7109375" style="4" customWidth="1"/>
    <col min="9753" max="9755" width="5.28515625" style="4" customWidth="1"/>
    <col min="9756" max="9954" width="11.42578125" style="4"/>
    <col min="9955" max="9955" width="22.7109375" style="4" customWidth="1"/>
    <col min="9956" max="9956" width="7.28515625" style="4" customWidth="1"/>
    <col min="9957" max="9957" width="6.85546875" style="4" customWidth="1"/>
    <col min="9958" max="9958" width="6" style="4" bestFit="1" customWidth="1"/>
    <col min="9959" max="9959" width="1.7109375" style="4" customWidth="1"/>
    <col min="9960" max="9960" width="6" style="4" bestFit="1" customWidth="1"/>
    <col min="9961" max="9962" width="5.42578125" style="4" customWidth="1"/>
    <col min="9963" max="9963" width="1.7109375" style="4" customWidth="1"/>
    <col min="9964" max="9966" width="5.140625" style="4" customWidth="1"/>
    <col min="9967" max="9967" width="1.7109375" style="4" customWidth="1"/>
    <col min="9968" max="9970" width="4.7109375" style="4" customWidth="1"/>
    <col min="9971" max="9971" width="1.7109375" style="4" customWidth="1"/>
    <col min="9972" max="9974" width="4.7109375" style="4" customWidth="1"/>
    <col min="9975" max="9975" width="1.7109375" style="4" customWidth="1"/>
    <col min="9976" max="9978" width="4.7109375" style="4" customWidth="1"/>
    <col min="9979" max="9979" width="1.7109375" style="4" customWidth="1"/>
    <col min="9980" max="9980" width="4.85546875" style="4" bestFit="1" customWidth="1"/>
    <col min="9981" max="9981" width="4" style="4" customWidth="1"/>
    <col min="9982" max="9982" width="5" style="4" customWidth="1"/>
    <col min="9983" max="9983" width="11.42578125" style="4"/>
    <col min="9984" max="9984" width="12.42578125" style="4" customWidth="1"/>
    <col min="9985" max="9985" width="10.85546875" style="4" customWidth="1"/>
    <col min="9986" max="9987" width="6.140625" style="4" customWidth="1"/>
    <col min="9988" max="9988" width="1.7109375" style="4" customWidth="1"/>
    <col min="9989" max="9989" width="6" style="4" customWidth="1"/>
    <col min="9990" max="9991" width="5.28515625" style="4" customWidth="1"/>
    <col min="9992" max="9992" width="1.7109375" style="4" customWidth="1"/>
    <col min="9993" max="9995" width="5.28515625" style="4" customWidth="1"/>
    <col min="9996" max="9996" width="1.7109375" style="4" customWidth="1"/>
    <col min="9997" max="9999" width="5.28515625" style="4" customWidth="1"/>
    <col min="10000" max="10000" width="1.7109375" style="4" customWidth="1"/>
    <col min="10001" max="10003" width="5.28515625" style="4" customWidth="1"/>
    <col min="10004" max="10004" width="1.7109375" style="4" customWidth="1"/>
    <col min="10005" max="10007" width="5.28515625" style="4" customWidth="1"/>
    <col min="10008" max="10008" width="1.7109375" style="4" customWidth="1"/>
    <col min="10009" max="10011" width="5.28515625" style="4" customWidth="1"/>
    <col min="10012" max="10210" width="11.42578125" style="4"/>
    <col min="10211" max="10211" width="22.7109375" style="4" customWidth="1"/>
    <col min="10212" max="10212" width="7.28515625" style="4" customWidth="1"/>
    <col min="10213" max="10213" width="6.85546875" style="4" customWidth="1"/>
    <col min="10214" max="10214" width="6" style="4" bestFit="1" customWidth="1"/>
    <col min="10215" max="10215" width="1.7109375" style="4" customWidth="1"/>
    <col min="10216" max="10216" width="6" style="4" bestFit="1" customWidth="1"/>
    <col min="10217" max="10218" width="5.42578125" style="4" customWidth="1"/>
    <col min="10219" max="10219" width="1.7109375" style="4" customWidth="1"/>
    <col min="10220" max="10222" width="5.140625" style="4" customWidth="1"/>
    <col min="10223" max="10223" width="1.7109375" style="4" customWidth="1"/>
    <col min="10224" max="10226" width="4.7109375" style="4" customWidth="1"/>
    <col min="10227" max="10227" width="1.7109375" style="4" customWidth="1"/>
    <col min="10228" max="10230" width="4.7109375" style="4" customWidth="1"/>
    <col min="10231" max="10231" width="1.7109375" style="4" customWidth="1"/>
    <col min="10232" max="10234" width="4.7109375" style="4" customWidth="1"/>
    <col min="10235" max="10235" width="1.7109375" style="4" customWidth="1"/>
    <col min="10236" max="10236" width="4.85546875" style="4" bestFit="1" customWidth="1"/>
    <col min="10237" max="10237" width="4" style="4" customWidth="1"/>
    <col min="10238" max="10238" width="5" style="4" customWidth="1"/>
    <col min="10239" max="10239" width="11.42578125" style="4"/>
    <col min="10240" max="10240" width="12.42578125" style="4" customWidth="1"/>
    <col min="10241" max="10241" width="10.85546875" style="4" customWidth="1"/>
    <col min="10242" max="10243" width="6.140625" style="4" customWidth="1"/>
    <col min="10244" max="10244" width="1.7109375" style="4" customWidth="1"/>
    <col min="10245" max="10245" width="6" style="4" customWidth="1"/>
    <col min="10246" max="10247" width="5.28515625" style="4" customWidth="1"/>
    <col min="10248" max="10248" width="1.7109375" style="4" customWidth="1"/>
    <col min="10249" max="10251" width="5.28515625" style="4" customWidth="1"/>
    <col min="10252" max="10252" width="1.7109375" style="4" customWidth="1"/>
    <col min="10253" max="10255" width="5.28515625" style="4" customWidth="1"/>
    <col min="10256" max="10256" width="1.7109375" style="4" customWidth="1"/>
    <col min="10257" max="10259" width="5.28515625" style="4" customWidth="1"/>
    <col min="10260" max="10260" width="1.7109375" style="4" customWidth="1"/>
    <col min="10261" max="10263" width="5.28515625" style="4" customWidth="1"/>
    <col min="10264" max="10264" width="1.7109375" style="4" customWidth="1"/>
    <col min="10265" max="10267" width="5.28515625" style="4" customWidth="1"/>
    <col min="10268" max="10466" width="11.42578125" style="4"/>
    <col min="10467" max="10467" width="22.7109375" style="4" customWidth="1"/>
    <col min="10468" max="10468" width="7.28515625" style="4" customWidth="1"/>
    <col min="10469" max="10469" width="6.85546875" style="4" customWidth="1"/>
    <col min="10470" max="10470" width="6" style="4" bestFit="1" customWidth="1"/>
    <col min="10471" max="10471" width="1.7109375" style="4" customWidth="1"/>
    <col min="10472" max="10472" width="6" style="4" bestFit="1" customWidth="1"/>
    <col min="10473" max="10474" width="5.42578125" style="4" customWidth="1"/>
    <col min="10475" max="10475" width="1.7109375" style="4" customWidth="1"/>
    <col min="10476" max="10478" width="5.140625" style="4" customWidth="1"/>
    <col min="10479" max="10479" width="1.7109375" style="4" customWidth="1"/>
    <col min="10480" max="10482" width="4.7109375" style="4" customWidth="1"/>
    <col min="10483" max="10483" width="1.7109375" style="4" customWidth="1"/>
    <col min="10484" max="10486" width="4.7109375" style="4" customWidth="1"/>
    <col min="10487" max="10487" width="1.7109375" style="4" customWidth="1"/>
    <col min="10488" max="10490" width="4.7109375" style="4" customWidth="1"/>
    <col min="10491" max="10491" width="1.7109375" style="4" customWidth="1"/>
    <col min="10492" max="10492" width="4.85546875" style="4" bestFit="1" customWidth="1"/>
    <col min="10493" max="10493" width="4" style="4" customWidth="1"/>
    <col min="10494" max="10494" width="5" style="4" customWidth="1"/>
    <col min="10495" max="10495" width="11.42578125" style="4"/>
    <col min="10496" max="10496" width="12.42578125" style="4" customWidth="1"/>
    <col min="10497" max="10497" width="10.85546875" style="4" customWidth="1"/>
    <col min="10498" max="10499" width="6.140625" style="4" customWidth="1"/>
    <col min="10500" max="10500" width="1.7109375" style="4" customWidth="1"/>
    <col min="10501" max="10501" width="6" style="4" customWidth="1"/>
    <col min="10502" max="10503" width="5.28515625" style="4" customWidth="1"/>
    <col min="10504" max="10504" width="1.7109375" style="4" customWidth="1"/>
    <col min="10505" max="10507" width="5.28515625" style="4" customWidth="1"/>
    <col min="10508" max="10508" width="1.7109375" style="4" customWidth="1"/>
    <col min="10509" max="10511" width="5.28515625" style="4" customWidth="1"/>
    <col min="10512" max="10512" width="1.7109375" style="4" customWidth="1"/>
    <col min="10513" max="10515" width="5.28515625" style="4" customWidth="1"/>
    <col min="10516" max="10516" width="1.7109375" style="4" customWidth="1"/>
    <col min="10517" max="10519" width="5.28515625" style="4" customWidth="1"/>
    <col min="10520" max="10520" width="1.7109375" style="4" customWidth="1"/>
    <col min="10521" max="10523" width="5.28515625" style="4" customWidth="1"/>
    <col min="10524" max="10722" width="11.42578125" style="4"/>
    <col min="10723" max="10723" width="22.7109375" style="4" customWidth="1"/>
    <col min="10724" max="10724" width="7.28515625" style="4" customWidth="1"/>
    <col min="10725" max="10725" width="6.85546875" style="4" customWidth="1"/>
    <col min="10726" max="10726" width="6" style="4" bestFit="1" customWidth="1"/>
    <col min="10727" max="10727" width="1.7109375" style="4" customWidth="1"/>
    <col min="10728" max="10728" width="6" style="4" bestFit="1" customWidth="1"/>
    <col min="10729" max="10730" width="5.42578125" style="4" customWidth="1"/>
    <col min="10731" max="10731" width="1.7109375" style="4" customWidth="1"/>
    <col min="10732" max="10734" width="5.140625" style="4" customWidth="1"/>
    <col min="10735" max="10735" width="1.7109375" style="4" customWidth="1"/>
    <col min="10736" max="10738" width="4.7109375" style="4" customWidth="1"/>
    <col min="10739" max="10739" width="1.7109375" style="4" customWidth="1"/>
    <col min="10740" max="10742" width="4.7109375" style="4" customWidth="1"/>
    <col min="10743" max="10743" width="1.7109375" style="4" customWidth="1"/>
    <col min="10744" max="10746" width="4.7109375" style="4" customWidth="1"/>
    <col min="10747" max="10747" width="1.7109375" style="4" customWidth="1"/>
    <col min="10748" max="10748" width="4.85546875" style="4" bestFit="1" customWidth="1"/>
    <col min="10749" max="10749" width="4" style="4" customWidth="1"/>
    <col min="10750" max="10750" width="5" style="4" customWidth="1"/>
    <col min="10751" max="10751" width="11.42578125" style="4"/>
    <col min="10752" max="10752" width="12.42578125" style="4" customWidth="1"/>
    <col min="10753" max="10753" width="10.85546875" style="4" customWidth="1"/>
    <col min="10754" max="10755" width="6.140625" style="4" customWidth="1"/>
    <col min="10756" max="10756" width="1.7109375" style="4" customWidth="1"/>
    <col min="10757" max="10757" width="6" style="4" customWidth="1"/>
    <col min="10758" max="10759" width="5.28515625" style="4" customWidth="1"/>
    <col min="10760" max="10760" width="1.7109375" style="4" customWidth="1"/>
    <col min="10761" max="10763" width="5.28515625" style="4" customWidth="1"/>
    <col min="10764" max="10764" width="1.7109375" style="4" customWidth="1"/>
    <col min="10765" max="10767" width="5.28515625" style="4" customWidth="1"/>
    <col min="10768" max="10768" width="1.7109375" style="4" customWidth="1"/>
    <col min="10769" max="10771" width="5.28515625" style="4" customWidth="1"/>
    <col min="10772" max="10772" width="1.7109375" style="4" customWidth="1"/>
    <col min="10773" max="10775" width="5.28515625" style="4" customWidth="1"/>
    <col min="10776" max="10776" width="1.7109375" style="4" customWidth="1"/>
    <col min="10777" max="10779" width="5.28515625" style="4" customWidth="1"/>
    <col min="10780" max="10978" width="11.42578125" style="4"/>
    <col min="10979" max="10979" width="22.7109375" style="4" customWidth="1"/>
    <col min="10980" max="10980" width="7.28515625" style="4" customWidth="1"/>
    <col min="10981" max="10981" width="6.85546875" style="4" customWidth="1"/>
    <col min="10982" max="10982" width="6" style="4" bestFit="1" customWidth="1"/>
    <col min="10983" max="10983" width="1.7109375" style="4" customWidth="1"/>
    <col min="10984" max="10984" width="6" style="4" bestFit="1" customWidth="1"/>
    <col min="10985" max="10986" width="5.42578125" style="4" customWidth="1"/>
    <col min="10987" max="10987" width="1.7109375" style="4" customWidth="1"/>
    <col min="10988" max="10990" width="5.140625" style="4" customWidth="1"/>
    <col min="10991" max="10991" width="1.7109375" style="4" customWidth="1"/>
    <col min="10992" max="10994" width="4.7109375" style="4" customWidth="1"/>
    <col min="10995" max="10995" width="1.7109375" style="4" customWidth="1"/>
    <col min="10996" max="10998" width="4.7109375" style="4" customWidth="1"/>
    <col min="10999" max="10999" width="1.7109375" style="4" customWidth="1"/>
    <col min="11000" max="11002" width="4.7109375" style="4" customWidth="1"/>
    <col min="11003" max="11003" width="1.7109375" style="4" customWidth="1"/>
    <col min="11004" max="11004" width="4.85546875" style="4" bestFit="1" customWidth="1"/>
    <col min="11005" max="11005" width="4" style="4" customWidth="1"/>
    <col min="11006" max="11006" width="5" style="4" customWidth="1"/>
    <col min="11007" max="11007" width="11.42578125" style="4"/>
    <col min="11008" max="11008" width="12.42578125" style="4" customWidth="1"/>
    <col min="11009" max="11009" width="10.85546875" style="4" customWidth="1"/>
    <col min="11010" max="11011" width="6.140625" style="4" customWidth="1"/>
    <col min="11012" max="11012" width="1.7109375" style="4" customWidth="1"/>
    <col min="11013" max="11013" width="6" style="4" customWidth="1"/>
    <col min="11014" max="11015" width="5.28515625" style="4" customWidth="1"/>
    <col min="11016" max="11016" width="1.7109375" style="4" customWidth="1"/>
    <col min="11017" max="11019" width="5.28515625" style="4" customWidth="1"/>
    <col min="11020" max="11020" width="1.7109375" style="4" customWidth="1"/>
    <col min="11021" max="11023" width="5.28515625" style="4" customWidth="1"/>
    <col min="11024" max="11024" width="1.7109375" style="4" customWidth="1"/>
    <col min="11025" max="11027" width="5.28515625" style="4" customWidth="1"/>
    <col min="11028" max="11028" width="1.7109375" style="4" customWidth="1"/>
    <col min="11029" max="11031" width="5.28515625" style="4" customWidth="1"/>
    <col min="11032" max="11032" width="1.7109375" style="4" customWidth="1"/>
    <col min="11033" max="11035" width="5.28515625" style="4" customWidth="1"/>
    <col min="11036" max="11234" width="11.42578125" style="4"/>
    <col min="11235" max="11235" width="22.7109375" style="4" customWidth="1"/>
    <col min="11236" max="11236" width="7.28515625" style="4" customWidth="1"/>
    <col min="11237" max="11237" width="6.85546875" style="4" customWidth="1"/>
    <col min="11238" max="11238" width="6" style="4" bestFit="1" customWidth="1"/>
    <col min="11239" max="11239" width="1.7109375" style="4" customWidth="1"/>
    <col min="11240" max="11240" width="6" style="4" bestFit="1" customWidth="1"/>
    <col min="11241" max="11242" width="5.42578125" style="4" customWidth="1"/>
    <col min="11243" max="11243" width="1.7109375" style="4" customWidth="1"/>
    <col min="11244" max="11246" width="5.140625" style="4" customWidth="1"/>
    <col min="11247" max="11247" width="1.7109375" style="4" customWidth="1"/>
    <col min="11248" max="11250" width="4.7109375" style="4" customWidth="1"/>
    <col min="11251" max="11251" width="1.7109375" style="4" customWidth="1"/>
    <col min="11252" max="11254" width="4.7109375" style="4" customWidth="1"/>
    <col min="11255" max="11255" width="1.7109375" style="4" customWidth="1"/>
    <col min="11256" max="11258" width="4.7109375" style="4" customWidth="1"/>
    <col min="11259" max="11259" width="1.7109375" style="4" customWidth="1"/>
    <col min="11260" max="11260" width="4.85546875" style="4" bestFit="1" customWidth="1"/>
    <col min="11261" max="11261" width="4" style="4" customWidth="1"/>
    <col min="11262" max="11262" width="5" style="4" customWidth="1"/>
    <col min="11263" max="11263" width="11.42578125" style="4"/>
    <col min="11264" max="11264" width="12.42578125" style="4" customWidth="1"/>
    <col min="11265" max="11265" width="10.85546875" style="4" customWidth="1"/>
    <col min="11266" max="11267" width="6.140625" style="4" customWidth="1"/>
    <col min="11268" max="11268" width="1.7109375" style="4" customWidth="1"/>
    <col min="11269" max="11269" width="6" style="4" customWidth="1"/>
    <col min="11270" max="11271" width="5.28515625" style="4" customWidth="1"/>
    <col min="11272" max="11272" width="1.7109375" style="4" customWidth="1"/>
    <col min="11273" max="11275" width="5.28515625" style="4" customWidth="1"/>
    <col min="11276" max="11276" width="1.7109375" style="4" customWidth="1"/>
    <col min="11277" max="11279" width="5.28515625" style="4" customWidth="1"/>
    <col min="11280" max="11280" width="1.7109375" style="4" customWidth="1"/>
    <col min="11281" max="11283" width="5.28515625" style="4" customWidth="1"/>
    <col min="11284" max="11284" width="1.7109375" style="4" customWidth="1"/>
    <col min="11285" max="11287" width="5.28515625" style="4" customWidth="1"/>
    <col min="11288" max="11288" width="1.7109375" style="4" customWidth="1"/>
    <col min="11289" max="11291" width="5.28515625" style="4" customWidth="1"/>
    <col min="11292" max="11490" width="11.42578125" style="4"/>
    <col min="11491" max="11491" width="22.7109375" style="4" customWidth="1"/>
    <col min="11492" max="11492" width="7.28515625" style="4" customWidth="1"/>
    <col min="11493" max="11493" width="6.85546875" style="4" customWidth="1"/>
    <col min="11494" max="11494" width="6" style="4" bestFit="1" customWidth="1"/>
    <col min="11495" max="11495" width="1.7109375" style="4" customWidth="1"/>
    <col min="11496" max="11496" width="6" style="4" bestFit="1" customWidth="1"/>
    <col min="11497" max="11498" width="5.42578125" style="4" customWidth="1"/>
    <col min="11499" max="11499" width="1.7109375" style="4" customWidth="1"/>
    <col min="11500" max="11502" width="5.140625" style="4" customWidth="1"/>
    <col min="11503" max="11503" width="1.7109375" style="4" customWidth="1"/>
    <col min="11504" max="11506" width="4.7109375" style="4" customWidth="1"/>
    <col min="11507" max="11507" width="1.7109375" style="4" customWidth="1"/>
    <col min="11508" max="11510" width="4.7109375" style="4" customWidth="1"/>
    <col min="11511" max="11511" width="1.7109375" style="4" customWidth="1"/>
    <col min="11512" max="11514" width="4.7109375" style="4" customWidth="1"/>
    <col min="11515" max="11515" width="1.7109375" style="4" customWidth="1"/>
    <col min="11516" max="11516" width="4.85546875" style="4" bestFit="1" customWidth="1"/>
    <col min="11517" max="11517" width="4" style="4" customWidth="1"/>
    <col min="11518" max="11518" width="5" style="4" customWidth="1"/>
    <col min="11519" max="11519" width="11.42578125" style="4"/>
    <col min="11520" max="11520" width="12.42578125" style="4" customWidth="1"/>
    <col min="11521" max="11521" width="10.85546875" style="4" customWidth="1"/>
    <col min="11522" max="11523" width="6.140625" style="4" customWidth="1"/>
    <col min="11524" max="11524" width="1.7109375" style="4" customWidth="1"/>
    <col min="11525" max="11525" width="6" style="4" customWidth="1"/>
    <col min="11526" max="11527" width="5.28515625" style="4" customWidth="1"/>
    <col min="11528" max="11528" width="1.7109375" style="4" customWidth="1"/>
    <col min="11529" max="11531" width="5.28515625" style="4" customWidth="1"/>
    <col min="11532" max="11532" width="1.7109375" style="4" customWidth="1"/>
    <col min="11533" max="11535" width="5.28515625" style="4" customWidth="1"/>
    <col min="11536" max="11536" width="1.7109375" style="4" customWidth="1"/>
    <col min="11537" max="11539" width="5.28515625" style="4" customWidth="1"/>
    <col min="11540" max="11540" width="1.7109375" style="4" customWidth="1"/>
    <col min="11541" max="11543" width="5.28515625" style="4" customWidth="1"/>
    <col min="11544" max="11544" width="1.7109375" style="4" customWidth="1"/>
    <col min="11545" max="11547" width="5.28515625" style="4" customWidth="1"/>
    <col min="11548" max="11746" width="11.42578125" style="4"/>
    <col min="11747" max="11747" width="22.7109375" style="4" customWidth="1"/>
    <col min="11748" max="11748" width="7.28515625" style="4" customWidth="1"/>
    <col min="11749" max="11749" width="6.85546875" style="4" customWidth="1"/>
    <col min="11750" max="11750" width="6" style="4" bestFit="1" customWidth="1"/>
    <col min="11751" max="11751" width="1.7109375" style="4" customWidth="1"/>
    <col min="11752" max="11752" width="6" style="4" bestFit="1" customWidth="1"/>
    <col min="11753" max="11754" width="5.42578125" style="4" customWidth="1"/>
    <col min="11755" max="11755" width="1.7109375" style="4" customWidth="1"/>
    <col min="11756" max="11758" width="5.140625" style="4" customWidth="1"/>
    <col min="11759" max="11759" width="1.7109375" style="4" customWidth="1"/>
    <col min="11760" max="11762" width="4.7109375" style="4" customWidth="1"/>
    <col min="11763" max="11763" width="1.7109375" style="4" customWidth="1"/>
    <col min="11764" max="11766" width="4.7109375" style="4" customWidth="1"/>
    <col min="11767" max="11767" width="1.7109375" style="4" customWidth="1"/>
    <col min="11768" max="11770" width="4.7109375" style="4" customWidth="1"/>
    <col min="11771" max="11771" width="1.7109375" style="4" customWidth="1"/>
    <col min="11772" max="11772" width="4.85546875" style="4" bestFit="1" customWidth="1"/>
    <col min="11773" max="11773" width="4" style="4" customWidth="1"/>
    <col min="11774" max="11774" width="5" style="4" customWidth="1"/>
    <col min="11775" max="11775" width="11.42578125" style="4"/>
    <col min="11776" max="11776" width="12.42578125" style="4" customWidth="1"/>
    <col min="11777" max="11777" width="10.85546875" style="4" customWidth="1"/>
    <col min="11778" max="11779" width="6.140625" style="4" customWidth="1"/>
    <col min="11780" max="11780" width="1.7109375" style="4" customWidth="1"/>
    <col min="11781" max="11781" width="6" style="4" customWidth="1"/>
    <col min="11782" max="11783" width="5.28515625" style="4" customWidth="1"/>
    <col min="11784" max="11784" width="1.7109375" style="4" customWidth="1"/>
    <col min="11785" max="11787" width="5.28515625" style="4" customWidth="1"/>
    <col min="11788" max="11788" width="1.7109375" style="4" customWidth="1"/>
    <col min="11789" max="11791" width="5.28515625" style="4" customWidth="1"/>
    <col min="11792" max="11792" width="1.7109375" style="4" customWidth="1"/>
    <col min="11793" max="11795" width="5.28515625" style="4" customWidth="1"/>
    <col min="11796" max="11796" width="1.7109375" style="4" customWidth="1"/>
    <col min="11797" max="11799" width="5.28515625" style="4" customWidth="1"/>
    <col min="11800" max="11800" width="1.7109375" style="4" customWidth="1"/>
    <col min="11801" max="11803" width="5.28515625" style="4" customWidth="1"/>
    <col min="11804" max="12002" width="11.42578125" style="4"/>
    <col min="12003" max="12003" width="22.7109375" style="4" customWidth="1"/>
    <col min="12004" max="12004" width="7.28515625" style="4" customWidth="1"/>
    <col min="12005" max="12005" width="6.85546875" style="4" customWidth="1"/>
    <col min="12006" max="12006" width="6" style="4" bestFit="1" customWidth="1"/>
    <col min="12007" max="12007" width="1.7109375" style="4" customWidth="1"/>
    <col min="12008" max="12008" width="6" style="4" bestFit="1" customWidth="1"/>
    <col min="12009" max="12010" width="5.42578125" style="4" customWidth="1"/>
    <col min="12011" max="12011" width="1.7109375" style="4" customWidth="1"/>
    <col min="12012" max="12014" width="5.140625" style="4" customWidth="1"/>
    <col min="12015" max="12015" width="1.7109375" style="4" customWidth="1"/>
    <col min="12016" max="12018" width="4.7109375" style="4" customWidth="1"/>
    <col min="12019" max="12019" width="1.7109375" style="4" customWidth="1"/>
    <col min="12020" max="12022" width="4.7109375" style="4" customWidth="1"/>
    <col min="12023" max="12023" width="1.7109375" style="4" customWidth="1"/>
    <col min="12024" max="12026" width="4.7109375" style="4" customWidth="1"/>
    <col min="12027" max="12027" width="1.7109375" style="4" customWidth="1"/>
    <col min="12028" max="12028" width="4.85546875" style="4" bestFit="1" customWidth="1"/>
    <col min="12029" max="12029" width="4" style="4" customWidth="1"/>
    <col min="12030" max="12030" width="5" style="4" customWidth="1"/>
    <col min="12031" max="12031" width="11.42578125" style="4"/>
    <col min="12032" max="12032" width="12.42578125" style="4" customWidth="1"/>
    <col min="12033" max="12033" width="10.85546875" style="4" customWidth="1"/>
    <col min="12034" max="12035" width="6.140625" style="4" customWidth="1"/>
    <col min="12036" max="12036" width="1.7109375" style="4" customWidth="1"/>
    <col min="12037" max="12037" width="6" style="4" customWidth="1"/>
    <col min="12038" max="12039" width="5.28515625" style="4" customWidth="1"/>
    <col min="12040" max="12040" width="1.7109375" style="4" customWidth="1"/>
    <col min="12041" max="12043" width="5.28515625" style="4" customWidth="1"/>
    <col min="12044" max="12044" width="1.7109375" style="4" customWidth="1"/>
    <col min="12045" max="12047" width="5.28515625" style="4" customWidth="1"/>
    <col min="12048" max="12048" width="1.7109375" style="4" customWidth="1"/>
    <col min="12049" max="12051" width="5.28515625" style="4" customWidth="1"/>
    <col min="12052" max="12052" width="1.7109375" style="4" customWidth="1"/>
    <col min="12053" max="12055" width="5.28515625" style="4" customWidth="1"/>
    <col min="12056" max="12056" width="1.7109375" style="4" customWidth="1"/>
    <col min="12057" max="12059" width="5.28515625" style="4" customWidth="1"/>
    <col min="12060" max="12258" width="11.42578125" style="4"/>
    <col min="12259" max="12259" width="22.7109375" style="4" customWidth="1"/>
    <col min="12260" max="12260" width="7.28515625" style="4" customWidth="1"/>
    <col min="12261" max="12261" width="6.85546875" style="4" customWidth="1"/>
    <col min="12262" max="12262" width="6" style="4" bestFit="1" customWidth="1"/>
    <col min="12263" max="12263" width="1.7109375" style="4" customWidth="1"/>
    <col min="12264" max="12264" width="6" style="4" bestFit="1" customWidth="1"/>
    <col min="12265" max="12266" width="5.42578125" style="4" customWidth="1"/>
    <col min="12267" max="12267" width="1.7109375" style="4" customWidth="1"/>
    <col min="12268" max="12270" width="5.140625" style="4" customWidth="1"/>
    <col min="12271" max="12271" width="1.7109375" style="4" customWidth="1"/>
    <col min="12272" max="12274" width="4.7109375" style="4" customWidth="1"/>
    <col min="12275" max="12275" width="1.7109375" style="4" customWidth="1"/>
    <col min="12276" max="12278" width="4.7109375" style="4" customWidth="1"/>
    <col min="12279" max="12279" width="1.7109375" style="4" customWidth="1"/>
    <col min="12280" max="12282" width="4.7109375" style="4" customWidth="1"/>
    <col min="12283" max="12283" width="1.7109375" style="4" customWidth="1"/>
    <col min="12284" max="12284" width="4.85546875" style="4" bestFit="1" customWidth="1"/>
    <col min="12285" max="12285" width="4" style="4" customWidth="1"/>
    <col min="12286" max="12286" width="5" style="4" customWidth="1"/>
    <col min="12287" max="12287" width="11.42578125" style="4"/>
    <col min="12288" max="12288" width="12.42578125" style="4" customWidth="1"/>
    <col min="12289" max="12289" width="10.85546875" style="4" customWidth="1"/>
    <col min="12290" max="12291" width="6.140625" style="4" customWidth="1"/>
    <col min="12292" max="12292" width="1.7109375" style="4" customWidth="1"/>
    <col min="12293" max="12293" width="6" style="4" customWidth="1"/>
    <col min="12294" max="12295" width="5.28515625" style="4" customWidth="1"/>
    <col min="12296" max="12296" width="1.7109375" style="4" customWidth="1"/>
    <col min="12297" max="12299" width="5.28515625" style="4" customWidth="1"/>
    <col min="12300" max="12300" width="1.7109375" style="4" customWidth="1"/>
    <col min="12301" max="12303" width="5.28515625" style="4" customWidth="1"/>
    <col min="12304" max="12304" width="1.7109375" style="4" customWidth="1"/>
    <col min="12305" max="12307" width="5.28515625" style="4" customWidth="1"/>
    <col min="12308" max="12308" width="1.7109375" style="4" customWidth="1"/>
    <col min="12309" max="12311" width="5.28515625" style="4" customWidth="1"/>
    <col min="12312" max="12312" width="1.7109375" style="4" customWidth="1"/>
    <col min="12313" max="12315" width="5.28515625" style="4" customWidth="1"/>
    <col min="12316" max="12514" width="11.42578125" style="4"/>
    <col min="12515" max="12515" width="22.7109375" style="4" customWidth="1"/>
    <col min="12516" max="12516" width="7.28515625" style="4" customWidth="1"/>
    <col min="12517" max="12517" width="6.85546875" style="4" customWidth="1"/>
    <col min="12518" max="12518" width="6" style="4" bestFit="1" customWidth="1"/>
    <col min="12519" max="12519" width="1.7109375" style="4" customWidth="1"/>
    <col min="12520" max="12520" width="6" style="4" bestFit="1" customWidth="1"/>
    <col min="12521" max="12522" width="5.42578125" style="4" customWidth="1"/>
    <col min="12523" max="12523" width="1.7109375" style="4" customWidth="1"/>
    <col min="12524" max="12526" width="5.140625" style="4" customWidth="1"/>
    <col min="12527" max="12527" width="1.7109375" style="4" customWidth="1"/>
    <col min="12528" max="12530" width="4.7109375" style="4" customWidth="1"/>
    <col min="12531" max="12531" width="1.7109375" style="4" customWidth="1"/>
    <col min="12532" max="12534" width="4.7109375" style="4" customWidth="1"/>
    <col min="12535" max="12535" width="1.7109375" style="4" customWidth="1"/>
    <col min="12536" max="12538" width="4.7109375" style="4" customWidth="1"/>
    <col min="12539" max="12539" width="1.7109375" style="4" customWidth="1"/>
    <col min="12540" max="12540" width="4.85546875" style="4" bestFit="1" customWidth="1"/>
    <col min="12541" max="12541" width="4" style="4" customWidth="1"/>
    <col min="12542" max="12542" width="5" style="4" customWidth="1"/>
    <col min="12543" max="12543" width="11.42578125" style="4"/>
    <col min="12544" max="12544" width="12.42578125" style="4" customWidth="1"/>
    <col min="12545" max="12545" width="10.85546875" style="4" customWidth="1"/>
    <col min="12546" max="12547" width="6.140625" style="4" customWidth="1"/>
    <col min="12548" max="12548" width="1.7109375" style="4" customWidth="1"/>
    <col min="12549" max="12549" width="6" style="4" customWidth="1"/>
    <col min="12550" max="12551" width="5.28515625" style="4" customWidth="1"/>
    <col min="12552" max="12552" width="1.7109375" style="4" customWidth="1"/>
    <col min="12553" max="12555" width="5.28515625" style="4" customWidth="1"/>
    <col min="12556" max="12556" width="1.7109375" style="4" customWidth="1"/>
    <col min="12557" max="12559" width="5.28515625" style="4" customWidth="1"/>
    <col min="12560" max="12560" width="1.7109375" style="4" customWidth="1"/>
    <col min="12561" max="12563" width="5.28515625" style="4" customWidth="1"/>
    <col min="12564" max="12564" width="1.7109375" style="4" customWidth="1"/>
    <col min="12565" max="12567" width="5.28515625" style="4" customWidth="1"/>
    <col min="12568" max="12568" width="1.7109375" style="4" customWidth="1"/>
    <col min="12569" max="12571" width="5.28515625" style="4" customWidth="1"/>
    <col min="12572" max="12770" width="11.42578125" style="4"/>
    <col min="12771" max="12771" width="22.7109375" style="4" customWidth="1"/>
    <col min="12772" max="12772" width="7.28515625" style="4" customWidth="1"/>
    <col min="12773" max="12773" width="6.85546875" style="4" customWidth="1"/>
    <col min="12774" max="12774" width="6" style="4" bestFit="1" customWidth="1"/>
    <col min="12775" max="12775" width="1.7109375" style="4" customWidth="1"/>
    <col min="12776" max="12776" width="6" style="4" bestFit="1" customWidth="1"/>
    <col min="12777" max="12778" width="5.42578125" style="4" customWidth="1"/>
    <col min="12779" max="12779" width="1.7109375" style="4" customWidth="1"/>
    <col min="12780" max="12782" width="5.140625" style="4" customWidth="1"/>
    <col min="12783" max="12783" width="1.7109375" style="4" customWidth="1"/>
    <col min="12784" max="12786" width="4.7109375" style="4" customWidth="1"/>
    <col min="12787" max="12787" width="1.7109375" style="4" customWidth="1"/>
    <col min="12788" max="12790" width="4.7109375" style="4" customWidth="1"/>
    <col min="12791" max="12791" width="1.7109375" style="4" customWidth="1"/>
    <col min="12792" max="12794" width="4.7109375" style="4" customWidth="1"/>
    <col min="12795" max="12795" width="1.7109375" style="4" customWidth="1"/>
    <col min="12796" max="12796" width="4.85546875" style="4" bestFit="1" customWidth="1"/>
    <col min="12797" max="12797" width="4" style="4" customWidth="1"/>
    <col min="12798" max="12798" width="5" style="4" customWidth="1"/>
    <col min="12799" max="12799" width="11.42578125" style="4"/>
    <col min="12800" max="12800" width="12.42578125" style="4" customWidth="1"/>
    <col min="12801" max="12801" width="10.85546875" style="4" customWidth="1"/>
    <col min="12802" max="12803" width="6.140625" style="4" customWidth="1"/>
    <col min="12804" max="12804" width="1.7109375" style="4" customWidth="1"/>
    <col min="12805" max="12805" width="6" style="4" customWidth="1"/>
    <col min="12806" max="12807" width="5.28515625" style="4" customWidth="1"/>
    <col min="12808" max="12808" width="1.7109375" style="4" customWidth="1"/>
    <col min="12809" max="12811" width="5.28515625" style="4" customWidth="1"/>
    <col min="12812" max="12812" width="1.7109375" style="4" customWidth="1"/>
    <col min="12813" max="12815" width="5.28515625" style="4" customWidth="1"/>
    <col min="12816" max="12816" width="1.7109375" style="4" customWidth="1"/>
    <col min="12817" max="12819" width="5.28515625" style="4" customWidth="1"/>
    <col min="12820" max="12820" width="1.7109375" style="4" customWidth="1"/>
    <col min="12821" max="12823" width="5.28515625" style="4" customWidth="1"/>
    <col min="12824" max="12824" width="1.7109375" style="4" customWidth="1"/>
    <col min="12825" max="12827" width="5.28515625" style="4" customWidth="1"/>
    <col min="12828" max="13026" width="11.42578125" style="4"/>
    <col min="13027" max="13027" width="22.7109375" style="4" customWidth="1"/>
    <col min="13028" max="13028" width="7.28515625" style="4" customWidth="1"/>
    <col min="13029" max="13029" width="6.85546875" style="4" customWidth="1"/>
    <col min="13030" max="13030" width="6" style="4" bestFit="1" customWidth="1"/>
    <col min="13031" max="13031" width="1.7109375" style="4" customWidth="1"/>
    <col min="13032" max="13032" width="6" style="4" bestFit="1" customWidth="1"/>
    <col min="13033" max="13034" width="5.42578125" style="4" customWidth="1"/>
    <col min="13035" max="13035" width="1.7109375" style="4" customWidth="1"/>
    <col min="13036" max="13038" width="5.140625" style="4" customWidth="1"/>
    <col min="13039" max="13039" width="1.7109375" style="4" customWidth="1"/>
    <col min="13040" max="13042" width="4.7109375" style="4" customWidth="1"/>
    <col min="13043" max="13043" width="1.7109375" style="4" customWidth="1"/>
    <col min="13044" max="13046" width="4.7109375" style="4" customWidth="1"/>
    <col min="13047" max="13047" width="1.7109375" style="4" customWidth="1"/>
    <col min="13048" max="13050" width="4.7109375" style="4" customWidth="1"/>
    <col min="13051" max="13051" width="1.7109375" style="4" customWidth="1"/>
    <col min="13052" max="13052" width="4.85546875" style="4" bestFit="1" customWidth="1"/>
    <col min="13053" max="13053" width="4" style="4" customWidth="1"/>
    <col min="13054" max="13054" width="5" style="4" customWidth="1"/>
    <col min="13055" max="13055" width="11.42578125" style="4"/>
    <col min="13056" max="13056" width="12.42578125" style="4" customWidth="1"/>
    <col min="13057" max="13057" width="10.85546875" style="4" customWidth="1"/>
    <col min="13058" max="13059" width="6.140625" style="4" customWidth="1"/>
    <col min="13060" max="13060" width="1.7109375" style="4" customWidth="1"/>
    <col min="13061" max="13061" width="6" style="4" customWidth="1"/>
    <col min="13062" max="13063" width="5.28515625" style="4" customWidth="1"/>
    <col min="13064" max="13064" width="1.7109375" style="4" customWidth="1"/>
    <col min="13065" max="13067" width="5.28515625" style="4" customWidth="1"/>
    <col min="13068" max="13068" width="1.7109375" style="4" customWidth="1"/>
    <col min="13069" max="13071" width="5.28515625" style="4" customWidth="1"/>
    <col min="13072" max="13072" width="1.7109375" style="4" customWidth="1"/>
    <col min="13073" max="13075" width="5.28515625" style="4" customWidth="1"/>
    <col min="13076" max="13076" width="1.7109375" style="4" customWidth="1"/>
    <col min="13077" max="13079" width="5.28515625" style="4" customWidth="1"/>
    <col min="13080" max="13080" width="1.7109375" style="4" customWidth="1"/>
    <col min="13081" max="13083" width="5.28515625" style="4" customWidth="1"/>
    <col min="13084" max="13282" width="11.42578125" style="4"/>
    <col min="13283" max="13283" width="22.7109375" style="4" customWidth="1"/>
    <col min="13284" max="13284" width="7.28515625" style="4" customWidth="1"/>
    <col min="13285" max="13285" width="6.85546875" style="4" customWidth="1"/>
    <col min="13286" max="13286" width="6" style="4" bestFit="1" customWidth="1"/>
    <col min="13287" max="13287" width="1.7109375" style="4" customWidth="1"/>
    <col min="13288" max="13288" width="6" style="4" bestFit="1" customWidth="1"/>
    <col min="13289" max="13290" width="5.42578125" style="4" customWidth="1"/>
    <col min="13291" max="13291" width="1.7109375" style="4" customWidth="1"/>
    <col min="13292" max="13294" width="5.140625" style="4" customWidth="1"/>
    <col min="13295" max="13295" width="1.7109375" style="4" customWidth="1"/>
    <col min="13296" max="13298" width="4.7109375" style="4" customWidth="1"/>
    <col min="13299" max="13299" width="1.7109375" style="4" customWidth="1"/>
    <col min="13300" max="13302" width="4.7109375" style="4" customWidth="1"/>
    <col min="13303" max="13303" width="1.7109375" style="4" customWidth="1"/>
    <col min="13304" max="13306" width="4.7109375" style="4" customWidth="1"/>
    <col min="13307" max="13307" width="1.7109375" style="4" customWidth="1"/>
    <col min="13308" max="13308" width="4.85546875" style="4" bestFit="1" customWidth="1"/>
    <col min="13309" max="13309" width="4" style="4" customWidth="1"/>
    <col min="13310" max="13310" width="5" style="4" customWidth="1"/>
    <col min="13311" max="13311" width="11.42578125" style="4"/>
    <col min="13312" max="13312" width="12.42578125" style="4" customWidth="1"/>
    <col min="13313" max="13313" width="10.85546875" style="4" customWidth="1"/>
    <col min="13314" max="13315" width="6.140625" style="4" customWidth="1"/>
    <col min="13316" max="13316" width="1.7109375" style="4" customWidth="1"/>
    <col min="13317" max="13317" width="6" style="4" customWidth="1"/>
    <col min="13318" max="13319" width="5.28515625" style="4" customWidth="1"/>
    <col min="13320" max="13320" width="1.7109375" style="4" customWidth="1"/>
    <col min="13321" max="13323" width="5.28515625" style="4" customWidth="1"/>
    <col min="13324" max="13324" width="1.7109375" style="4" customWidth="1"/>
    <col min="13325" max="13327" width="5.28515625" style="4" customWidth="1"/>
    <col min="13328" max="13328" width="1.7109375" style="4" customWidth="1"/>
    <col min="13329" max="13331" width="5.28515625" style="4" customWidth="1"/>
    <col min="13332" max="13332" width="1.7109375" style="4" customWidth="1"/>
    <col min="13333" max="13335" width="5.28515625" style="4" customWidth="1"/>
    <col min="13336" max="13336" width="1.7109375" style="4" customWidth="1"/>
    <col min="13337" max="13339" width="5.28515625" style="4" customWidth="1"/>
    <col min="13340" max="13538" width="11.42578125" style="4"/>
    <col min="13539" max="13539" width="22.7109375" style="4" customWidth="1"/>
    <col min="13540" max="13540" width="7.28515625" style="4" customWidth="1"/>
    <col min="13541" max="13541" width="6.85546875" style="4" customWidth="1"/>
    <col min="13542" max="13542" width="6" style="4" bestFit="1" customWidth="1"/>
    <col min="13543" max="13543" width="1.7109375" style="4" customWidth="1"/>
    <col min="13544" max="13544" width="6" style="4" bestFit="1" customWidth="1"/>
    <col min="13545" max="13546" width="5.42578125" style="4" customWidth="1"/>
    <col min="13547" max="13547" width="1.7109375" style="4" customWidth="1"/>
    <col min="13548" max="13550" width="5.140625" style="4" customWidth="1"/>
    <col min="13551" max="13551" width="1.7109375" style="4" customWidth="1"/>
    <col min="13552" max="13554" width="4.7109375" style="4" customWidth="1"/>
    <col min="13555" max="13555" width="1.7109375" style="4" customWidth="1"/>
    <col min="13556" max="13558" width="4.7109375" style="4" customWidth="1"/>
    <col min="13559" max="13559" width="1.7109375" style="4" customWidth="1"/>
    <col min="13560" max="13562" width="4.7109375" style="4" customWidth="1"/>
    <col min="13563" max="13563" width="1.7109375" style="4" customWidth="1"/>
    <col min="13564" max="13564" width="4.85546875" style="4" bestFit="1" customWidth="1"/>
    <col min="13565" max="13565" width="4" style="4" customWidth="1"/>
    <col min="13566" max="13566" width="5" style="4" customWidth="1"/>
    <col min="13567" max="13567" width="11.42578125" style="4"/>
    <col min="13568" max="13568" width="12.42578125" style="4" customWidth="1"/>
    <col min="13569" max="13569" width="10.85546875" style="4" customWidth="1"/>
    <col min="13570" max="13571" width="6.140625" style="4" customWidth="1"/>
    <col min="13572" max="13572" width="1.7109375" style="4" customWidth="1"/>
    <col min="13573" max="13573" width="6" style="4" customWidth="1"/>
    <col min="13574" max="13575" width="5.28515625" style="4" customWidth="1"/>
    <col min="13576" max="13576" width="1.7109375" style="4" customWidth="1"/>
    <col min="13577" max="13579" width="5.28515625" style="4" customWidth="1"/>
    <col min="13580" max="13580" width="1.7109375" style="4" customWidth="1"/>
    <col min="13581" max="13583" width="5.28515625" style="4" customWidth="1"/>
    <col min="13584" max="13584" width="1.7109375" style="4" customWidth="1"/>
    <col min="13585" max="13587" width="5.28515625" style="4" customWidth="1"/>
    <col min="13588" max="13588" width="1.7109375" style="4" customWidth="1"/>
    <col min="13589" max="13591" width="5.28515625" style="4" customWidth="1"/>
    <col min="13592" max="13592" width="1.7109375" style="4" customWidth="1"/>
    <col min="13593" max="13595" width="5.28515625" style="4" customWidth="1"/>
    <col min="13596" max="13794" width="11.42578125" style="4"/>
    <col min="13795" max="13795" width="22.7109375" style="4" customWidth="1"/>
    <col min="13796" max="13796" width="7.28515625" style="4" customWidth="1"/>
    <col min="13797" max="13797" width="6.85546875" style="4" customWidth="1"/>
    <col min="13798" max="13798" width="6" style="4" bestFit="1" customWidth="1"/>
    <col min="13799" max="13799" width="1.7109375" style="4" customWidth="1"/>
    <col min="13800" max="13800" width="6" style="4" bestFit="1" customWidth="1"/>
    <col min="13801" max="13802" width="5.42578125" style="4" customWidth="1"/>
    <col min="13803" max="13803" width="1.7109375" style="4" customWidth="1"/>
    <col min="13804" max="13806" width="5.140625" style="4" customWidth="1"/>
    <col min="13807" max="13807" width="1.7109375" style="4" customWidth="1"/>
    <col min="13808" max="13810" width="4.7109375" style="4" customWidth="1"/>
    <col min="13811" max="13811" width="1.7109375" style="4" customWidth="1"/>
    <col min="13812" max="13814" width="4.7109375" style="4" customWidth="1"/>
    <col min="13815" max="13815" width="1.7109375" style="4" customWidth="1"/>
    <col min="13816" max="13818" width="4.7109375" style="4" customWidth="1"/>
    <col min="13819" max="13819" width="1.7109375" style="4" customWidth="1"/>
    <col min="13820" max="13820" width="4.85546875" style="4" bestFit="1" customWidth="1"/>
    <col min="13821" max="13821" width="4" style="4" customWidth="1"/>
    <col min="13822" max="13822" width="5" style="4" customWidth="1"/>
    <col min="13823" max="13823" width="11.42578125" style="4"/>
    <col min="13824" max="13824" width="12.42578125" style="4" customWidth="1"/>
    <col min="13825" max="13825" width="10.85546875" style="4" customWidth="1"/>
    <col min="13826" max="13827" width="6.140625" style="4" customWidth="1"/>
    <col min="13828" max="13828" width="1.7109375" style="4" customWidth="1"/>
    <col min="13829" max="13829" width="6" style="4" customWidth="1"/>
    <col min="13830" max="13831" width="5.28515625" style="4" customWidth="1"/>
    <col min="13832" max="13832" width="1.7109375" style="4" customWidth="1"/>
    <col min="13833" max="13835" width="5.28515625" style="4" customWidth="1"/>
    <col min="13836" max="13836" width="1.7109375" style="4" customWidth="1"/>
    <col min="13837" max="13839" width="5.28515625" style="4" customWidth="1"/>
    <col min="13840" max="13840" width="1.7109375" style="4" customWidth="1"/>
    <col min="13841" max="13843" width="5.28515625" style="4" customWidth="1"/>
    <col min="13844" max="13844" width="1.7109375" style="4" customWidth="1"/>
    <col min="13845" max="13847" width="5.28515625" style="4" customWidth="1"/>
    <col min="13848" max="13848" width="1.7109375" style="4" customWidth="1"/>
    <col min="13849" max="13851" width="5.28515625" style="4" customWidth="1"/>
    <col min="13852" max="14050" width="11.42578125" style="4"/>
    <col min="14051" max="14051" width="22.7109375" style="4" customWidth="1"/>
    <col min="14052" max="14052" width="7.28515625" style="4" customWidth="1"/>
    <col min="14053" max="14053" width="6.85546875" style="4" customWidth="1"/>
    <col min="14054" max="14054" width="6" style="4" bestFit="1" customWidth="1"/>
    <col min="14055" max="14055" width="1.7109375" style="4" customWidth="1"/>
    <col min="14056" max="14056" width="6" style="4" bestFit="1" customWidth="1"/>
    <col min="14057" max="14058" width="5.42578125" style="4" customWidth="1"/>
    <col min="14059" max="14059" width="1.7109375" style="4" customWidth="1"/>
    <col min="14060" max="14062" width="5.140625" style="4" customWidth="1"/>
    <col min="14063" max="14063" width="1.7109375" style="4" customWidth="1"/>
    <col min="14064" max="14066" width="4.7109375" style="4" customWidth="1"/>
    <col min="14067" max="14067" width="1.7109375" style="4" customWidth="1"/>
    <col min="14068" max="14070" width="4.7109375" style="4" customWidth="1"/>
    <col min="14071" max="14071" width="1.7109375" style="4" customWidth="1"/>
    <col min="14072" max="14074" width="4.7109375" style="4" customWidth="1"/>
    <col min="14075" max="14075" width="1.7109375" style="4" customWidth="1"/>
    <col min="14076" max="14076" width="4.85546875" style="4" bestFit="1" customWidth="1"/>
    <col min="14077" max="14077" width="4" style="4" customWidth="1"/>
    <col min="14078" max="14078" width="5" style="4" customWidth="1"/>
    <col min="14079" max="14079" width="11.42578125" style="4"/>
    <col min="14080" max="14080" width="12.42578125" style="4" customWidth="1"/>
    <col min="14081" max="14081" width="10.85546875" style="4" customWidth="1"/>
    <col min="14082" max="14083" width="6.140625" style="4" customWidth="1"/>
    <col min="14084" max="14084" width="1.7109375" style="4" customWidth="1"/>
    <col min="14085" max="14085" width="6" style="4" customWidth="1"/>
    <col min="14086" max="14087" width="5.28515625" style="4" customWidth="1"/>
    <col min="14088" max="14088" width="1.7109375" style="4" customWidth="1"/>
    <col min="14089" max="14091" width="5.28515625" style="4" customWidth="1"/>
    <col min="14092" max="14092" width="1.7109375" style="4" customWidth="1"/>
    <col min="14093" max="14095" width="5.28515625" style="4" customWidth="1"/>
    <col min="14096" max="14096" width="1.7109375" style="4" customWidth="1"/>
    <col min="14097" max="14099" width="5.28515625" style="4" customWidth="1"/>
    <col min="14100" max="14100" width="1.7109375" style="4" customWidth="1"/>
    <col min="14101" max="14103" width="5.28515625" style="4" customWidth="1"/>
    <col min="14104" max="14104" width="1.7109375" style="4" customWidth="1"/>
    <col min="14105" max="14107" width="5.28515625" style="4" customWidth="1"/>
    <col min="14108" max="14306" width="11.42578125" style="4"/>
    <col min="14307" max="14307" width="22.7109375" style="4" customWidth="1"/>
    <col min="14308" max="14308" width="7.28515625" style="4" customWidth="1"/>
    <col min="14309" max="14309" width="6.85546875" style="4" customWidth="1"/>
    <col min="14310" max="14310" width="6" style="4" bestFit="1" customWidth="1"/>
    <col min="14311" max="14311" width="1.7109375" style="4" customWidth="1"/>
    <col min="14312" max="14312" width="6" style="4" bestFit="1" customWidth="1"/>
    <col min="14313" max="14314" width="5.42578125" style="4" customWidth="1"/>
    <col min="14315" max="14315" width="1.7109375" style="4" customWidth="1"/>
    <col min="14316" max="14318" width="5.140625" style="4" customWidth="1"/>
    <col min="14319" max="14319" width="1.7109375" style="4" customWidth="1"/>
    <col min="14320" max="14322" width="4.7109375" style="4" customWidth="1"/>
    <col min="14323" max="14323" width="1.7109375" style="4" customWidth="1"/>
    <col min="14324" max="14326" width="4.7109375" style="4" customWidth="1"/>
    <col min="14327" max="14327" width="1.7109375" style="4" customWidth="1"/>
    <col min="14328" max="14330" width="4.7109375" style="4" customWidth="1"/>
    <col min="14331" max="14331" width="1.7109375" style="4" customWidth="1"/>
    <col min="14332" max="14332" width="4.85546875" style="4" bestFit="1" customWidth="1"/>
    <col min="14333" max="14333" width="4" style="4" customWidth="1"/>
    <col min="14334" max="14334" width="5" style="4" customWidth="1"/>
    <col min="14335" max="14335" width="11.42578125" style="4"/>
    <col min="14336" max="14336" width="12.42578125" style="4" customWidth="1"/>
    <col min="14337" max="14337" width="10.85546875" style="4" customWidth="1"/>
    <col min="14338" max="14339" width="6.140625" style="4" customWidth="1"/>
    <col min="14340" max="14340" width="1.7109375" style="4" customWidth="1"/>
    <col min="14341" max="14341" width="6" style="4" customWidth="1"/>
    <col min="14342" max="14343" width="5.28515625" style="4" customWidth="1"/>
    <col min="14344" max="14344" width="1.7109375" style="4" customWidth="1"/>
    <col min="14345" max="14347" width="5.28515625" style="4" customWidth="1"/>
    <col min="14348" max="14348" width="1.7109375" style="4" customWidth="1"/>
    <col min="14349" max="14351" width="5.28515625" style="4" customWidth="1"/>
    <col min="14352" max="14352" width="1.7109375" style="4" customWidth="1"/>
    <col min="14353" max="14355" width="5.28515625" style="4" customWidth="1"/>
    <col min="14356" max="14356" width="1.7109375" style="4" customWidth="1"/>
    <col min="14357" max="14359" width="5.28515625" style="4" customWidth="1"/>
    <col min="14360" max="14360" width="1.7109375" style="4" customWidth="1"/>
    <col min="14361" max="14363" width="5.28515625" style="4" customWidth="1"/>
    <col min="14364" max="14562" width="11.42578125" style="4"/>
    <col min="14563" max="14563" width="22.7109375" style="4" customWidth="1"/>
    <col min="14564" max="14564" width="7.28515625" style="4" customWidth="1"/>
    <col min="14565" max="14565" width="6.85546875" style="4" customWidth="1"/>
    <col min="14566" max="14566" width="6" style="4" bestFit="1" customWidth="1"/>
    <col min="14567" max="14567" width="1.7109375" style="4" customWidth="1"/>
    <col min="14568" max="14568" width="6" style="4" bestFit="1" customWidth="1"/>
    <col min="14569" max="14570" width="5.42578125" style="4" customWidth="1"/>
    <col min="14571" max="14571" width="1.7109375" style="4" customWidth="1"/>
    <col min="14572" max="14574" width="5.140625" style="4" customWidth="1"/>
    <col min="14575" max="14575" width="1.7109375" style="4" customWidth="1"/>
    <col min="14576" max="14578" width="4.7109375" style="4" customWidth="1"/>
    <col min="14579" max="14579" width="1.7109375" style="4" customWidth="1"/>
    <col min="14580" max="14582" width="4.7109375" style="4" customWidth="1"/>
    <col min="14583" max="14583" width="1.7109375" style="4" customWidth="1"/>
    <col min="14584" max="14586" width="4.7109375" style="4" customWidth="1"/>
    <col min="14587" max="14587" width="1.7109375" style="4" customWidth="1"/>
    <col min="14588" max="14588" width="4.85546875" style="4" bestFit="1" customWidth="1"/>
    <col min="14589" max="14589" width="4" style="4" customWidth="1"/>
    <col min="14590" max="14590" width="5" style="4" customWidth="1"/>
    <col min="14591" max="14591" width="11.42578125" style="4"/>
    <col min="14592" max="14592" width="12.42578125" style="4" customWidth="1"/>
    <col min="14593" max="14593" width="10.85546875" style="4" customWidth="1"/>
    <col min="14594" max="14595" width="6.140625" style="4" customWidth="1"/>
    <col min="14596" max="14596" width="1.7109375" style="4" customWidth="1"/>
    <col min="14597" max="14597" width="6" style="4" customWidth="1"/>
    <col min="14598" max="14599" width="5.28515625" style="4" customWidth="1"/>
    <col min="14600" max="14600" width="1.7109375" style="4" customWidth="1"/>
    <col min="14601" max="14603" width="5.28515625" style="4" customWidth="1"/>
    <col min="14604" max="14604" width="1.7109375" style="4" customWidth="1"/>
    <col min="14605" max="14607" width="5.28515625" style="4" customWidth="1"/>
    <col min="14608" max="14608" width="1.7109375" style="4" customWidth="1"/>
    <col min="14609" max="14611" width="5.28515625" style="4" customWidth="1"/>
    <col min="14612" max="14612" width="1.7109375" style="4" customWidth="1"/>
    <col min="14613" max="14615" width="5.28515625" style="4" customWidth="1"/>
    <col min="14616" max="14616" width="1.7109375" style="4" customWidth="1"/>
    <col min="14617" max="14619" width="5.28515625" style="4" customWidth="1"/>
    <col min="14620" max="14818" width="11.42578125" style="4"/>
    <col min="14819" max="14819" width="22.7109375" style="4" customWidth="1"/>
    <col min="14820" max="14820" width="7.28515625" style="4" customWidth="1"/>
    <col min="14821" max="14821" width="6.85546875" style="4" customWidth="1"/>
    <col min="14822" max="14822" width="6" style="4" bestFit="1" customWidth="1"/>
    <col min="14823" max="14823" width="1.7109375" style="4" customWidth="1"/>
    <col min="14824" max="14824" width="6" style="4" bestFit="1" customWidth="1"/>
    <col min="14825" max="14826" width="5.42578125" style="4" customWidth="1"/>
    <col min="14827" max="14827" width="1.7109375" style="4" customWidth="1"/>
    <col min="14828" max="14830" width="5.140625" style="4" customWidth="1"/>
    <col min="14831" max="14831" width="1.7109375" style="4" customWidth="1"/>
    <col min="14832" max="14834" width="4.7109375" style="4" customWidth="1"/>
    <col min="14835" max="14835" width="1.7109375" style="4" customWidth="1"/>
    <col min="14836" max="14838" width="4.7109375" style="4" customWidth="1"/>
    <col min="14839" max="14839" width="1.7109375" style="4" customWidth="1"/>
    <col min="14840" max="14842" width="4.7109375" style="4" customWidth="1"/>
    <col min="14843" max="14843" width="1.7109375" style="4" customWidth="1"/>
    <col min="14844" max="14844" width="4.85546875" style="4" bestFit="1" customWidth="1"/>
    <col min="14845" max="14845" width="4" style="4" customWidth="1"/>
    <col min="14846" max="14846" width="5" style="4" customWidth="1"/>
    <col min="14847" max="14847" width="11.42578125" style="4"/>
    <col min="14848" max="14848" width="12.42578125" style="4" customWidth="1"/>
    <col min="14849" max="14849" width="10.85546875" style="4" customWidth="1"/>
    <col min="14850" max="14851" width="6.140625" style="4" customWidth="1"/>
    <col min="14852" max="14852" width="1.7109375" style="4" customWidth="1"/>
    <col min="14853" max="14853" width="6" style="4" customWidth="1"/>
    <col min="14854" max="14855" width="5.28515625" style="4" customWidth="1"/>
    <col min="14856" max="14856" width="1.7109375" style="4" customWidth="1"/>
    <col min="14857" max="14859" width="5.28515625" style="4" customWidth="1"/>
    <col min="14860" max="14860" width="1.7109375" style="4" customWidth="1"/>
    <col min="14861" max="14863" width="5.28515625" style="4" customWidth="1"/>
    <col min="14864" max="14864" width="1.7109375" style="4" customWidth="1"/>
    <col min="14865" max="14867" width="5.28515625" style="4" customWidth="1"/>
    <col min="14868" max="14868" width="1.7109375" style="4" customWidth="1"/>
    <col min="14869" max="14871" width="5.28515625" style="4" customWidth="1"/>
    <col min="14872" max="14872" width="1.7109375" style="4" customWidth="1"/>
    <col min="14873" max="14875" width="5.28515625" style="4" customWidth="1"/>
    <col min="14876" max="15074" width="11.42578125" style="4"/>
    <col min="15075" max="15075" width="22.7109375" style="4" customWidth="1"/>
    <col min="15076" max="15076" width="7.28515625" style="4" customWidth="1"/>
    <col min="15077" max="15077" width="6.85546875" style="4" customWidth="1"/>
    <col min="15078" max="15078" width="6" style="4" bestFit="1" customWidth="1"/>
    <col min="15079" max="15079" width="1.7109375" style="4" customWidth="1"/>
    <col min="15080" max="15080" width="6" style="4" bestFit="1" customWidth="1"/>
    <col min="15081" max="15082" width="5.42578125" style="4" customWidth="1"/>
    <col min="15083" max="15083" width="1.7109375" style="4" customWidth="1"/>
    <col min="15084" max="15086" width="5.140625" style="4" customWidth="1"/>
    <col min="15087" max="15087" width="1.7109375" style="4" customWidth="1"/>
    <col min="15088" max="15090" width="4.7109375" style="4" customWidth="1"/>
    <col min="15091" max="15091" width="1.7109375" style="4" customWidth="1"/>
    <col min="15092" max="15094" width="4.7109375" style="4" customWidth="1"/>
    <col min="15095" max="15095" width="1.7109375" style="4" customWidth="1"/>
    <col min="15096" max="15098" width="4.7109375" style="4" customWidth="1"/>
    <col min="15099" max="15099" width="1.7109375" style="4" customWidth="1"/>
    <col min="15100" max="15100" width="4.85546875" style="4" bestFit="1" customWidth="1"/>
    <col min="15101" max="15101" width="4" style="4" customWidth="1"/>
    <col min="15102" max="15102" width="5" style="4" customWidth="1"/>
    <col min="15103" max="15103" width="11.42578125" style="4"/>
    <col min="15104" max="15104" width="12.42578125" style="4" customWidth="1"/>
    <col min="15105" max="15105" width="10.85546875" style="4" customWidth="1"/>
    <col min="15106" max="15107" width="6.140625" style="4" customWidth="1"/>
    <col min="15108" max="15108" width="1.7109375" style="4" customWidth="1"/>
    <col min="15109" max="15109" width="6" style="4" customWidth="1"/>
    <col min="15110" max="15111" width="5.28515625" style="4" customWidth="1"/>
    <col min="15112" max="15112" width="1.7109375" style="4" customWidth="1"/>
    <col min="15113" max="15115" width="5.28515625" style="4" customWidth="1"/>
    <col min="15116" max="15116" width="1.7109375" style="4" customWidth="1"/>
    <col min="15117" max="15119" width="5.28515625" style="4" customWidth="1"/>
    <col min="15120" max="15120" width="1.7109375" style="4" customWidth="1"/>
    <col min="15121" max="15123" width="5.28515625" style="4" customWidth="1"/>
    <col min="15124" max="15124" width="1.7109375" style="4" customWidth="1"/>
    <col min="15125" max="15127" width="5.28515625" style="4" customWidth="1"/>
    <col min="15128" max="15128" width="1.7109375" style="4" customWidth="1"/>
    <col min="15129" max="15131" width="5.28515625" style="4" customWidth="1"/>
    <col min="15132" max="15330" width="11.42578125" style="4"/>
    <col min="15331" max="15331" width="22.7109375" style="4" customWidth="1"/>
    <col min="15332" max="15332" width="7.28515625" style="4" customWidth="1"/>
    <col min="15333" max="15333" width="6.85546875" style="4" customWidth="1"/>
    <col min="15334" max="15334" width="6" style="4" bestFit="1" customWidth="1"/>
    <col min="15335" max="15335" width="1.7109375" style="4" customWidth="1"/>
    <col min="15336" max="15336" width="6" style="4" bestFit="1" customWidth="1"/>
    <col min="15337" max="15338" width="5.42578125" style="4" customWidth="1"/>
    <col min="15339" max="15339" width="1.7109375" style="4" customWidth="1"/>
    <col min="15340" max="15342" width="5.140625" style="4" customWidth="1"/>
    <col min="15343" max="15343" width="1.7109375" style="4" customWidth="1"/>
    <col min="15344" max="15346" width="4.7109375" style="4" customWidth="1"/>
    <col min="15347" max="15347" width="1.7109375" style="4" customWidth="1"/>
    <col min="15348" max="15350" width="4.7109375" style="4" customWidth="1"/>
    <col min="15351" max="15351" width="1.7109375" style="4" customWidth="1"/>
    <col min="15352" max="15354" width="4.7109375" style="4" customWidth="1"/>
    <col min="15355" max="15355" width="1.7109375" style="4" customWidth="1"/>
    <col min="15356" max="15356" width="4.85546875" style="4" bestFit="1" customWidth="1"/>
    <col min="15357" max="15357" width="4" style="4" customWidth="1"/>
    <col min="15358" max="15358" width="5" style="4" customWidth="1"/>
    <col min="15359" max="15359" width="11.42578125" style="4"/>
    <col min="15360" max="15360" width="12.42578125" style="4" customWidth="1"/>
    <col min="15361" max="15361" width="10.85546875" style="4" customWidth="1"/>
    <col min="15362" max="15363" width="6.140625" style="4" customWidth="1"/>
    <col min="15364" max="15364" width="1.7109375" style="4" customWidth="1"/>
    <col min="15365" max="15365" width="6" style="4" customWidth="1"/>
    <col min="15366" max="15367" width="5.28515625" style="4" customWidth="1"/>
    <col min="15368" max="15368" width="1.7109375" style="4" customWidth="1"/>
    <col min="15369" max="15371" width="5.28515625" style="4" customWidth="1"/>
    <col min="15372" max="15372" width="1.7109375" style="4" customWidth="1"/>
    <col min="15373" max="15375" width="5.28515625" style="4" customWidth="1"/>
    <col min="15376" max="15376" width="1.7109375" style="4" customWidth="1"/>
    <col min="15377" max="15379" width="5.28515625" style="4" customWidth="1"/>
    <col min="15380" max="15380" width="1.7109375" style="4" customWidth="1"/>
    <col min="15381" max="15383" width="5.28515625" style="4" customWidth="1"/>
    <col min="15384" max="15384" width="1.7109375" style="4" customWidth="1"/>
    <col min="15385" max="15387" width="5.28515625" style="4" customWidth="1"/>
    <col min="15388" max="15586" width="11.42578125" style="4"/>
    <col min="15587" max="15587" width="22.7109375" style="4" customWidth="1"/>
    <col min="15588" max="15588" width="7.28515625" style="4" customWidth="1"/>
    <col min="15589" max="15589" width="6.85546875" style="4" customWidth="1"/>
    <col min="15590" max="15590" width="6" style="4" bestFit="1" customWidth="1"/>
    <col min="15591" max="15591" width="1.7109375" style="4" customWidth="1"/>
    <col min="15592" max="15592" width="6" style="4" bestFit="1" customWidth="1"/>
    <col min="15593" max="15594" width="5.42578125" style="4" customWidth="1"/>
    <col min="15595" max="15595" width="1.7109375" style="4" customWidth="1"/>
    <col min="15596" max="15598" width="5.140625" style="4" customWidth="1"/>
    <col min="15599" max="15599" width="1.7109375" style="4" customWidth="1"/>
    <col min="15600" max="15602" width="4.7109375" style="4" customWidth="1"/>
    <col min="15603" max="15603" width="1.7109375" style="4" customWidth="1"/>
    <col min="15604" max="15606" width="4.7109375" style="4" customWidth="1"/>
    <col min="15607" max="15607" width="1.7109375" style="4" customWidth="1"/>
    <col min="15608" max="15610" width="4.7109375" style="4" customWidth="1"/>
    <col min="15611" max="15611" width="1.7109375" style="4" customWidth="1"/>
    <col min="15612" max="15612" width="4.85546875" style="4" bestFit="1" customWidth="1"/>
    <col min="15613" max="15613" width="4" style="4" customWidth="1"/>
    <col min="15614" max="15614" width="5" style="4" customWidth="1"/>
    <col min="15615" max="15615" width="11.42578125" style="4"/>
    <col min="15616" max="15616" width="12.42578125" style="4" customWidth="1"/>
    <col min="15617" max="15617" width="10.85546875" style="4" customWidth="1"/>
    <col min="15618" max="15619" width="6.140625" style="4" customWidth="1"/>
    <col min="15620" max="15620" width="1.7109375" style="4" customWidth="1"/>
    <col min="15621" max="15621" width="6" style="4" customWidth="1"/>
    <col min="15622" max="15623" width="5.28515625" style="4" customWidth="1"/>
    <col min="15624" max="15624" width="1.7109375" style="4" customWidth="1"/>
    <col min="15625" max="15627" width="5.28515625" style="4" customWidth="1"/>
    <col min="15628" max="15628" width="1.7109375" style="4" customWidth="1"/>
    <col min="15629" max="15631" width="5.28515625" style="4" customWidth="1"/>
    <col min="15632" max="15632" width="1.7109375" style="4" customWidth="1"/>
    <col min="15633" max="15635" width="5.28515625" style="4" customWidth="1"/>
    <col min="15636" max="15636" width="1.7109375" style="4" customWidth="1"/>
    <col min="15637" max="15639" width="5.28515625" style="4" customWidth="1"/>
    <col min="15640" max="15640" width="1.7109375" style="4" customWidth="1"/>
    <col min="15641" max="15643" width="5.28515625" style="4" customWidth="1"/>
    <col min="15644" max="15842" width="11.42578125" style="4"/>
    <col min="15843" max="15843" width="22.7109375" style="4" customWidth="1"/>
    <col min="15844" max="15844" width="7.28515625" style="4" customWidth="1"/>
    <col min="15845" max="15845" width="6.85546875" style="4" customWidth="1"/>
    <col min="15846" max="15846" width="6" style="4" bestFit="1" customWidth="1"/>
    <col min="15847" max="15847" width="1.7109375" style="4" customWidth="1"/>
    <col min="15848" max="15848" width="6" style="4" bestFit="1" customWidth="1"/>
    <col min="15849" max="15850" width="5.42578125" style="4" customWidth="1"/>
    <col min="15851" max="15851" width="1.7109375" style="4" customWidth="1"/>
    <col min="15852" max="15854" width="5.140625" style="4" customWidth="1"/>
    <col min="15855" max="15855" width="1.7109375" style="4" customWidth="1"/>
    <col min="15856" max="15858" width="4.7109375" style="4" customWidth="1"/>
    <col min="15859" max="15859" width="1.7109375" style="4" customWidth="1"/>
    <col min="15860" max="15862" width="4.7109375" style="4" customWidth="1"/>
    <col min="15863" max="15863" width="1.7109375" style="4" customWidth="1"/>
    <col min="15864" max="15866" width="4.7109375" style="4" customWidth="1"/>
    <col min="15867" max="15867" width="1.7109375" style="4" customWidth="1"/>
    <col min="15868" max="15868" width="4.85546875" style="4" bestFit="1" customWidth="1"/>
    <col min="15869" max="15869" width="4" style="4" customWidth="1"/>
    <col min="15870" max="15870" width="5" style="4" customWidth="1"/>
    <col min="15871" max="15871" width="11.42578125" style="4"/>
    <col min="15872" max="15872" width="12.42578125" style="4" customWidth="1"/>
    <col min="15873" max="15873" width="10.85546875" style="4" customWidth="1"/>
    <col min="15874" max="15875" width="6.140625" style="4" customWidth="1"/>
    <col min="15876" max="15876" width="1.7109375" style="4" customWidth="1"/>
    <col min="15877" max="15877" width="6" style="4" customWidth="1"/>
    <col min="15878" max="15879" width="5.28515625" style="4" customWidth="1"/>
    <col min="15880" max="15880" width="1.7109375" style="4" customWidth="1"/>
    <col min="15881" max="15883" width="5.28515625" style="4" customWidth="1"/>
    <col min="15884" max="15884" width="1.7109375" style="4" customWidth="1"/>
    <col min="15885" max="15887" width="5.28515625" style="4" customWidth="1"/>
    <col min="15888" max="15888" width="1.7109375" style="4" customWidth="1"/>
    <col min="15889" max="15891" width="5.28515625" style="4" customWidth="1"/>
    <col min="15892" max="15892" width="1.7109375" style="4" customWidth="1"/>
    <col min="15893" max="15895" width="5.28515625" style="4" customWidth="1"/>
    <col min="15896" max="15896" width="1.7109375" style="4" customWidth="1"/>
    <col min="15897" max="15899" width="5.28515625" style="4" customWidth="1"/>
    <col min="15900" max="16098" width="11.42578125" style="4"/>
    <col min="16099" max="16099" width="22.7109375" style="4" customWidth="1"/>
    <col min="16100" max="16100" width="7.28515625" style="4" customWidth="1"/>
    <col min="16101" max="16101" width="6.85546875" style="4" customWidth="1"/>
    <col min="16102" max="16102" width="6" style="4" bestFit="1" customWidth="1"/>
    <col min="16103" max="16103" width="1.7109375" style="4" customWidth="1"/>
    <col min="16104" max="16104" width="6" style="4" bestFit="1" customWidth="1"/>
    <col min="16105" max="16106" width="5.42578125" style="4" customWidth="1"/>
    <col min="16107" max="16107" width="1.7109375" style="4" customWidth="1"/>
    <col min="16108" max="16110" width="5.140625" style="4" customWidth="1"/>
    <col min="16111" max="16111" width="1.7109375" style="4" customWidth="1"/>
    <col min="16112" max="16114" width="4.7109375" style="4" customWidth="1"/>
    <col min="16115" max="16115" width="1.7109375" style="4" customWidth="1"/>
    <col min="16116" max="16118" width="4.7109375" style="4" customWidth="1"/>
    <col min="16119" max="16119" width="1.7109375" style="4" customWidth="1"/>
    <col min="16120" max="16122" width="4.7109375" style="4" customWidth="1"/>
    <col min="16123" max="16123" width="1.7109375" style="4" customWidth="1"/>
    <col min="16124" max="16124" width="4.85546875" style="4" bestFit="1" customWidth="1"/>
    <col min="16125" max="16125" width="4" style="4" customWidth="1"/>
    <col min="16126" max="16126" width="5" style="4" customWidth="1"/>
    <col min="16127" max="16127" width="11.42578125" style="4"/>
    <col min="16128" max="16128" width="12.42578125" style="4" customWidth="1"/>
    <col min="16129" max="16129" width="10.85546875" style="4" customWidth="1"/>
    <col min="16130" max="16131" width="6.140625" style="4" customWidth="1"/>
    <col min="16132" max="16132" width="1.7109375" style="4" customWidth="1"/>
    <col min="16133" max="16133" width="6" style="4" customWidth="1"/>
    <col min="16134" max="16135" width="5.28515625" style="4" customWidth="1"/>
    <col min="16136" max="16136" width="1.7109375" style="4" customWidth="1"/>
    <col min="16137" max="16139" width="5.28515625" style="4" customWidth="1"/>
    <col min="16140" max="16140" width="1.7109375" style="4" customWidth="1"/>
    <col min="16141" max="16143" width="5.28515625" style="4" customWidth="1"/>
    <col min="16144" max="16144" width="1.7109375" style="4" customWidth="1"/>
    <col min="16145" max="16147" width="5.28515625" style="4" customWidth="1"/>
    <col min="16148" max="16148" width="1.7109375" style="4" customWidth="1"/>
    <col min="16149" max="16151" width="5.28515625" style="4" customWidth="1"/>
    <col min="16152" max="16152" width="1.7109375" style="4" customWidth="1"/>
    <col min="16153" max="16155" width="5.28515625" style="4" customWidth="1"/>
    <col min="16156" max="16384" width="11.42578125" style="4"/>
  </cols>
  <sheetData>
    <row r="1" spans="1:34" s="31" customFormat="1" ht="14.25" customHeight="1" thickBot="1" x14ac:dyDescent="0.3">
      <c r="A1" s="249" t="s">
        <v>142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D1" s="189" t="s">
        <v>111</v>
      </c>
    </row>
    <row r="2" spans="1:34" s="31" customFormat="1" ht="15" x14ac:dyDescent="0.25">
      <c r="A2" s="249" t="s">
        <v>143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34" s="31" customFormat="1" ht="15" x14ac:dyDescent="0.25">
      <c r="A3" s="249" t="s">
        <v>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34" s="31" customFormat="1" ht="15" x14ac:dyDescent="0.25">
      <c r="A4" s="249" t="s">
        <v>90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</row>
    <row r="5" spans="1:34" s="31" customFormat="1" ht="15" x14ac:dyDescent="0.25">
      <c r="A5" s="249" t="s">
        <v>117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</row>
    <row r="6" spans="1:34" s="31" customFormat="1" ht="15.75" thickBot="1" x14ac:dyDescent="0.3">
      <c r="A6" s="32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34" ht="13.5" thickBot="1" x14ac:dyDescent="0.3">
      <c r="A7" s="237" t="s">
        <v>89</v>
      </c>
      <c r="B7" s="239" t="s">
        <v>10</v>
      </c>
      <c r="C7" s="239"/>
      <c r="D7" s="239"/>
      <c r="E7" s="140"/>
      <c r="F7" s="239" t="s">
        <v>21</v>
      </c>
      <c r="G7" s="239"/>
      <c r="H7" s="239"/>
      <c r="I7" s="140"/>
      <c r="J7" s="239" t="s">
        <v>22</v>
      </c>
      <c r="K7" s="239"/>
      <c r="L7" s="239"/>
      <c r="M7" s="140"/>
      <c r="N7" s="239" t="s">
        <v>23</v>
      </c>
      <c r="O7" s="239"/>
      <c r="P7" s="239"/>
      <c r="Q7" s="140"/>
      <c r="R7" s="239" t="s">
        <v>24</v>
      </c>
      <c r="S7" s="239"/>
      <c r="T7" s="239"/>
      <c r="U7" s="140"/>
      <c r="V7" s="239" t="s">
        <v>25</v>
      </c>
      <c r="W7" s="239"/>
      <c r="X7" s="239"/>
      <c r="Y7" s="140"/>
      <c r="Z7" s="239" t="s">
        <v>26</v>
      </c>
      <c r="AA7" s="239"/>
      <c r="AB7" s="239"/>
    </row>
    <row r="8" spans="1:34" ht="15.75" customHeight="1" thickBot="1" x14ac:dyDescent="0.3">
      <c r="A8" s="237"/>
      <c r="B8" s="195" t="s">
        <v>31</v>
      </c>
      <c r="C8" s="195" t="s">
        <v>32</v>
      </c>
      <c r="D8" s="195" t="s">
        <v>33</v>
      </c>
      <c r="E8" s="195"/>
      <c r="F8" s="195" t="s">
        <v>31</v>
      </c>
      <c r="G8" s="195" t="s">
        <v>32</v>
      </c>
      <c r="H8" s="195" t="s">
        <v>33</v>
      </c>
      <c r="I8" s="195"/>
      <c r="J8" s="195" t="s">
        <v>31</v>
      </c>
      <c r="K8" s="195" t="s">
        <v>32</v>
      </c>
      <c r="L8" s="195" t="s">
        <v>33</v>
      </c>
      <c r="M8" s="195"/>
      <c r="N8" s="195" t="s">
        <v>31</v>
      </c>
      <c r="O8" s="195" t="s">
        <v>32</v>
      </c>
      <c r="P8" s="195" t="s">
        <v>33</v>
      </c>
      <c r="Q8" s="195"/>
      <c r="R8" s="195" t="s">
        <v>31</v>
      </c>
      <c r="S8" s="195" t="s">
        <v>32</v>
      </c>
      <c r="T8" s="195" t="s">
        <v>33</v>
      </c>
      <c r="U8" s="195"/>
      <c r="V8" s="195" t="s">
        <v>31</v>
      </c>
      <c r="W8" s="195" t="s">
        <v>32</v>
      </c>
      <c r="X8" s="195" t="s">
        <v>33</v>
      </c>
      <c r="Y8" s="195"/>
      <c r="Z8" s="195" t="s">
        <v>31</v>
      </c>
      <c r="AA8" s="195" t="s">
        <v>32</v>
      </c>
      <c r="AB8" s="195" t="s">
        <v>33</v>
      </c>
    </row>
    <row r="9" spans="1:34" s="60" customFormat="1" ht="13.5" x14ac:dyDescent="0.25">
      <c r="A9" s="248" t="s">
        <v>5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</row>
    <row r="10" spans="1:34" ht="4.5" customHeight="1" x14ac:dyDescent="0.25">
      <c r="F10" s="35"/>
      <c r="G10" s="35"/>
      <c r="H10" s="35"/>
    </row>
    <row r="11" spans="1:34" ht="15" customHeight="1" x14ac:dyDescent="0.25">
      <c r="A11" s="29" t="s">
        <v>10</v>
      </c>
      <c r="B11" s="67">
        <f>+B16+B21</f>
        <v>3263</v>
      </c>
      <c r="C11" s="67">
        <f t="shared" ref="C11:D12" si="0">+C16+C21</f>
        <v>2056</v>
      </c>
      <c r="D11" s="67">
        <f t="shared" si="0"/>
        <v>1207</v>
      </c>
      <c r="E11" s="67"/>
      <c r="F11" s="67">
        <f>+F16+F21</f>
        <v>1322</v>
      </c>
      <c r="G11" s="67">
        <f t="shared" ref="G11:H12" si="1">+G16+G21</f>
        <v>843</v>
      </c>
      <c r="H11" s="67">
        <f t="shared" si="1"/>
        <v>479</v>
      </c>
      <c r="I11" s="67"/>
      <c r="J11" s="67">
        <f>+J16+J21</f>
        <v>763</v>
      </c>
      <c r="K11" s="67">
        <f t="shared" ref="K11:L12" si="2">+K16+K21</f>
        <v>465</v>
      </c>
      <c r="L11" s="67">
        <f t="shared" si="2"/>
        <v>298</v>
      </c>
      <c r="M11" s="67"/>
      <c r="N11" s="67">
        <f>+N16+N21</f>
        <v>491</v>
      </c>
      <c r="O11" s="67">
        <f t="shared" ref="O11:P12" si="3">+O16+O21</f>
        <v>290</v>
      </c>
      <c r="P11" s="67">
        <f t="shared" si="3"/>
        <v>201</v>
      </c>
      <c r="Q11" s="67"/>
      <c r="R11" s="67">
        <f>+R16+R21</f>
        <v>405</v>
      </c>
      <c r="S11" s="67">
        <f t="shared" ref="S11:T12" si="4">+S16+S21</f>
        <v>271</v>
      </c>
      <c r="T11" s="67">
        <f t="shared" si="4"/>
        <v>134</v>
      </c>
      <c r="U11" s="67"/>
      <c r="V11" s="67">
        <f>+V16+V21</f>
        <v>282</v>
      </c>
      <c r="W11" s="67">
        <f t="shared" ref="W11:X12" si="5">+W16+W21</f>
        <v>187</v>
      </c>
      <c r="X11" s="67">
        <f t="shared" si="5"/>
        <v>95</v>
      </c>
      <c r="Y11" s="67"/>
      <c r="Z11" s="67">
        <f>+Z16+Z21</f>
        <v>0</v>
      </c>
      <c r="AA11" s="67">
        <f t="shared" ref="AA11:AB12" si="6">+AA16+AA21</f>
        <v>0</v>
      </c>
      <c r="AB11" s="67">
        <f t="shared" si="6"/>
        <v>0</v>
      </c>
      <c r="AC11" s="130"/>
      <c r="AD11" s="130"/>
      <c r="AE11" s="130"/>
      <c r="AF11" s="130"/>
      <c r="AG11" s="130"/>
      <c r="AH11" s="130"/>
    </row>
    <row r="12" spans="1:34" ht="15" customHeight="1" x14ac:dyDescent="0.25">
      <c r="A12" s="78" t="s">
        <v>34</v>
      </c>
      <c r="B12" s="21">
        <f>+B17+B22</f>
        <v>3040</v>
      </c>
      <c r="C12" s="21">
        <f t="shared" si="0"/>
        <v>1910</v>
      </c>
      <c r="D12" s="21">
        <f t="shared" si="0"/>
        <v>1130</v>
      </c>
      <c r="E12" s="21"/>
      <c r="F12" s="21">
        <f>+F17+F22</f>
        <v>1256</v>
      </c>
      <c r="G12" s="21">
        <f t="shared" si="1"/>
        <v>801</v>
      </c>
      <c r="H12" s="21">
        <f t="shared" si="1"/>
        <v>455</v>
      </c>
      <c r="I12" s="21"/>
      <c r="J12" s="21">
        <f>+J17+J22</f>
        <v>724</v>
      </c>
      <c r="K12" s="21">
        <f t="shared" si="2"/>
        <v>442</v>
      </c>
      <c r="L12" s="21">
        <f t="shared" si="2"/>
        <v>282</v>
      </c>
      <c r="M12" s="21"/>
      <c r="N12" s="21">
        <f>+N17+N22</f>
        <v>451</v>
      </c>
      <c r="O12" s="21">
        <f t="shared" si="3"/>
        <v>259</v>
      </c>
      <c r="P12" s="21">
        <f t="shared" si="3"/>
        <v>192</v>
      </c>
      <c r="Q12" s="21"/>
      <c r="R12" s="21">
        <f>+R17+R22</f>
        <v>333</v>
      </c>
      <c r="S12" s="21">
        <f t="shared" si="4"/>
        <v>223</v>
      </c>
      <c r="T12" s="21">
        <f t="shared" si="4"/>
        <v>110</v>
      </c>
      <c r="U12" s="21"/>
      <c r="V12" s="21">
        <f>+V17+V22</f>
        <v>276</v>
      </c>
      <c r="W12" s="21">
        <f t="shared" si="5"/>
        <v>185</v>
      </c>
      <c r="X12" s="21">
        <f t="shared" si="5"/>
        <v>91</v>
      </c>
      <c r="Y12" s="21"/>
      <c r="Z12" s="21">
        <f>+Z17+Z22</f>
        <v>0</v>
      </c>
      <c r="AA12" s="21">
        <f t="shared" si="6"/>
        <v>0</v>
      </c>
      <c r="AB12" s="21">
        <f t="shared" si="6"/>
        <v>0</v>
      </c>
      <c r="AC12" s="130"/>
      <c r="AD12" s="130"/>
      <c r="AE12" s="130"/>
      <c r="AF12" s="130"/>
      <c r="AG12" s="130"/>
      <c r="AH12" s="130"/>
    </row>
    <row r="13" spans="1:34" ht="15" customHeight="1" x14ac:dyDescent="0.25">
      <c r="A13" s="78" t="s">
        <v>35</v>
      </c>
      <c r="B13" s="21">
        <f t="shared" ref="B13:D14" si="7">+B18+B23</f>
        <v>109</v>
      </c>
      <c r="C13" s="21">
        <f t="shared" si="7"/>
        <v>81</v>
      </c>
      <c r="D13" s="21">
        <f t="shared" si="7"/>
        <v>28</v>
      </c>
      <c r="E13" s="21"/>
      <c r="F13" s="21">
        <f t="shared" ref="F13:H14" si="8">+F18+F23</f>
        <v>33</v>
      </c>
      <c r="G13" s="21">
        <f t="shared" si="8"/>
        <v>24</v>
      </c>
      <c r="H13" s="21">
        <f t="shared" si="8"/>
        <v>9</v>
      </c>
      <c r="I13" s="21"/>
      <c r="J13" s="21">
        <f t="shared" ref="J13:L14" si="9">+J18+J23</f>
        <v>16</v>
      </c>
      <c r="K13" s="21">
        <f t="shared" si="9"/>
        <v>10</v>
      </c>
      <c r="L13" s="21">
        <f t="shared" si="9"/>
        <v>6</v>
      </c>
      <c r="M13" s="21"/>
      <c r="N13" s="21">
        <f t="shared" ref="N13:P14" si="10">+N18+N23</f>
        <v>22</v>
      </c>
      <c r="O13" s="21">
        <f t="shared" si="10"/>
        <v>17</v>
      </c>
      <c r="P13" s="21">
        <f t="shared" si="10"/>
        <v>5</v>
      </c>
      <c r="Q13" s="21"/>
      <c r="R13" s="21">
        <f t="shared" ref="R13:T14" si="11">+R18+R23</f>
        <v>32</v>
      </c>
      <c r="S13" s="21">
        <f t="shared" si="11"/>
        <v>28</v>
      </c>
      <c r="T13" s="21">
        <f t="shared" si="11"/>
        <v>4</v>
      </c>
      <c r="U13" s="21"/>
      <c r="V13" s="21">
        <f t="shared" ref="V13:X14" si="12">+V18+V23</f>
        <v>6</v>
      </c>
      <c r="W13" s="21">
        <f t="shared" si="12"/>
        <v>2</v>
      </c>
      <c r="X13" s="21">
        <f t="shared" si="12"/>
        <v>4</v>
      </c>
      <c r="Y13" s="21"/>
      <c r="Z13" s="21">
        <f t="shared" ref="Z13:AB14" si="13">+Z18+Z23</f>
        <v>0</v>
      </c>
      <c r="AA13" s="21">
        <f t="shared" si="13"/>
        <v>0</v>
      </c>
      <c r="AB13" s="21">
        <f t="shared" si="13"/>
        <v>0</v>
      </c>
      <c r="AC13" s="130"/>
      <c r="AD13" s="130"/>
      <c r="AE13" s="130"/>
      <c r="AF13" s="130"/>
      <c r="AG13" s="130"/>
      <c r="AH13" s="130"/>
    </row>
    <row r="14" spans="1:34" ht="15" customHeight="1" x14ac:dyDescent="0.25">
      <c r="A14" s="79" t="s">
        <v>101</v>
      </c>
      <c r="B14" s="21">
        <f t="shared" si="7"/>
        <v>114</v>
      </c>
      <c r="C14" s="21">
        <f t="shared" si="7"/>
        <v>65</v>
      </c>
      <c r="D14" s="21">
        <f t="shared" si="7"/>
        <v>49</v>
      </c>
      <c r="E14" s="21"/>
      <c r="F14" s="21">
        <f t="shared" si="8"/>
        <v>33</v>
      </c>
      <c r="G14" s="21">
        <f t="shared" si="8"/>
        <v>18</v>
      </c>
      <c r="H14" s="21">
        <f t="shared" si="8"/>
        <v>15</v>
      </c>
      <c r="I14" s="21"/>
      <c r="J14" s="21">
        <f t="shared" si="9"/>
        <v>23</v>
      </c>
      <c r="K14" s="21">
        <f t="shared" si="9"/>
        <v>13</v>
      </c>
      <c r="L14" s="21">
        <f t="shared" si="9"/>
        <v>10</v>
      </c>
      <c r="M14" s="21"/>
      <c r="N14" s="21">
        <f t="shared" si="10"/>
        <v>18</v>
      </c>
      <c r="O14" s="21">
        <f t="shared" si="10"/>
        <v>14</v>
      </c>
      <c r="P14" s="21">
        <f t="shared" si="10"/>
        <v>4</v>
      </c>
      <c r="Q14" s="21"/>
      <c r="R14" s="21">
        <f t="shared" si="11"/>
        <v>40</v>
      </c>
      <c r="S14" s="21">
        <f t="shared" si="11"/>
        <v>20</v>
      </c>
      <c r="T14" s="21">
        <f t="shared" si="11"/>
        <v>20</v>
      </c>
      <c r="U14" s="21"/>
      <c r="V14" s="21">
        <f t="shared" si="12"/>
        <v>0</v>
      </c>
      <c r="W14" s="21">
        <f t="shared" si="12"/>
        <v>0</v>
      </c>
      <c r="X14" s="21">
        <f t="shared" si="12"/>
        <v>0</v>
      </c>
      <c r="Y14" s="21"/>
      <c r="Z14" s="21">
        <f t="shared" si="13"/>
        <v>0</v>
      </c>
      <c r="AA14" s="21">
        <f t="shared" si="13"/>
        <v>0</v>
      </c>
      <c r="AB14" s="21">
        <f t="shared" si="13"/>
        <v>0</v>
      </c>
      <c r="AC14" s="130"/>
      <c r="AD14" s="130"/>
      <c r="AE14" s="130"/>
      <c r="AF14" s="130"/>
      <c r="AG14" s="130"/>
      <c r="AH14" s="130"/>
    </row>
    <row r="15" spans="1:34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37"/>
      <c r="AD15" s="37"/>
      <c r="AE15" s="37"/>
      <c r="AF15" s="37"/>
    </row>
    <row r="16" spans="1:34" ht="15" customHeight="1" x14ac:dyDescent="0.25">
      <c r="A16" s="8" t="s">
        <v>36</v>
      </c>
      <c r="B16" s="61">
        <f>+F16+J16+N16+R16+V16+Z16</f>
        <v>2886</v>
      </c>
      <c r="C16" s="61">
        <f t="shared" ref="C16:D16" si="14">+G16+K16+O16+S16+W16+AA16</f>
        <v>1801</v>
      </c>
      <c r="D16" s="61">
        <f t="shared" si="14"/>
        <v>1085</v>
      </c>
      <c r="E16" s="61"/>
      <c r="F16" s="61">
        <f>+F17+F18+F19</f>
        <v>1167</v>
      </c>
      <c r="G16" s="61">
        <f t="shared" ref="G16:H16" si="15">+G17+G18+G19</f>
        <v>741</v>
      </c>
      <c r="H16" s="61">
        <f t="shared" si="15"/>
        <v>426</v>
      </c>
      <c r="I16" s="94"/>
      <c r="J16" s="61">
        <f>+J17+J18+J19</f>
        <v>655</v>
      </c>
      <c r="K16" s="61">
        <f t="shared" ref="K16:L16" si="16">+K17+K18+K19</f>
        <v>394</v>
      </c>
      <c r="L16" s="61">
        <f t="shared" si="16"/>
        <v>261</v>
      </c>
      <c r="M16" s="94"/>
      <c r="N16" s="61">
        <f>+N17+N18+N19</f>
        <v>439</v>
      </c>
      <c r="O16" s="61">
        <f t="shared" ref="O16:P16" si="17">+O17+O18+O19</f>
        <v>256</v>
      </c>
      <c r="P16" s="61">
        <f t="shared" si="17"/>
        <v>183</v>
      </c>
      <c r="Q16" s="94"/>
      <c r="R16" s="61">
        <f>+R17+R18+R19</f>
        <v>365</v>
      </c>
      <c r="S16" s="61">
        <f t="shared" ref="S16:T16" si="18">+S17+S18+S19</f>
        <v>238</v>
      </c>
      <c r="T16" s="61">
        <f t="shared" si="18"/>
        <v>127</v>
      </c>
      <c r="U16" s="94"/>
      <c r="V16" s="61">
        <f>+V17+V18+V19</f>
        <v>260</v>
      </c>
      <c r="W16" s="61">
        <f t="shared" ref="W16:X16" si="19">+W17+W18+W19</f>
        <v>172</v>
      </c>
      <c r="X16" s="61">
        <f t="shared" si="19"/>
        <v>88</v>
      </c>
      <c r="Y16" s="94"/>
      <c r="Z16" s="61">
        <f>+Z17+Z18+Z19</f>
        <v>0</v>
      </c>
      <c r="AA16" s="61">
        <f t="shared" ref="AA16:AB16" si="20">+AA17+AA18+AA19</f>
        <v>0</v>
      </c>
      <c r="AB16" s="61">
        <f t="shared" si="20"/>
        <v>0</v>
      </c>
      <c r="AC16" s="28"/>
      <c r="AD16" s="28"/>
      <c r="AE16" s="28"/>
      <c r="AF16" s="37"/>
    </row>
    <row r="17" spans="1:32" ht="15" customHeight="1" x14ac:dyDescent="0.25">
      <c r="A17" s="78" t="s">
        <v>34</v>
      </c>
      <c r="B17" s="26">
        <v>2664</v>
      </c>
      <c r="C17" s="26">
        <v>1656</v>
      </c>
      <c r="D17" s="26">
        <v>1008</v>
      </c>
      <c r="E17" s="26"/>
      <c r="F17" s="26">
        <v>1101</v>
      </c>
      <c r="G17" s="26">
        <v>699</v>
      </c>
      <c r="H17" s="26">
        <v>402</v>
      </c>
      <c r="I17" s="26"/>
      <c r="J17" s="26">
        <v>616</v>
      </c>
      <c r="K17" s="26">
        <v>371</v>
      </c>
      <c r="L17" s="26">
        <v>245</v>
      </c>
      <c r="M17" s="26"/>
      <c r="N17" s="26">
        <v>400</v>
      </c>
      <c r="O17" s="26">
        <v>226</v>
      </c>
      <c r="P17" s="26">
        <v>174</v>
      </c>
      <c r="Q17" s="26"/>
      <c r="R17" s="26">
        <v>293</v>
      </c>
      <c r="S17" s="26">
        <v>190</v>
      </c>
      <c r="T17" s="26">
        <v>103</v>
      </c>
      <c r="U17" s="26"/>
      <c r="V17" s="26">
        <v>254</v>
      </c>
      <c r="W17" s="26">
        <v>170</v>
      </c>
      <c r="X17" s="26">
        <v>84</v>
      </c>
      <c r="Y17" s="26"/>
      <c r="Z17" s="26">
        <v>0</v>
      </c>
      <c r="AA17" s="26">
        <v>0</v>
      </c>
      <c r="AB17" s="26">
        <v>0</v>
      </c>
      <c r="AC17" s="28"/>
      <c r="AD17" s="28"/>
      <c r="AE17" s="28"/>
      <c r="AF17" s="37"/>
    </row>
    <row r="18" spans="1:32" ht="15" customHeight="1" x14ac:dyDescent="0.25">
      <c r="A18" s="78" t="s">
        <v>35</v>
      </c>
      <c r="B18" s="26">
        <v>108</v>
      </c>
      <c r="C18" s="26">
        <v>80</v>
      </c>
      <c r="D18" s="26">
        <v>28</v>
      </c>
      <c r="E18" s="26"/>
      <c r="F18" s="26">
        <v>33</v>
      </c>
      <c r="G18" s="26">
        <v>24</v>
      </c>
      <c r="H18" s="26">
        <v>9</v>
      </c>
      <c r="I18" s="26"/>
      <c r="J18" s="26">
        <v>16</v>
      </c>
      <c r="K18" s="26">
        <v>10</v>
      </c>
      <c r="L18" s="26">
        <v>6</v>
      </c>
      <c r="M18" s="26"/>
      <c r="N18" s="26">
        <v>21</v>
      </c>
      <c r="O18" s="26">
        <v>16</v>
      </c>
      <c r="P18" s="26">
        <v>5</v>
      </c>
      <c r="Q18" s="26"/>
      <c r="R18" s="26">
        <v>32</v>
      </c>
      <c r="S18" s="26">
        <v>28</v>
      </c>
      <c r="T18" s="26">
        <v>4</v>
      </c>
      <c r="U18" s="26"/>
      <c r="V18" s="26">
        <v>6</v>
      </c>
      <c r="W18" s="26">
        <v>2</v>
      </c>
      <c r="X18" s="26">
        <v>4</v>
      </c>
      <c r="Y18" s="26"/>
      <c r="Z18" s="26">
        <v>0</v>
      </c>
      <c r="AA18" s="26">
        <v>0</v>
      </c>
      <c r="AB18" s="26">
        <v>0</v>
      </c>
      <c r="AC18" s="28"/>
      <c r="AD18" s="28"/>
      <c r="AE18" s="28"/>
      <c r="AF18" s="37"/>
    </row>
    <row r="19" spans="1:32" ht="15" customHeight="1" x14ac:dyDescent="0.25">
      <c r="A19" s="79" t="s">
        <v>101</v>
      </c>
      <c r="B19" s="26">
        <v>114</v>
      </c>
      <c r="C19" s="26">
        <v>65</v>
      </c>
      <c r="D19" s="26">
        <v>49</v>
      </c>
      <c r="E19" s="26"/>
      <c r="F19" s="26">
        <v>33</v>
      </c>
      <c r="G19" s="26">
        <v>18</v>
      </c>
      <c r="H19" s="26">
        <v>15</v>
      </c>
      <c r="I19" s="26"/>
      <c r="J19" s="26">
        <v>23</v>
      </c>
      <c r="K19" s="26">
        <v>13</v>
      </c>
      <c r="L19" s="26">
        <v>10</v>
      </c>
      <c r="M19" s="26"/>
      <c r="N19" s="26">
        <v>18</v>
      </c>
      <c r="O19" s="26">
        <v>14</v>
      </c>
      <c r="P19" s="26">
        <v>4</v>
      </c>
      <c r="Q19" s="26"/>
      <c r="R19" s="26">
        <v>40</v>
      </c>
      <c r="S19" s="26">
        <v>20</v>
      </c>
      <c r="T19" s="26">
        <v>20</v>
      </c>
      <c r="U19" s="26"/>
      <c r="V19" s="26">
        <v>0</v>
      </c>
      <c r="W19" s="26">
        <v>0</v>
      </c>
      <c r="X19" s="26">
        <v>0</v>
      </c>
      <c r="Y19" s="26"/>
      <c r="Z19" s="26">
        <v>0</v>
      </c>
      <c r="AA19" s="26">
        <v>0</v>
      </c>
      <c r="AB19" s="26">
        <v>0</v>
      </c>
      <c r="AC19" s="28"/>
      <c r="AD19" s="28"/>
      <c r="AE19" s="28"/>
      <c r="AF19" s="37"/>
    </row>
    <row r="20" spans="1:32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8"/>
      <c r="AD20" s="28"/>
      <c r="AE20" s="28"/>
      <c r="AF20" s="37"/>
    </row>
    <row r="21" spans="1:32" ht="15" customHeight="1" x14ac:dyDescent="0.25">
      <c r="A21" s="8" t="s">
        <v>37</v>
      </c>
      <c r="B21" s="61">
        <f>+F21+J21+N21+R21+V21+Z21</f>
        <v>377</v>
      </c>
      <c r="C21" s="61">
        <f t="shared" ref="C21" si="21">+G21+K21+O21+S21+W21+AA21</f>
        <v>255</v>
      </c>
      <c r="D21" s="61">
        <f t="shared" ref="D21" si="22">+H21+L21+P21+T21+X21+AB21</f>
        <v>122</v>
      </c>
      <c r="E21" s="61"/>
      <c r="F21" s="61">
        <f>+F22+F23+F24</f>
        <v>155</v>
      </c>
      <c r="G21" s="61">
        <f t="shared" ref="G21" si="23">+G22+G23+G24</f>
        <v>102</v>
      </c>
      <c r="H21" s="61">
        <f t="shared" ref="H21" si="24">+H22+H23+H24</f>
        <v>53</v>
      </c>
      <c r="I21" s="94"/>
      <c r="J21" s="61">
        <f>+J22+J23+J24</f>
        <v>108</v>
      </c>
      <c r="K21" s="61">
        <f t="shared" ref="K21" si="25">+K22+K23+K24</f>
        <v>71</v>
      </c>
      <c r="L21" s="61">
        <f t="shared" ref="L21" si="26">+L22+L23+L24</f>
        <v>37</v>
      </c>
      <c r="M21" s="94"/>
      <c r="N21" s="61">
        <f>+N22+N23+N24</f>
        <v>52</v>
      </c>
      <c r="O21" s="61">
        <f t="shared" ref="O21" si="27">+O22+O23+O24</f>
        <v>34</v>
      </c>
      <c r="P21" s="61">
        <f t="shared" ref="P21" si="28">+P22+P23+P24</f>
        <v>18</v>
      </c>
      <c r="Q21" s="94"/>
      <c r="R21" s="61">
        <f>+R22+R23+R24</f>
        <v>40</v>
      </c>
      <c r="S21" s="61">
        <f t="shared" ref="S21" si="29">+S22+S23+S24</f>
        <v>33</v>
      </c>
      <c r="T21" s="61">
        <f t="shared" ref="T21" si="30">+T22+T23+T24</f>
        <v>7</v>
      </c>
      <c r="U21" s="94"/>
      <c r="V21" s="61">
        <f>+V22+V23+V24</f>
        <v>22</v>
      </c>
      <c r="W21" s="61">
        <f t="shared" ref="W21" si="31">+W22+W23+W24</f>
        <v>15</v>
      </c>
      <c r="X21" s="61">
        <f t="shared" ref="X21" si="32">+X22+X23+X24</f>
        <v>7</v>
      </c>
      <c r="Y21" s="94"/>
      <c r="Z21" s="61">
        <f>+Z22+Z23+Z24</f>
        <v>0</v>
      </c>
      <c r="AA21" s="61">
        <f t="shared" ref="AA21" si="33">+AA22+AA23+AA24</f>
        <v>0</v>
      </c>
      <c r="AB21" s="61">
        <f t="shared" ref="AB21" si="34">+AB22+AB23+AB24</f>
        <v>0</v>
      </c>
      <c r="AC21" s="28"/>
      <c r="AD21" s="28"/>
      <c r="AE21" s="28"/>
      <c r="AF21" s="37"/>
    </row>
    <row r="22" spans="1:32" ht="15" customHeight="1" x14ac:dyDescent="0.25">
      <c r="A22" s="78" t="s">
        <v>34</v>
      </c>
      <c r="B22" s="26">
        <v>376</v>
      </c>
      <c r="C22" s="26">
        <v>254</v>
      </c>
      <c r="D22" s="26">
        <v>122</v>
      </c>
      <c r="E22" s="26"/>
      <c r="F22" s="26">
        <v>155</v>
      </c>
      <c r="G22" s="26">
        <v>102</v>
      </c>
      <c r="H22" s="26">
        <v>53</v>
      </c>
      <c r="I22" s="26"/>
      <c r="J22" s="26">
        <v>108</v>
      </c>
      <c r="K22" s="26">
        <v>71</v>
      </c>
      <c r="L22" s="26">
        <v>37</v>
      </c>
      <c r="M22" s="26"/>
      <c r="N22" s="26">
        <v>51</v>
      </c>
      <c r="O22" s="26">
        <v>33</v>
      </c>
      <c r="P22" s="26">
        <v>18</v>
      </c>
      <c r="Q22" s="26"/>
      <c r="R22" s="26">
        <v>40</v>
      </c>
      <c r="S22" s="26">
        <v>33</v>
      </c>
      <c r="T22" s="26">
        <v>7</v>
      </c>
      <c r="U22" s="26"/>
      <c r="V22" s="26">
        <v>22</v>
      </c>
      <c r="W22" s="26">
        <v>15</v>
      </c>
      <c r="X22" s="26">
        <v>7</v>
      </c>
      <c r="Y22" s="26"/>
      <c r="Z22" s="26">
        <v>0</v>
      </c>
      <c r="AA22" s="26">
        <v>0</v>
      </c>
      <c r="AB22" s="26">
        <v>0</v>
      </c>
      <c r="AC22" s="28"/>
      <c r="AD22" s="28"/>
      <c r="AE22" s="28"/>
      <c r="AF22" s="37"/>
    </row>
    <row r="23" spans="1:32" ht="15" customHeight="1" x14ac:dyDescent="0.25">
      <c r="A23" s="78" t="s">
        <v>35</v>
      </c>
      <c r="B23" s="26">
        <v>1</v>
      </c>
      <c r="C23" s="26">
        <v>1</v>
      </c>
      <c r="D23" s="26">
        <v>0</v>
      </c>
      <c r="E23" s="26"/>
      <c r="F23" s="26">
        <v>0</v>
      </c>
      <c r="G23" s="26">
        <v>0</v>
      </c>
      <c r="H23" s="26">
        <v>0</v>
      </c>
      <c r="I23" s="26"/>
      <c r="J23" s="26">
        <v>0</v>
      </c>
      <c r="K23" s="26">
        <v>0</v>
      </c>
      <c r="L23" s="26">
        <v>0</v>
      </c>
      <c r="M23" s="26"/>
      <c r="N23" s="26">
        <v>1</v>
      </c>
      <c r="O23" s="26">
        <v>1</v>
      </c>
      <c r="P23" s="26">
        <v>0</v>
      </c>
      <c r="Q23" s="26"/>
      <c r="R23" s="26">
        <v>0</v>
      </c>
      <c r="S23" s="26">
        <v>0</v>
      </c>
      <c r="T23" s="26">
        <v>0</v>
      </c>
      <c r="U23" s="26"/>
      <c r="V23" s="26">
        <v>0</v>
      </c>
      <c r="W23" s="26">
        <v>0</v>
      </c>
      <c r="X23" s="26">
        <v>0</v>
      </c>
      <c r="Y23" s="26"/>
      <c r="Z23" s="26">
        <v>0</v>
      </c>
      <c r="AA23" s="26">
        <v>0</v>
      </c>
      <c r="AB23" s="26">
        <v>0</v>
      </c>
      <c r="AC23" s="28"/>
      <c r="AD23" s="28"/>
      <c r="AE23" s="28"/>
      <c r="AF23" s="37"/>
    </row>
    <row r="24" spans="1:32" ht="15" customHeight="1" x14ac:dyDescent="0.25">
      <c r="A24" s="80" t="s">
        <v>101</v>
      </c>
      <c r="B24" s="162">
        <v>0</v>
      </c>
      <c r="C24" s="162">
        <v>0</v>
      </c>
      <c r="D24" s="162">
        <v>0</v>
      </c>
      <c r="E24" s="162"/>
      <c r="F24" s="162">
        <v>0</v>
      </c>
      <c r="G24" s="162">
        <v>0</v>
      </c>
      <c r="H24" s="162">
        <f t="shared" ref="H24" si="35">+F24-G24</f>
        <v>0</v>
      </c>
      <c r="I24" s="162"/>
      <c r="J24" s="162">
        <v>0</v>
      </c>
      <c r="K24" s="162">
        <v>0</v>
      </c>
      <c r="L24" s="162">
        <f t="shared" ref="L24" si="36">+J24-K24</f>
        <v>0</v>
      </c>
      <c r="M24" s="162"/>
      <c r="N24" s="162">
        <v>0</v>
      </c>
      <c r="O24" s="162">
        <v>0</v>
      </c>
      <c r="P24" s="162">
        <f t="shared" ref="P24" si="37">+N24-O24</f>
        <v>0</v>
      </c>
      <c r="Q24" s="162"/>
      <c r="R24" s="162">
        <v>0</v>
      </c>
      <c r="S24" s="162">
        <v>0</v>
      </c>
      <c r="T24" s="162">
        <f t="shared" ref="T24" si="38">+R24-S24</f>
        <v>0</v>
      </c>
      <c r="U24" s="162"/>
      <c r="V24" s="162">
        <v>0</v>
      </c>
      <c r="W24" s="162">
        <v>0</v>
      </c>
      <c r="X24" s="162">
        <f t="shared" ref="X24" si="39">+V24-W24</f>
        <v>0</v>
      </c>
      <c r="Y24" s="162"/>
      <c r="Z24" s="162">
        <v>0</v>
      </c>
      <c r="AA24" s="162">
        <v>0</v>
      </c>
      <c r="AB24" s="162">
        <f t="shared" ref="AB24" si="40">+Z24-AA24</f>
        <v>0</v>
      </c>
      <c r="AC24" s="28"/>
      <c r="AD24" s="28"/>
      <c r="AE24" s="28"/>
      <c r="AF24" s="37"/>
    </row>
    <row r="25" spans="1:32" ht="9" customHeight="1" x14ac:dyDescent="0.25">
      <c r="A25" s="36"/>
      <c r="B25" s="82"/>
      <c r="C25" s="82"/>
      <c r="D25" s="82"/>
      <c r="E25" s="82"/>
      <c r="AC25" s="28"/>
      <c r="AD25" s="28"/>
      <c r="AE25" s="28"/>
      <c r="AF25" s="37"/>
    </row>
    <row r="26" spans="1:32" s="60" customFormat="1" ht="15" customHeight="1" x14ac:dyDescent="0.25">
      <c r="A26" s="248" t="s">
        <v>97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89"/>
      <c r="AD26" s="89"/>
      <c r="AE26" s="89"/>
      <c r="AF26" s="88"/>
    </row>
    <row r="27" spans="1:32" ht="9" customHeight="1" x14ac:dyDescent="0.25">
      <c r="F27" s="35"/>
      <c r="G27" s="35"/>
      <c r="H27" s="35"/>
      <c r="AC27" s="35"/>
      <c r="AD27" s="35"/>
      <c r="AE27" s="35"/>
    </row>
    <row r="28" spans="1:32" ht="15" customHeight="1" x14ac:dyDescent="0.25">
      <c r="A28" s="29" t="s">
        <v>10</v>
      </c>
      <c r="B28" s="63">
        <v>1.3711985275269261</v>
      </c>
      <c r="C28" s="63">
        <v>1.7140760996431785</v>
      </c>
      <c r="D28" s="63">
        <v>1.0227166812123472</v>
      </c>
      <c r="E28" s="131"/>
      <c r="F28" s="63">
        <v>2.3923704735880129</v>
      </c>
      <c r="G28" s="63">
        <v>2.9925452609158678</v>
      </c>
      <c r="H28" s="63">
        <v>1.7682454132673779</v>
      </c>
      <c r="I28" s="131"/>
      <c r="J28" s="63">
        <v>1.3952382693925318</v>
      </c>
      <c r="K28" s="63">
        <v>1.6657114199742085</v>
      </c>
      <c r="L28" s="63">
        <v>1.1131864026895779</v>
      </c>
      <c r="M28" s="131"/>
      <c r="N28" s="63">
        <v>0.98266821438578233</v>
      </c>
      <c r="O28" s="63">
        <v>1.149698699651126</v>
      </c>
      <c r="P28" s="63">
        <v>0.81238380082450901</v>
      </c>
      <c r="Q28" s="131"/>
      <c r="R28" s="63">
        <v>1.0139956435742721</v>
      </c>
      <c r="S28" s="63">
        <v>1.3614669680984677</v>
      </c>
      <c r="T28" s="63">
        <v>0.66879616689958077</v>
      </c>
      <c r="U28" s="131"/>
      <c r="V28" s="63">
        <v>0.75680317749986581</v>
      </c>
      <c r="W28" s="63">
        <v>1.0190180371641873</v>
      </c>
      <c r="X28" s="63">
        <v>0.5023531278092116</v>
      </c>
      <c r="Y28" s="131"/>
      <c r="Z28" s="63">
        <v>0</v>
      </c>
      <c r="AA28" s="63">
        <v>0</v>
      </c>
      <c r="AB28" s="63">
        <v>0</v>
      </c>
      <c r="AC28" s="35"/>
      <c r="AD28" s="35"/>
      <c r="AE28" s="35"/>
    </row>
    <row r="29" spans="1:32" ht="15" customHeight="1" x14ac:dyDescent="0.25">
      <c r="A29" s="78" t="s">
        <v>34</v>
      </c>
      <c r="B29" s="53">
        <v>1.5049802966395374</v>
      </c>
      <c r="C29" s="53">
        <v>1.8710448463000333</v>
      </c>
      <c r="D29" s="53">
        <v>1.1309726364673618</v>
      </c>
      <c r="E29" s="83"/>
      <c r="F29" s="53">
        <v>2.6389881077446735</v>
      </c>
      <c r="G29" s="53">
        <v>3.2929085303186021</v>
      </c>
      <c r="H29" s="53">
        <v>1.9553912931367914</v>
      </c>
      <c r="I29" s="83"/>
      <c r="J29" s="53">
        <v>1.5298468040147915</v>
      </c>
      <c r="K29" s="53">
        <v>1.8212534509044458</v>
      </c>
      <c r="L29" s="53">
        <v>1.2231089521165857</v>
      </c>
      <c r="M29" s="83"/>
      <c r="N29" s="53">
        <v>1.0607521697203472</v>
      </c>
      <c r="O29" s="53">
        <v>1.2042590784395779</v>
      </c>
      <c r="P29" s="53">
        <v>0.91385054735840066</v>
      </c>
      <c r="Q29" s="83"/>
      <c r="R29" s="53">
        <v>1.0025289017341039</v>
      </c>
      <c r="S29" s="53">
        <v>1.3493071942881347</v>
      </c>
      <c r="T29" s="53">
        <v>0.65911678351009639</v>
      </c>
      <c r="U29" s="83"/>
      <c r="V29" s="53">
        <v>0.89297269315387595</v>
      </c>
      <c r="W29" s="53">
        <v>1.2123992397929091</v>
      </c>
      <c r="X29" s="53">
        <v>0.58150680554668022</v>
      </c>
      <c r="Y29" s="83"/>
      <c r="Z29" s="53">
        <v>0</v>
      </c>
      <c r="AA29" s="53">
        <v>0</v>
      </c>
      <c r="AB29" s="53">
        <v>0</v>
      </c>
      <c r="AC29" s="35"/>
      <c r="AD29" s="35"/>
      <c r="AE29" s="35"/>
    </row>
    <row r="30" spans="1:32" ht="15" customHeight="1" x14ac:dyDescent="0.25">
      <c r="A30" s="78" t="s">
        <v>35</v>
      </c>
      <c r="B30" s="53">
        <v>0.40403291570909633</v>
      </c>
      <c r="C30" s="53">
        <v>0.58610709117221416</v>
      </c>
      <c r="D30" s="53">
        <v>0.2127982976136191</v>
      </c>
      <c r="E30" s="83"/>
      <c r="F30" s="53">
        <v>0.59728506787330315</v>
      </c>
      <c r="G30" s="53">
        <v>0.83945435466946483</v>
      </c>
      <c r="H30" s="53">
        <v>0.33758439609902474</v>
      </c>
      <c r="I30" s="83"/>
      <c r="J30" s="53">
        <v>0.29487652045705859</v>
      </c>
      <c r="K30" s="53">
        <v>0.36218761318362908</v>
      </c>
      <c r="L30" s="53">
        <v>0.22514071294559099</v>
      </c>
      <c r="M30" s="83"/>
      <c r="N30" s="53">
        <v>0.39250669045495096</v>
      </c>
      <c r="O30" s="53">
        <v>0.59192200557103059</v>
      </c>
      <c r="P30" s="53">
        <v>0.18294914013904134</v>
      </c>
      <c r="Q30" s="83"/>
      <c r="R30" s="53">
        <v>0.62954947865433797</v>
      </c>
      <c r="S30" s="53">
        <v>1.0546139359698681</v>
      </c>
      <c r="T30" s="53">
        <v>0.16474464579901155</v>
      </c>
      <c r="U30" s="83"/>
      <c r="V30" s="53">
        <v>0.12190166598943519</v>
      </c>
      <c r="W30" s="53">
        <v>8.0450522928399035E-2</v>
      </c>
      <c r="X30" s="53">
        <v>0.16420361247947454</v>
      </c>
      <c r="Y30" s="83"/>
      <c r="Z30" s="53">
        <v>0</v>
      </c>
      <c r="AA30" s="53">
        <v>0</v>
      </c>
      <c r="AB30" s="53">
        <v>0</v>
      </c>
    </row>
    <row r="31" spans="1:32" ht="15" customHeight="1" x14ac:dyDescent="0.25">
      <c r="A31" s="79" t="s">
        <v>101</v>
      </c>
      <c r="B31" s="53">
        <v>1.267652618703436</v>
      </c>
      <c r="C31" s="53">
        <v>1.6065249629263472</v>
      </c>
      <c r="D31" s="53">
        <v>0.99049929250050528</v>
      </c>
      <c r="E31" s="83"/>
      <c r="F31" s="53">
        <v>1.542056074766355</v>
      </c>
      <c r="G31" s="53">
        <v>1.8255578093306288</v>
      </c>
      <c r="H31" s="53">
        <v>1.2998266897746966</v>
      </c>
      <c r="I31" s="83"/>
      <c r="J31" s="53">
        <v>1.1886304909560723</v>
      </c>
      <c r="K31" s="53">
        <v>1.4672686230248306</v>
      </c>
      <c r="L31" s="53">
        <v>0.95328884652049573</v>
      </c>
      <c r="M31" s="83"/>
      <c r="N31" s="53">
        <v>0.97613882863340562</v>
      </c>
      <c r="O31" s="53">
        <v>1.6568047337278107</v>
      </c>
      <c r="P31" s="53">
        <v>0.40040040040040037</v>
      </c>
      <c r="Q31" s="83"/>
      <c r="R31" s="53">
        <v>2.4360535931790497</v>
      </c>
      <c r="S31" s="53">
        <v>2.7662517289073305</v>
      </c>
      <c r="T31" s="53">
        <v>2.1762785636561479</v>
      </c>
      <c r="U31" s="83"/>
      <c r="V31" s="53">
        <v>0</v>
      </c>
      <c r="W31" s="53">
        <v>0</v>
      </c>
      <c r="X31" s="53">
        <v>0</v>
      </c>
      <c r="Y31" s="83"/>
      <c r="Z31" s="162">
        <v>0</v>
      </c>
      <c r="AA31" s="162">
        <v>0</v>
      </c>
      <c r="AB31" s="162">
        <v>0</v>
      </c>
    </row>
    <row r="32" spans="1:32" ht="9" customHeight="1" x14ac:dyDescent="0.25">
      <c r="A32" s="8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15" customHeight="1" x14ac:dyDescent="0.25">
      <c r="A33" s="8" t="s">
        <v>36</v>
      </c>
      <c r="B33" s="63">
        <v>1.5456960452461543</v>
      </c>
      <c r="C33" s="63">
        <v>1.9157128877164618</v>
      </c>
      <c r="D33" s="63">
        <v>1.1704422869471411</v>
      </c>
      <c r="E33" s="131"/>
      <c r="F33" s="63">
        <v>2.6942167840240101</v>
      </c>
      <c r="G33" s="63">
        <v>3.3488498214850635</v>
      </c>
      <c r="H33" s="63">
        <v>2.010572021899188</v>
      </c>
      <c r="I33" s="131"/>
      <c r="J33" s="63">
        <v>1.5313398639328548</v>
      </c>
      <c r="K33" s="63">
        <v>1.8089990817263546</v>
      </c>
      <c r="L33" s="63">
        <v>1.2432715667127137</v>
      </c>
      <c r="M33" s="131"/>
      <c r="N33" s="63">
        <v>1.1122089635428543</v>
      </c>
      <c r="O33" s="63">
        <v>1.2874025647472971</v>
      </c>
      <c r="P33" s="63">
        <v>0.93434085571326464</v>
      </c>
      <c r="Q33" s="131"/>
      <c r="R33" s="63">
        <v>1.1690100246613073</v>
      </c>
      <c r="S33" s="63">
        <v>1.53025139844403</v>
      </c>
      <c r="T33" s="63">
        <v>0.81046585832801521</v>
      </c>
      <c r="U33" s="131"/>
      <c r="V33" s="63">
        <v>0.89340938767095046</v>
      </c>
      <c r="W33" s="63">
        <v>1.2030495908232497</v>
      </c>
      <c r="X33" s="63">
        <v>0.59439378588314762</v>
      </c>
      <c r="Y33" s="131"/>
      <c r="Z33" s="63">
        <v>0</v>
      </c>
      <c r="AA33" s="63">
        <v>0</v>
      </c>
      <c r="AB33" s="63">
        <v>0</v>
      </c>
    </row>
    <row r="34" spans="1:28" ht="15" customHeight="1" x14ac:dyDescent="0.25">
      <c r="A34" s="78" t="s">
        <v>34</v>
      </c>
      <c r="B34" s="53">
        <v>1.7586480063374703</v>
      </c>
      <c r="C34" s="53">
        <v>2.1646209952550883</v>
      </c>
      <c r="D34" s="53">
        <v>1.3444122864345065</v>
      </c>
      <c r="E34" s="83"/>
      <c r="F34" s="53">
        <v>3.0742167867314456</v>
      </c>
      <c r="G34" s="53">
        <v>3.8073969170434117</v>
      </c>
      <c r="H34" s="53">
        <v>2.3030650243483244</v>
      </c>
      <c r="I34" s="83"/>
      <c r="J34" s="53">
        <v>1.7319425309978351</v>
      </c>
      <c r="K34" s="53">
        <v>2.0375659050966606</v>
      </c>
      <c r="L34" s="53">
        <v>1.4113716227893311</v>
      </c>
      <c r="M34" s="83"/>
      <c r="N34" s="53">
        <v>1.2436650809936884</v>
      </c>
      <c r="O34" s="53">
        <v>1.3923114834894037</v>
      </c>
      <c r="P34" s="53">
        <v>1.0922101562990396</v>
      </c>
      <c r="Q34" s="83"/>
      <c r="R34" s="53">
        <v>1.1896544723699702</v>
      </c>
      <c r="S34" s="53">
        <v>1.5521607711788252</v>
      </c>
      <c r="T34" s="53">
        <v>0.8314497901194704</v>
      </c>
      <c r="U34" s="83"/>
      <c r="V34" s="53">
        <v>1.1099458136689391</v>
      </c>
      <c r="W34" s="53">
        <v>1.5080280315798813</v>
      </c>
      <c r="X34" s="53">
        <v>0.72345189906123508</v>
      </c>
      <c r="Y34" s="83"/>
      <c r="Z34" s="53">
        <v>0</v>
      </c>
      <c r="AA34" s="53">
        <v>0</v>
      </c>
      <c r="AB34" s="53">
        <v>0</v>
      </c>
    </row>
    <row r="35" spans="1:28" ht="15" customHeight="1" x14ac:dyDescent="0.25">
      <c r="A35" s="78" t="s">
        <v>35</v>
      </c>
      <c r="B35" s="53">
        <v>0.41160105186935481</v>
      </c>
      <c r="C35" s="53">
        <v>0.59422119884126867</v>
      </c>
      <c r="D35" s="53">
        <v>0.21916092673763304</v>
      </c>
      <c r="E35" s="83"/>
      <c r="F35" s="53">
        <v>0.61555679910464467</v>
      </c>
      <c r="G35" s="53">
        <v>0.86268871315600282</v>
      </c>
      <c r="H35" s="53">
        <v>0.34897246994959286</v>
      </c>
      <c r="I35" s="83"/>
      <c r="J35" s="53">
        <v>0.30354771390627966</v>
      </c>
      <c r="K35" s="53">
        <v>0.37230081906180196</v>
      </c>
      <c r="L35" s="53">
        <v>0.23210831721470018</v>
      </c>
      <c r="M35" s="83"/>
      <c r="N35" s="53">
        <v>0.38433382137628114</v>
      </c>
      <c r="O35" s="53">
        <v>0.56980056980056981</v>
      </c>
      <c r="P35" s="53">
        <v>0.18825301204819278</v>
      </c>
      <c r="Q35" s="83"/>
      <c r="R35" s="53">
        <v>0.64620355411954766</v>
      </c>
      <c r="S35" s="53">
        <v>1.0814986481266897</v>
      </c>
      <c r="T35" s="53">
        <v>0.16927634363097757</v>
      </c>
      <c r="U35" s="83"/>
      <c r="V35" s="53">
        <v>0.12536564981195153</v>
      </c>
      <c r="W35" s="53">
        <v>8.2712985938792394E-2</v>
      </c>
      <c r="X35" s="53">
        <v>0.16891891891891891</v>
      </c>
      <c r="Y35" s="83"/>
      <c r="Z35" s="53">
        <v>0</v>
      </c>
      <c r="AA35" s="53">
        <v>0</v>
      </c>
      <c r="AB35" s="53">
        <v>0</v>
      </c>
    </row>
    <row r="36" spans="1:28" ht="15" customHeight="1" x14ac:dyDescent="0.25">
      <c r="A36" s="79" t="s">
        <v>101</v>
      </c>
      <c r="B36" s="53">
        <v>1.267652618703436</v>
      </c>
      <c r="C36" s="53">
        <v>1.6065249629263472</v>
      </c>
      <c r="D36" s="53">
        <v>0.99049929250050528</v>
      </c>
      <c r="E36" s="83"/>
      <c r="F36" s="53">
        <v>1.542056074766355</v>
      </c>
      <c r="G36" s="53">
        <v>1.8255578093306288</v>
      </c>
      <c r="H36" s="53">
        <v>1.2998266897746966</v>
      </c>
      <c r="I36" s="83"/>
      <c r="J36" s="53">
        <v>1.1886304909560723</v>
      </c>
      <c r="K36" s="53">
        <v>1.4672686230248306</v>
      </c>
      <c r="L36" s="53">
        <v>0.95328884652049573</v>
      </c>
      <c r="M36" s="83"/>
      <c r="N36" s="53">
        <v>0.97613882863340562</v>
      </c>
      <c r="O36" s="53">
        <v>1.6568047337278107</v>
      </c>
      <c r="P36" s="53">
        <v>0.40040040040040037</v>
      </c>
      <c r="Q36" s="83"/>
      <c r="R36" s="53">
        <v>2.4360535931790497</v>
      </c>
      <c r="S36" s="53">
        <v>2.7662517289073305</v>
      </c>
      <c r="T36" s="53">
        <v>2.1762785636561479</v>
      </c>
      <c r="U36" s="83"/>
      <c r="V36" s="53">
        <v>0</v>
      </c>
      <c r="W36" s="53">
        <v>0</v>
      </c>
      <c r="X36" s="53">
        <v>0</v>
      </c>
      <c r="Y36" s="83"/>
      <c r="Z36" s="162">
        <v>0</v>
      </c>
      <c r="AA36" s="162">
        <v>0</v>
      </c>
      <c r="AB36" s="162">
        <v>0</v>
      </c>
    </row>
    <row r="37" spans="1:28" ht="9" customHeight="1" x14ac:dyDescent="0.25">
      <c r="A37" s="8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ht="15" customHeight="1" x14ac:dyDescent="0.25">
      <c r="A38" s="8" t="s">
        <v>37</v>
      </c>
      <c r="B38" s="63">
        <v>0.73553799629304462</v>
      </c>
      <c r="C38" s="63">
        <v>0.98318938926588528</v>
      </c>
      <c r="D38" s="63">
        <v>0.48185157391682132</v>
      </c>
      <c r="E38" s="131"/>
      <c r="F38" s="63">
        <v>1.297722705961152</v>
      </c>
      <c r="G38" s="63">
        <v>1.6879033592586463</v>
      </c>
      <c r="H38" s="63">
        <v>0.89815285544822909</v>
      </c>
      <c r="I38" s="131"/>
      <c r="J38" s="63">
        <v>0.90657265172500634</v>
      </c>
      <c r="K38" s="63">
        <v>1.1571056062581486</v>
      </c>
      <c r="L38" s="63">
        <v>0.64047083261208237</v>
      </c>
      <c r="M38" s="131"/>
      <c r="N38" s="63">
        <v>0.49547403525488332</v>
      </c>
      <c r="O38" s="63">
        <v>0.63682337516388843</v>
      </c>
      <c r="P38" s="63">
        <v>0.34910783553141972</v>
      </c>
      <c r="Q38" s="131"/>
      <c r="R38" s="63">
        <v>0.4588208304657031</v>
      </c>
      <c r="S38" s="63">
        <v>0.75827205882352944</v>
      </c>
      <c r="T38" s="63">
        <v>0.16032982134677051</v>
      </c>
      <c r="U38" s="131"/>
      <c r="V38" s="63">
        <v>0.26960784313725489</v>
      </c>
      <c r="W38" s="63">
        <v>0.370004933399112</v>
      </c>
      <c r="X38" s="63">
        <v>0.17048222113979541</v>
      </c>
      <c r="Y38" s="131"/>
      <c r="Z38" s="63">
        <v>0</v>
      </c>
      <c r="AA38" s="63">
        <v>0</v>
      </c>
      <c r="AB38" s="63">
        <v>0</v>
      </c>
    </row>
    <row r="39" spans="1:28" ht="15" customHeight="1" x14ac:dyDescent="0.25">
      <c r="A39" s="78" t="s">
        <v>34</v>
      </c>
      <c r="B39" s="53">
        <v>0.74431863172064294</v>
      </c>
      <c r="C39" s="53">
        <v>0.99300207201219759</v>
      </c>
      <c r="D39" s="53">
        <v>0.48923286682439743</v>
      </c>
      <c r="E39" s="83"/>
      <c r="F39" s="53">
        <v>1.3157894736842104</v>
      </c>
      <c r="G39" s="53">
        <v>1.709688233322159</v>
      </c>
      <c r="H39" s="53">
        <v>0.91159270725834196</v>
      </c>
      <c r="I39" s="83"/>
      <c r="J39" s="53">
        <v>0.91852355842830424</v>
      </c>
      <c r="K39" s="53">
        <v>1.1714238574492659</v>
      </c>
      <c r="L39" s="53">
        <v>0.64946463050728453</v>
      </c>
      <c r="M39" s="83"/>
      <c r="N39" s="53">
        <v>0.49256326057562294</v>
      </c>
      <c r="O39" s="53">
        <v>0.62559241706161139</v>
      </c>
      <c r="P39" s="53">
        <v>0.3544004725339634</v>
      </c>
      <c r="Q39" s="83"/>
      <c r="R39" s="53">
        <v>0.46582042622569003</v>
      </c>
      <c r="S39" s="53">
        <v>0.76994867008866075</v>
      </c>
      <c r="T39" s="53">
        <v>0.16275284817484306</v>
      </c>
      <c r="U39" s="83"/>
      <c r="V39" s="53">
        <v>0.27417746759720835</v>
      </c>
      <c r="W39" s="53">
        <v>0.3763171098845961</v>
      </c>
      <c r="X39" s="53">
        <v>0.1733531451213472</v>
      </c>
      <c r="Y39" s="83"/>
      <c r="Z39" s="53">
        <v>0</v>
      </c>
      <c r="AA39" s="53">
        <v>0</v>
      </c>
      <c r="AB39" s="53">
        <v>0</v>
      </c>
    </row>
    <row r="40" spans="1:28" ht="15" customHeight="1" x14ac:dyDescent="0.25">
      <c r="A40" s="78" t="s">
        <v>35</v>
      </c>
      <c r="B40" s="53">
        <v>0.13531799729364005</v>
      </c>
      <c r="C40" s="53">
        <v>0.28011204481792717</v>
      </c>
      <c r="D40" s="53">
        <v>0</v>
      </c>
      <c r="E40" s="83"/>
      <c r="F40" s="53">
        <v>0</v>
      </c>
      <c r="G40" s="53">
        <v>0</v>
      </c>
      <c r="H40" s="53">
        <v>0</v>
      </c>
      <c r="I40" s="83"/>
      <c r="J40" s="53">
        <v>0</v>
      </c>
      <c r="K40" s="53">
        <v>0</v>
      </c>
      <c r="L40" s="53">
        <v>0</v>
      </c>
      <c r="M40" s="83"/>
      <c r="N40" s="53">
        <v>0.70921985815602839</v>
      </c>
      <c r="O40" s="53">
        <v>1.5625</v>
      </c>
      <c r="P40" s="53">
        <v>0</v>
      </c>
      <c r="Q40" s="83"/>
      <c r="R40" s="53">
        <v>0</v>
      </c>
      <c r="S40" s="53">
        <v>0</v>
      </c>
      <c r="T40" s="53">
        <v>0</v>
      </c>
      <c r="U40" s="83"/>
      <c r="V40" s="53">
        <v>0</v>
      </c>
      <c r="W40" s="53">
        <v>0</v>
      </c>
      <c r="X40" s="53">
        <v>0</v>
      </c>
      <c r="Y40" s="83"/>
      <c r="Z40" s="53">
        <v>0</v>
      </c>
      <c r="AA40" s="53">
        <v>0</v>
      </c>
      <c r="AB40" s="53">
        <v>0</v>
      </c>
    </row>
    <row r="41" spans="1:28" ht="15" customHeight="1" thickBot="1" x14ac:dyDescent="0.3">
      <c r="A41" s="81" t="s">
        <v>101</v>
      </c>
      <c r="B41" s="56" t="s">
        <v>7</v>
      </c>
      <c r="C41" s="56" t="s">
        <v>7</v>
      </c>
      <c r="D41" s="56" t="s">
        <v>7</v>
      </c>
      <c r="E41" s="84"/>
      <c r="F41" s="56" t="s">
        <v>7</v>
      </c>
      <c r="G41" s="56" t="s">
        <v>7</v>
      </c>
      <c r="H41" s="56" t="s">
        <v>7</v>
      </c>
      <c r="I41" s="84"/>
      <c r="J41" s="56" t="s">
        <v>7</v>
      </c>
      <c r="K41" s="56" t="s">
        <v>7</v>
      </c>
      <c r="L41" s="56" t="s">
        <v>7</v>
      </c>
      <c r="M41" s="84"/>
      <c r="N41" s="56" t="s">
        <v>7</v>
      </c>
      <c r="O41" s="56" t="s">
        <v>7</v>
      </c>
      <c r="P41" s="56" t="s">
        <v>7</v>
      </c>
      <c r="Q41" s="84"/>
      <c r="R41" s="56" t="s">
        <v>7</v>
      </c>
      <c r="S41" s="56" t="s">
        <v>7</v>
      </c>
      <c r="T41" s="56" t="s">
        <v>7</v>
      </c>
      <c r="U41" s="84"/>
      <c r="V41" s="56" t="s">
        <v>7</v>
      </c>
      <c r="W41" s="56" t="s">
        <v>7</v>
      </c>
      <c r="X41" s="56" t="s">
        <v>7</v>
      </c>
      <c r="Y41" s="84"/>
      <c r="Z41" s="56" t="s">
        <v>7</v>
      </c>
      <c r="AA41" s="56" t="s">
        <v>7</v>
      </c>
      <c r="AB41" s="56" t="s">
        <v>7</v>
      </c>
    </row>
    <row r="42" spans="1:28" x14ac:dyDescent="0.25">
      <c r="A42" s="242" t="s">
        <v>98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</row>
    <row r="43" spans="1:28" x14ac:dyDescent="0.25">
      <c r="A43" s="247" t="s">
        <v>79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</row>
  </sheetData>
  <mergeCells count="17">
    <mergeCell ref="A1:AB1"/>
    <mergeCell ref="A2:AB2"/>
    <mergeCell ref="A3:AB3"/>
    <mergeCell ref="A4:AB4"/>
    <mergeCell ref="A5:AB5"/>
    <mergeCell ref="R7:T7"/>
    <mergeCell ref="V7:X7"/>
    <mergeCell ref="A43:AB43"/>
    <mergeCell ref="A9:AB9"/>
    <mergeCell ref="A26:AB26"/>
    <mergeCell ref="A42:AB42"/>
    <mergeCell ref="Z7:AB7"/>
    <mergeCell ref="A7:A8"/>
    <mergeCell ref="B7:D7"/>
    <mergeCell ref="F7:H7"/>
    <mergeCell ref="J7:L7"/>
    <mergeCell ref="N7:P7"/>
  </mergeCells>
  <hyperlinks>
    <hyperlink ref="AD1" location="INDICE!A1" display="Indice"/>
  </hyperlink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opLeftCell="I1" zoomScaleNormal="100" workbookViewId="0">
      <selection activeCell="AE1" sqref="AE1:AE1048576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8.8554687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170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143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99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95" t="s">
        <v>31</v>
      </c>
      <c r="C9" s="195" t="s">
        <v>32</v>
      </c>
      <c r="D9" s="195" t="s">
        <v>33</v>
      </c>
      <c r="E9" s="195"/>
      <c r="F9" s="195" t="s">
        <v>31</v>
      </c>
      <c r="G9" s="195" t="s">
        <v>32</v>
      </c>
      <c r="H9" s="195" t="s">
        <v>33</v>
      </c>
      <c r="I9" s="195"/>
      <c r="J9" s="195" t="s">
        <v>31</v>
      </c>
      <c r="K9" s="195" t="s">
        <v>32</v>
      </c>
      <c r="L9" s="195" t="s">
        <v>33</v>
      </c>
      <c r="M9" s="195"/>
      <c r="N9" s="195" t="s">
        <v>31</v>
      </c>
      <c r="O9" s="195" t="s">
        <v>32</v>
      </c>
      <c r="P9" s="195" t="s">
        <v>33</v>
      </c>
      <c r="Q9" s="195"/>
      <c r="R9" s="195" t="s">
        <v>31</v>
      </c>
      <c r="S9" s="195" t="s">
        <v>32</v>
      </c>
      <c r="T9" s="195" t="s">
        <v>33</v>
      </c>
      <c r="U9" s="195"/>
      <c r="V9" s="195" t="s">
        <v>31</v>
      </c>
      <c r="W9" s="195" t="s">
        <v>32</v>
      </c>
      <c r="X9" s="195" t="s">
        <v>33</v>
      </c>
      <c r="Y9" s="195"/>
      <c r="Z9" s="195" t="s">
        <v>31</v>
      </c>
      <c r="AA9" s="195" t="s">
        <v>32</v>
      </c>
      <c r="AB9" s="19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SUM(B13:B39)</f>
        <v>3263</v>
      </c>
      <c r="C11" s="92">
        <f t="shared" ref="C11:D11" si="0">SUM(C13:C39)</f>
        <v>2056</v>
      </c>
      <c r="D11" s="92">
        <f t="shared" si="0"/>
        <v>1207</v>
      </c>
      <c r="E11" s="92"/>
      <c r="F11" s="92">
        <f>SUM(F13:F39)</f>
        <v>1322</v>
      </c>
      <c r="G11" s="92">
        <f t="shared" ref="G11:H11" si="1">SUM(G13:G39)</f>
        <v>843</v>
      </c>
      <c r="H11" s="92">
        <f t="shared" si="1"/>
        <v>479</v>
      </c>
      <c r="I11" s="92"/>
      <c r="J11" s="92">
        <f>SUM(J13:J39)</f>
        <v>763</v>
      </c>
      <c r="K11" s="92">
        <f t="shared" ref="K11:L11" si="2">SUM(K13:K39)</f>
        <v>465</v>
      </c>
      <c r="L11" s="92">
        <f t="shared" si="2"/>
        <v>298</v>
      </c>
      <c r="M11" s="92"/>
      <c r="N11" s="92">
        <f>SUM(N13:N39)</f>
        <v>491</v>
      </c>
      <c r="O11" s="92">
        <f t="shared" ref="O11:P11" si="3">SUM(O13:O39)</f>
        <v>290</v>
      </c>
      <c r="P11" s="92">
        <f t="shared" si="3"/>
        <v>201</v>
      </c>
      <c r="Q11" s="92"/>
      <c r="R11" s="92">
        <f>SUM(R13:R39)</f>
        <v>405</v>
      </c>
      <c r="S11" s="92">
        <f t="shared" ref="S11:T11" si="4">SUM(S13:S39)</f>
        <v>271</v>
      </c>
      <c r="T11" s="92">
        <f t="shared" si="4"/>
        <v>134</v>
      </c>
      <c r="U11" s="92"/>
      <c r="V11" s="92">
        <f>SUM(V13:V39)</f>
        <v>282</v>
      </c>
      <c r="W11" s="92">
        <f t="shared" ref="W11:X11" si="5">SUM(W13:W39)</f>
        <v>187</v>
      </c>
      <c r="X11" s="92">
        <f t="shared" si="5"/>
        <v>95</v>
      </c>
      <c r="Y11" s="92"/>
      <c r="Z11" s="92">
        <f>SUM(Z13:Z39)</f>
        <v>0</v>
      </c>
      <c r="AA11" s="92">
        <f t="shared" ref="AA11:AB11" si="6">SUM(AA13:AA39)</f>
        <v>0</v>
      </c>
      <c r="AB11" s="92">
        <f t="shared" si="6"/>
        <v>0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491</v>
      </c>
      <c r="C13" s="143">
        <v>326</v>
      </c>
      <c r="D13" s="143">
        <v>165</v>
      </c>
      <c r="E13" s="143"/>
      <c r="F13" s="143">
        <v>250</v>
      </c>
      <c r="G13" s="143">
        <v>159</v>
      </c>
      <c r="H13" s="143">
        <v>91</v>
      </c>
      <c r="I13" s="143"/>
      <c r="J13" s="143">
        <v>148</v>
      </c>
      <c r="K13" s="143">
        <v>114</v>
      </c>
      <c r="L13" s="143">
        <v>34</v>
      </c>
      <c r="M13" s="143"/>
      <c r="N13" s="143">
        <v>56</v>
      </c>
      <c r="O13" s="143">
        <v>29</v>
      </c>
      <c r="P13" s="143">
        <v>27</v>
      </c>
      <c r="Q13" s="143"/>
      <c r="R13" s="143">
        <v>25</v>
      </c>
      <c r="S13" s="143">
        <v>19</v>
      </c>
      <c r="T13" s="143">
        <v>6</v>
      </c>
      <c r="U13" s="143"/>
      <c r="V13" s="143">
        <v>12</v>
      </c>
      <c r="W13" s="143">
        <v>5</v>
      </c>
      <c r="X13" s="143">
        <v>7</v>
      </c>
      <c r="Y13" s="143"/>
      <c r="Z13" s="143">
        <v>0</v>
      </c>
      <c r="AA13" s="143">
        <v>0</v>
      </c>
      <c r="AB13" s="143">
        <v>0</v>
      </c>
    </row>
    <row r="14" spans="1:31" ht="15" customHeight="1" x14ac:dyDescent="0.25">
      <c r="A14" s="4" t="s">
        <v>49</v>
      </c>
      <c r="B14" s="143">
        <v>243</v>
      </c>
      <c r="C14" s="143">
        <v>171</v>
      </c>
      <c r="D14" s="143">
        <v>72</v>
      </c>
      <c r="E14" s="143"/>
      <c r="F14" s="143">
        <v>96</v>
      </c>
      <c r="G14" s="143">
        <v>67</v>
      </c>
      <c r="H14" s="143">
        <v>29</v>
      </c>
      <c r="I14" s="143"/>
      <c r="J14" s="143">
        <v>50</v>
      </c>
      <c r="K14" s="143">
        <v>35</v>
      </c>
      <c r="L14" s="143">
        <v>15</v>
      </c>
      <c r="M14" s="143"/>
      <c r="N14" s="143">
        <v>43</v>
      </c>
      <c r="O14" s="143">
        <v>25</v>
      </c>
      <c r="P14" s="143">
        <v>18</v>
      </c>
      <c r="Q14" s="143"/>
      <c r="R14" s="143">
        <v>52</v>
      </c>
      <c r="S14" s="143">
        <v>43</v>
      </c>
      <c r="T14" s="143">
        <v>9</v>
      </c>
      <c r="U14" s="143"/>
      <c r="V14" s="143">
        <v>2</v>
      </c>
      <c r="W14" s="143">
        <v>1</v>
      </c>
      <c r="X14" s="143">
        <v>1</v>
      </c>
      <c r="Y14" s="143"/>
      <c r="Z14" s="143">
        <v>0</v>
      </c>
      <c r="AA14" s="143">
        <v>0</v>
      </c>
      <c r="AB14" s="143">
        <v>0</v>
      </c>
    </row>
    <row r="15" spans="1:31" ht="15" customHeight="1" x14ac:dyDescent="0.25">
      <c r="A15" s="4" t="s">
        <v>50</v>
      </c>
      <c r="B15" s="143">
        <v>221</v>
      </c>
      <c r="C15" s="143">
        <v>119</v>
      </c>
      <c r="D15" s="143">
        <v>102</v>
      </c>
      <c r="E15" s="143"/>
      <c r="F15" s="143">
        <v>86</v>
      </c>
      <c r="G15" s="143">
        <v>51</v>
      </c>
      <c r="H15" s="143">
        <v>35</v>
      </c>
      <c r="I15" s="143"/>
      <c r="J15" s="143">
        <v>73</v>
      </c>
      <c r="K15" s="143">
        <v>32</v>
      </c>
      <c r="L15" s="143">
        <v>41</v>
      </c>
      <c r="M15" s="143"/>
      <c r="N15" s="143">
        <v>31</v>
      </c>
      <c r="O15" s="143">
        <v>17</v>
      </c>
      <c r="P15" s="143">
        <v>14</v>
      </c>
      <c r="Q15" s="143"/>
      <c r="R15" s="143">
        <v>18</v>
      </c>
      <c r="S15" s="143">
        <v>12</v>
      </c>
      <c r="T15" s="143">
        <v>6</v>
      </c>
      <c r="U15" s="143"/>
      <c r="V15" s="143">
        <v>13</v>
      </c>
      <c r="W15" s="143">
        <v>7</v>
      </c>
      <c r="X15" s="143">
        <v>6</v>
      </c>
      <c r="Y15" s="143"/>
      <c r="Z15" s="143">
        <v>0</v>
      </c>
      <c r="AA15" s="143">
        <v>0</v>
      </c>
      <c r="AB15" s="143">
        <v>0</v>
      </c>
    </row>
    <row r="16" spans="1:31" ht="15" customHeight="1" x14ac:dyDescent="0.25">
      <c r="A16" s="4" t="s">
        <v>51</v>
      </c>
      <c r="B16" s="143">
        <v>218</v>
      </c>
      <c r="C16" s="143">
        <v>126</v>
      </c>
      <c r="D16" s="143">
        <v>92</v>
      </c>
      <c r="E16" s="143"/>
      <c r="F16" s="143">
        <v>104</v>
      </c>
      <c r="G16" s="143">
        <v>64</v>
      </c>
      <c r="H16" s="143">
        <v>40</v>
      </c>
      <c r="I16" s="143"/>
      <c r="J16" s="143">
        <v>26</v>
      </c>
      <c r="K16" s="143">
        <v>12</v>
      </c>
      <c r="L16" s="143">
        <v>14</v>
      </c>
      <c r="M16" s="143"/>
      <c r="N16" s="143">
        <v>29</v>
      </c>
      <c r="O16" s="143">
        <v>16</v>
      </c>
      <c r="P16" s="143">
        <v>13</v>
      </c>
      <c r="Q16" s="143"/>
      <c r="R16" s="143">
        <v>52</v>
      </c>
      <c r="S16" s="143">
        <v>28</v>
      </c>
      <c r="T16" s="143">
        <v>24</v>
      </c>
      <c r="U16" s="143"/>
      <c r="V16" s="143">
        <v>7</v>
      </c>
      <c r="W16" s="143">
        <v>6</v>
      </c>
      <c r="X16" s="143">
        <v>1</v>
      </c>
      <c r="Y16" s="143"/>
      <c r="Z16" s="143">
        <v>0</v>
      </c>
      <c r="AA16" s="143">
        <v>0</v>
      </c>
      <c r="AB16" s="143">
        <v>0</v>
      </c>
    </row>
    <row r="17" spans="1:28" ht="15" customHeight="1" x14ac:dyDescent="0.25">
      <c r="A17" s="4" t="s">
        <v>52</v>
      </c>
      <c r="B17" s="143">
        <v>10</v>
      </c>
      <c r="C17" s="143">
        <v>5</v>
      </c>
      <c r="D17" s="143">
        <v>5</v>
      </c>
      <c r="E17" s="143"/>
      <c r="F17" s="143">
        <v>3</v>
      </c>
      <c r="G17" s="143">
        <v>2</v>
      </c>
      <c r="H17" s="143">
        <v>1</v>
      </c>
      <c r="I17" s="143"/>
      <c r="J17" s="143">
        <v>4</v>
      </c>
      <c r="K17" s="143">
        <v>2</v>
      </c>
      <c r="L17" s="143">
        <v>2</v>
      </c>
      <c r="M17" s="143"/>
      <c r="N17" s="143">
        <v>0</v>
      </c>
      <c r="O17" s="143">
        <v>0</v>
      </c>
      <c r="P17" s="143">
        <v>0</v>
      </c>
      <c r="Q17" s="143"/>
      <c r="R17" s="143">
        <v>1</v>
      </c>
      <c r="S17" s="143">
        <v>0</v>
      </c>
      <c r="T17" s="143">
        <v>1</v>
      </c>
      <c r="U17" s="143"/>
      <c r="V17" s="143">
        <v>2</v>
      </c>
      <c r="W17" s="143">
        <v>1</v>
      </c>
      <c r="X17" s="143">
        <v>1</v>
      </c>
      <c r="Y17" s="143"/>
      <c r="Z17" s="143">
        <v>0</v>
      </c>
      <c r="AA17" s="143">
        <v>0</v>
      </c>
      <c r="AB17" s="143">
        <v>0</v>
      </c>
    </row>
    <row r="18" spans="1:28" ht="15" customHeight="1" x14ac:dyDescent="0.25">
      <c r="A18" s="4" t="s">
        <v>53</v>
      </c>
      <c r="B18" s="143">
        <v>85</v>
      </c>
      <c r="C18" s="143">
        <v>50</v>
      </c>
      <c r="D18" s="143">
        <v>35</v>
      </c>
      <c r="E18" s="143"/>
      <c r="F18" s="143">
        <v>18</v>
      </c>
      <c r="G18" s="143">
        <v>13</v>
      </c>
      <c r="H18" s="143">
        <v>5</v>
      </c>
      <c r="I18" s="143"/>
      <c r="J18" s="143">
        <v>24</v>
      </c>
      <c r="K18" s="143">
        <v>13</v>
      </c>
      <c r="L18" s="143">
        <v>11</v>
      </c>
      <c r="M18" s="143"/>
      <c r="N18" s="143">
        <v>12</v>
      </c>
      <c r="O18" s="143">
        <v>6</v>
      </c>
      <c r="P18" s="143">
        <v>6</v>
      </c>
      <c r="Q18" s="143"/>
      <c r="R18" s="143">
        <v>6</v>
      </c>
      <c r="S18" s="143">
        <v>5</v>
      </c>
      <c r="T18" s="143">
        <v>1</v>
      </c>
      <c r="U18" s="143"/>
      <c r="V18" s="143">
        <v>25</v>
      </c>
      <c r="W18" s="143">
        <v>13</v>
      </c>
      <c r="X18" s="143">
        <v>12</v>
      </c>
      <c r="Y18" s="143"/>
      <c r="Z18" s="143">
        <v>0</v>
      </c>
      <c r="AA18" s="143">
        <v>0</v>
      </c>
      <c r="AB18" s="143">
        <v>0</v>
      </c>
    </row>
    <row r="19" spans="1:28" ht="15" customHeight="1" x14ac:dyDescent="0.25">
      <c r="A19" s="4" t="s">
        <v>54</v>
      </c>
      <c r="B19" s="143">
        <v>14</v>
      </c>
      <c r="C19" s="143">
        <v>8</v>
      </c>
      <c r="D19" s="143">
        <v>6</v>
      </c>
      <c r="E19" s="143"/>
      <c r="F19" s="143">
        <v>7</v>
      </c>
      <c r="G19" s="143">
        <v>3</v>
      </c>
      <c r="H19" s="143">
        <v>4</v>
      </c>
      <c r="I19" s="143"/>
      <c r="J19" s="143">
        <v>4</v>
      </c>
      <c r="K19" s="143">
        <v>4</v>
      </c>
      <c r="L19" s="143">
        <v>0</v>
      </c>
      <c r="M19" s="143"/>
      <c r="N19" s="143">
        <v>1</v>
      </c>
      <c r="O19" s="143">
        <v>0</v>
      </c>
      <c r="P19" s="143">
        <v>1</v>
      </c>
      <c r="Q19" s="143"/>
      <c r="R19" s="143">
        <v>2</v>
      </c>
      <c r="S19" s="143">
        <v>1</v>
      </c>
      <c r="T19" s="143">
        <v>1</v>
      </c>
      <c r="U19" s="143"/>
      <c r="V19" s="143">
        <v>0</v>
      </c>
      <c r="W19" s="143">
        <v>0</v>
      </c>
      <c r="X19" s="143">
        <v>0</v>
      </c>
      <c r="Y19" s="143"/>
      <c r="Z19" s="143">
        <v>0</v>
      </c>
      <c r="AA19" s="143">
        <v>0</v>
      </c>
      <c r="AB19" s="143">
        <v>0</v>
      </c>
    </row>
    <row r="20" spans="1:28" ht="15" customHeight="1" x14ac:dyDescent="0.25">
      <c r="A20" s="4" t="s">
        <v>55</v>
      </c>
      <c r="B20" s="143">
        <v>465</v>
      </c>
      <c r="C20" s="143">
        <v>284</v>
      </c>
      <c r="D20" s="143">
        <v>181</v>
      </c>
      <c r="E20" s="143"/>
      <c r="F20" s="143">
        <v>194</v>
      </c>
      <c r="G20" s="143">
        <v>123</v>
      </c>
      <c r="H20" s="143">
        <v>71</v>
      </c>
      <c r="I20" s="143"/>
      <c r="J20" s="143">
        <v>87</v>
      </c>
      <c r="K20" s="143">
        <v>56</v>
      </c>
      <c r="L20" s="143">
        <v>31</v>
      </c>
      <c r="M20" s="143"/>
      <c r="N20" s="143">
        <v>73</v>
      </c>
      <c r="O20" s="143">
        <v>41</v>
      </c>
      <c r="P20" s="143">
        <v>32</v>
      </c>
      <c r="Q20" s="143"/>
      <c r="R20" s="143">
        <v>80</v>
      </c>
      <c r="S20" s="143">
        <v>47</v>
      </c>
      <c r="T20" s="143">
        <v>33</v>
      </c>
      <c r="U20" s="143"/>
      <c r="V20" s="143">
        <v>31</v>
      </c>
      <c r="W20" s="143">
        <v>17</v>
      </c>
      <c r="X20" s="143">
        <v>14</v>
      </c>
      <c r="Y20" s="143"/>
      <c r="Z20" s="143">
        <v>0</v>
      </c>
      <c r="AA20" s="143">
        <v>0</v>
      </c>
      <c r="AB20" s="143">
        <v>0</v>
      </c>
    </row>
    <row r="21" spans="1:28" ht="15" customHeight="1" x14ac:dyDescent="0.25">
      <c r="A21" s="4" t="s">
        <v>56</v>
      </c>
      <c r="B21" s="143">
        <v>37</v>
      </c>
      <c r="C21" s="143">
        <v>21</v>
      </c>
      <c r="D21" s="143">
        <v>16</v>
      </c>
      <c r="E21" s="143"/>
      <c r="F21" s="143">
        <v>10</v>
      </c>
      <c r="G21" s="143">
        <v>8</v>
      </c>
      <c r="H21" s="143">
        <v>2</v>
      </c>
      <c r="I21" s="143"/>
      <c r="J21" s="143">
        <v>7</v>
      </c>
      <c r="K21" s="143">
        <v>2</v>
      </c>
      <c r="L21" s="143">
        <v>5</v>
      </c>
      <c r="M21" s="143"/>
      <c r="N21" s="143">
        <v>7</v>
      </c>
      <c r="O21" s="143">
        <v>3</v>
      </c>
      <c r="P21" s="143">
        <v>4</v>
      </c>
      <c r="Q21" s="143"/>
      <c r="R21" s="143">
        <v>5</v>
      </c>
      <c r="S21" s="143">
        <v>3</v>
      </c>
      <c r="T21" s="143">
        <v>2</v>
      </c>
      <c r="U21" s="143"/>
      <c r="V21" s="143">
        <v>8</v>
      </c>
      <c r="W21" s="143">
        <v>5</v>
      </c>
      <c r="X21" s="143">
        <v>3</v>
      </c>
      <c r="Y21" s="143"/>
      <c r="Z21" s="143">
        <v>0</v>
      </c>
      <c r="AA21" s="143">
        <v>0</v>
      </c>
      <c r="AB21" s="143">
        <v>0</v>
      </c>
    </row>
    <row r="22" spans="1:28" ht="15" customHeight="1" x14ac:dyDescent="0.25">
      <c r="A22" s="4" t="s">
        <v>57</v>
      </c>
      <c r="B22" s="143">
        <v>104</v>
      </c>
      <c r="C22" s="143">
        <v>68</v>
      </c>
      <c r="D22" s="143">
        <v>36</v>
      </c>
      <c r="E22" s="143"/>
      <c r="F22" s="143">
        <v>36</v>
      </c>
      <c r="G22" s="143">
        <v>23</v>
      </c>
      <c r="H22" s="143">
        <v>13</v>
      </c>
      <c r="I22" s="143"/>
      <c r="J22" s="143">
        <v>28</v>
      </c>
      <c r="K22" s="143">
        <v>18</v>
      </c>
      <c r="L22" s="143">
        <v>10</v>
      </c>
      <c r="M22" s="143"/>
      <c r="N22" s="143">
        <v>22</v>
      </c>
      <c r="O22" s="143">
        <v>15</v>
      </c>
      <c r="P22" s="143">
        <v>7</v>
      </c>
      <c r="Q22" s="143"/>
      <c r="R22" s="143">
        <v>10</v>
      </c>
      <c r="S22" s="143">
        <v>6</v>
      </c>
      <c r="T22" s="143">
        <v>4</v>
      </c>
      <c r="U22" s="143"/>
      <c r="V22" s="143">
        <v>8</v>
      </c>
      <c r="W22" s="143">
        <v>6</v>
      </c>
      <c r="X22" s="143">
        <v>2</v>
      </c>
      <c r="Y22" s="143"/>
      <c r="Z22" s="143">
        <v>0</v>
      </c>
      <c r="AA22" s="143">
        <v>0</v>
      </c>
      <c r="AB22" s="143">
        <v>0</v>
      </c>
    </row>
    <row r="23" spans="1:28" ht="15" customHeight="1" x14ac:dyDescent="0.25">
      <c r="A23" s="4" t="s">
        <v>58</v>
      </c>
      <c r="B23" s="143">
        <v>48</v>
      </c>
      <c r="C23" s="143">
        <v>33</v>
      </c>
      <c r="D23" s="143">
        <v>15</v>
      </c>
      <c r="E23" s="143"/>
      <c r="F23" s="143">
        <v>26</v>
      </c>
      <c r="G23" s="143">
        <v>16</v>
      </c>
      <c r="H23" s="143">
        <v>10</v>
      </c>
      <c r="I23" s="143"/>
      <c r="J23" s="143">
        <v>3</v>
      </c>
      <c r="K23" s="143">
        <v>3</v>
      </c>
      <c r="L23" s="143">
        <v>0</v>
      </c>
      <c r="M23" s="143"/>
      <c r="N23" s="143">
        <v>5</v>
      </c>
      <c r="O23" s="143">
        <v>3</v>
      </c>
      <c r="P23" s="143">
        <v>2</v>
      </c>
      <c r="Q23" s="143"/>
      <c r="R23" s="143">
        <v>6</v>
      </c>
      <c r="S23" s="143">
        <v>5</v>
      </c>
      <c r="T23" s="143">
        <v>1</v>
      </c>
      <c r="U23" s="143"/>
      <c r="V23" s="143">
        <v>8</v>
      </c>
      <c r="W23" s="143">
        <v>6</v>
      </c>
      <c r="X23" s="143">
        <v>2</v>
      </c>
      <c r="Y23" s="143"/>
      <c r="Z23" s="143">
        <v>0</v>
      </c>
      <c r="AA23" s="143">
        <v>0</v>
      </c>
      <c r="AB23" s="143">
        <v>0</v>
      </c>
    </row>
    <row r="24" spans="1:28" ht="15" customHeight="1" x14ac:dyDescent="0.25">
      <c r="A24" s="78" t="s">
        <v>59</v>
      </c>
      <c r="B24" s="143">
        <v>325</v>
      </c>
      <c r="C24" s="143">
        <v>214</v>
      </c>
      <c r="D24" s="143">
        <v>111</v>
      </c>
      <c r="E24" s="143"/>
      <c r="F24" s="143">
        <v>149</v>
      </c>
      <c r="G24" s="143">
        <v>98</v>
      </c>
      <c r="H24" s="143">
        <v>51</v>
      </c>
      <c r="I24" s="143"/>
      <c r="J24" s="143">
        <v>70</v>
      </c>
      <c r="K24" s="143">
        <v>44</v>
      </c>
      <c r="L24" s="143">
        <v>26</v>
      </c>
      <c r="M24" s="143"/>
      <c r="N24" s="143">
        <v>41</v>
      </c>
      <c r="O24" s="143">
        <v>28</v>
      </c>
      <c r="P24" s="143">
        <v>13</v>
      </c>
      <c r="Q24" s="143"/>
      <c r="R24" s="143">
        <v>55</v>
      </c>
      <c r="S24" s="143">
        <v>36</v>
      </c>
      <c r="T24" s="143">
        <v>19</v>
      </c>
      <c r="U24" s="143"/>
      <c r="V24" s="143">
        <v>10</v>
      </c>
      <c r="W24" s="143">
        <v>8</v>
      </c>
      <c r="X24" s="143">
        <v>2</v>
      </c>
      <c r="Y24" s="143"/>
      <c r="Z24" s="143">
        <v>0</v>
      </c>
      <c r="AA24" s="143">
        <v>0</v>
      </c>
      <c r="AB24" s="143">
        <v>0</v>
      </c>
    </row>
    <row r="25" spans="1:28" ht="15" customHeight="1" x14ac:dyDescent="0.25">
      <c r="A25" s="4" t="s">
        <v>60</v>
      </c>
      <c r="B25" s="143">
        <v>97</v>
      </c>
      <c r="C25" s="143">
        <v>64</v>
      </c>
      <c r="D25" s="143">
        <v>33</v>
      </c>
      <c r="E25" s="143"/>
      <c r="F25" s="143">
        <v>21</v>
      </c>
      <c r="G25" s="143">
        <v>16</v>
      </c>
      <c r="H25" s="143">
        <v>5</v>
      </c>
      <c r="I25" s="143"/>
      <c r="J25" s="143">
        <v>33</v>
      </c>
      <c r="K25" s="143">
        <v>17</v>
      </c>
      <c r="L25" s="143">
        <v>16</v>
      </c>
      <c r="M25" s="143"/>
      <c r="N25" s="143">
        <v>21</v>
      </c>
      <c r="O25" s="143">
        <v>12</v>
      </c>
      <c r="P25" s="143">
        <v>9</v>
      </c>
      <c r="Q25" s="143"/>
      <c r="R25" s="143">
        <v>12</v>
      </c>
      <c r="S25" s="143">
        <v>11</v>
      </c>
      <c r="T25" s="143">
        <v>1</v>
      </c>
      <c r="U25" s="143"/>
      <c r="V25" s="143">
        <v>10</v>
      </c>
      <c r="W25" s="143">
        <v>8</v>
      </c>
      <c r="X25" s="143">
        <v>2</v>
      </c>
      <c r="Y25" s="143"/>
      <c r="Z25" s="143">
        <v>0</v>
      </c>
      <c r="AA25" s="143">
        <v>0</v>
      </c>
      <c r="AB25" s="143">
        <v>0</v>
      </c>
    </row>
    <row r="26" spans="1:28" ht="15" customHeight="1" x14ac:dyDescent="0.25">
      <c r="A26" s="4" t="s">
        <v>61</v>
      </c>
      <c r="B26" s="143">
        <v>440</v>
      </c>
      <c r="C26" s="143">
        <v>270</v>
      </c>
      <c r="D26" s="143">
        <v>170</v>
      </c>
      <c r="E26" s="143"/>
      <c r="F26" s="143">
        <v>116</v>
      </c>
      <c r="G26" s="143">
        <v>68</v>
      </c>
      <c r="H26" s="143">
        <v>48</v>
      </c>
      <c r="I26" s="143"/>
      <c r="J26" s="143">
        <v>96</v>
      </c>
      <c r="K26" s="143">
        <v>46</v>
      </c>
      <c r="L26" s="143">
        <v>50</v>
      </c>
      <c r="M26" s="143"/>
      <c r="N26" s="143">
        <v>87</v>
      </c>
      <c r="O26" s="143">
        <v>56</v>
      </c>
      <c r="P26" s="143">
        <v>31</v>
      </c>
      <c r="Q26" s="143"/>
      <c r="R26" s="143">
        <v>26</v>
      </c>
      <c r="S26" s="143">
        <v>16</v>
      </c>
      <c r="T26" s="143">
        <v>10</v>
      </c>
      <c r="U26" s="143"/>
      <c r="V26" s="143">
        <v>115</v>
      </c>
      <c r="W26" s="143">
        <v>84</v>
      </c>
      <c r="X26" s="143">
        <v>31</v>
      </c>
      <c r="Y26" s="143"/>
      <c r="Z26" s="143">
        <v>0</v>
      </c>
      <c r="AA26" s="143">
        <v>0</v>
      </c>
      <c r="AB26" s="143">
        <v>0</v>
      </c>
    </row>
    <row r="27" spans="1:28" ht="15" customHeight="1" x14ac:dyDescent="0.25">
      <c r="A27" s="4" t="s">
        <v>62</v>
      </c>
      <c r="B27" s="143">
        <v>18</v>
      </c>
      <c r="C27" s="143">
        <v>11</v>
      </c>
      <c r="D27" s="143">
        <v>7</v>
      </c>
      <c r="E27" s="143"/>
      <c r="F27" s="143">
        <v>10</v>
      </c>
      <c r="G27" s="143">
        <v>5</v>
      </c>
      <c r="H27" s="143">
        <v>5</v>
      </c>
      <c r="I27" s="143"/>
      <c r="J27" s="143">
        <v>7</v>
      </c>
      <c r="K27" s="143">
        <v>5</v>
      </c>
      <c r="L27" s="143">
        <v>2</v>
      </c>
      <c r="M27" s="143"/>
      <c r="N27" s="143">
        <v>1</v>
      </c>
      <c r="O27" s="143">
        <v>1</v>
      </c>
      <c r="P27" s="143">
        <v>0</v>
      </c>
      <c r="Q27" s="143"/>
      <c r="R27" s="143">
        <v>0</v>
      </c>
      <c r="S27" s="143">
        <v>0</v>
      </c>
      <c r="T27" s="143">
        <v>0</v>
      </c>
      <c r="U27" s="143"/>
      <c r="V27" s="143">
        <v>0</v>
      </c>
      <c r="W27" s="143">
        <v>0</v>
      </c>
      <c r="X27" s="143">
        <v>0</v>
      </c>
      <c r="Y27" s="143"/>
      <c r="Z27" s="143">
        <v>0</v>
      </c>
      <c r="AA27" s="143">
        <v>0</v>
      </c>
      <c r="AB27" s="143">
        <v>0</v>
      </c>
    </row>
    <row r="28" spans="1:28" ht="15" customHeight="1" x14ac:dyDescent="0.25">
      <c r="A28" s="4" t="s">
        <v>63</v>
      </c>
      <c r="B28" s="143">
        <v>38</v>
      </c>
      <c r="C28" s="143">
        <v>24</v>
      </c>
      <c r="D28" s="143">
        <v>14</v>
      </c>
      <c r="E28" s="143"/>
      <c r="F28" s="143">
        <v>16</v>
      </c>
      <c r="G28" s="143">
        <v>11</v>
      </c>
      <c r="H28" s="143">
        <v>5</v>
      </c>
      <c r="I28" s="143"/>
      <c r="J28" s="143">
        <v>4</v>
      </c>
      <c r="K28" s="143">
        <v>2</v>
      </c>
      <c r="L28" s="143">
        <v>2</v>
      </c>
      <c r="M28" s="143"/>
      <c r="N28" s="143">
        <v>5</v>
      </c>
      <c r="O28" s="143">
        <v>3</v>
      </c>
      <c r="P28" s="143">
        <v>2</v>
      </c>
      <c r="Q28" s="143"/>
      <c r="R28" s="143">
        <v>4</v>
      </c>
      <c r="S28" s="143">
        <v>1</v>
      </c>
      <c r="T28" s="143">
        <v>3</v>
      </c>
      <c r="U28" s="143"/>
      <c r="V28" s="143">
        <v>9</v>
      </c>
      <c r="W28" s="143">
        <v>7</v>
      </c>
      <c r="X28" s="143">
        <v>2</v>
      </c>
      <c r="Y28" s="143"/>
      <c r="Z28" s="143">
        <v>0</v>
      </c>
      <c r="AA28" s="143">
        <v>0</v>
      </c>
      <c r="AB28" s="143">
        <v>0</v>
      </c>
    </row>
    <row r="29" spans="1:28" ht="15" customHeight="1" x14ac:dyDescent="0.25">
      <c r="A29" s="4" t="s">
        <v>64</v>
      </c>
      <c r="B29" s="143">
        <v>15</v>
      </c>
      <c r="C29" s="143">
        <v>9</v>
      </c>
      <c r="D29" s="143">
        <v>6</v>
      </c>
      <c r="E29" s="143"/>
      <c r="F29" s="143">
        <v>4</v>
      </c>
      <c r="G29" s="143">
        <v>3</v>
      </c>
      <c r="H29" s="143">
        <v>1</v>
      </c>
      <c r="I29" s="143"/>
      <c r="J29" s="143">
        <v>5</v>
      </c>
      <c r="K29" s="143">
        <v>2</v>
      </c>
      <c r="L29" s="143">
        <v>3</v>
      </c>
      <c r="M29" s="143"/>
      <c r="N29" s="143">
        <v>4</v>
      </c>
      <c r="O29" s="143">
        <v>3</v>
      </c>
      <c r="P29" s="143">
        <v>1</v>
      </c>
      <c r="Q29" s="143"/>
      <c r="R29" s="143">
        <v>2</v>
      </c>
      <c r="S29" s="143">
        <v>1</v>
      </c>
      <c r="T29" s="143">
        <v>1</v>
      </c>
      <c r="U29" s="143"/>
      <c r="V29" s="143">
        <v>0</v>
      </c>
      <c r="W29" s="143">
        <v>0</v>
      </c>
      <c r="X29" s="143">
        <v>0</v>
      </c>
      <c r="Y29" s="143"/>
      <c r="Z29" s="143">
        <v>0</v>
      </c>
      <c r="AA29" s="143">
        <v>0</v>
      </c>
      <c r="AB29" s="143">
        <v>0</v>
      </c>
    </row>
    <row r="30" spans="1:28" ht="15" customHeight="1" x14ac:dyDescent="0.25">
      <c r="A30" s="4" t="s">
        <v>65</v>
      </c>
      <c r="B30" s="143">
        <v>15</v>
      </c>
      <c r="C30" s="143">
        <v>10</v>
      </c>
      <c r="D30" s="143">
        <v>5</v>
      </c>
      <c r="E30" s="143"/>
      <c r="F30" s="143">
        <v>8</v>
      </c>
      <c r="G30" s="143">
        <v>5</v>
      </c>
      <c r="H30" s="143">
        <v>3</v>
      </c>
      <c r="I30" s="143"/>
      <c r="J30" s="143">
        <v>2</v>
      </c>
      <c r="K30" s="143">
        <v>1</v>
      </c>
      <c r="L30" s="143">
        <v>1</v>
      </c>
      <c r="M30" s="143"/>
      <c r="N30" s="143">
        <v>3</v>
      </c>
      <c r="O30" s="143">
        <v>3</v>
      </c>
      <c r="P30" s="143">
        <v>0</v>
      </c>
      <c r="Q30" s="143"/>
      <c r="R30" s="143">
        <v>2</v>
      </c>
      <c r="S30" s="143">
        <v>1</v>
      </c>
      <c r="T30" s="143">
        <v>1</v>
      </c>
      <c r="U30" s="143"/>
      <c r="V30" s="143">
        <v>0</v>
      </c>
      <c r="W30" s="143">
        <v>0</v>
      </c>
      <c r="X30" s="143">
        <v>0</v>
      </c>
      <c r="Y30" s="143"/>
      <c r="Z30" s="143">
        <v>0</v>
      </c>
      <c r="AA30" s="143">
        <v>0</v>
      </c>
      <c r="AB30" s="143">
        <v>0</v>
      </c>
    </row>
    <row r="31" spans="1:28" ht="15" customHeight="1" x14ac:dyDescent="0.25">
      <c r="A31" s="4" t="s">
        <v>66</v>
      </c>
      <c r="B31" s="143">
        <v>0</v>
      </c>
      <c r="C31" s="143">
        <v>0</v>
      </c>
      <c r="D31" s="143">
        <v>0</v>
      </c>
      <c r="E31" s="143"/>
      <c r="F31" s="143">
        <v>0</v>
      </c>
      <c r="G31" s="143">
        <v>0</v>
      </c>
      <c r="H31" s="143">
        <v>0</v>
      </c>
      <c r="I31" s="143"/>
      <c r="J31" s="143">
        <v>0</v>
      </c>
      <c r="K31" s="143">
        <v>0</v>
      </c>
      <c r="L31" s="143">
        <v>0</v>
      </c>
      <c r="M31" s="143"/>
      <c r="N31" s="143">
        <v>0</v>
      </c>
      <c r="O31" s="143">
        <v>0</v>
      </c>
      <c r="P31" s="143">
        <v>0</v>
      </c>
      <c r="Q31" s="143"/>
      <c r="R31" s="143">
        <v>0</v>
      </c>
      <c r="S31" s="143">
        <v>0</v>
      </c>
      <c r="T31" s="143">
        <v>0</v>
      </c>
      <c r="U31" s="143"/>
      <c r="V31" s="143">
        <v>0</v>
      </c>
      <c r="W31" s="143">
        <v>0</v>
      </c>
      <c r="X31" s="143">
        <v>0</v>
      </c>
      <c r="Y31" s="143"/>
      <c r="Z31" s="143">
        <v>0</v>
      </c>
      <c r="AA31" s="143">
        <v>0</v>
      </c>
      <c r="AB31" s="143">
        <v>0</v>
      </c>
    </row>
    <row r="32" spans="1:28" ht="15" customHeight="1" x14ac:dyDescent="0.25">
      <c r="A32" s="4" t="s">
        <v>67</v>
      </c>
      <c r="B32" s="143">
        <v>77</v>
      </c>
      <c r="C32" s="143">
        <v>49</v>
      </c>
      <c r="D32" s="143">
        <v>28</v>
      </c>
      <c r="E32" s="143"/>
      <c r="F32" s="143">
        <v>25</v>
      </c>
      <c r="G32" s="143">
        <v>17</v>
      </c>
      <c r="H32" s="143">
        <v>8</v>
      </c>
      <c r="I32" s="143"/>
      <c r="J32" s="143">
        <v>9</v>
      </c>
      <c r="K32" s="143">
        <v>6</v>
      </c>
      <c r="L32" s="143">
        <v>3</v>
      </c>
      <c r="M32" s="143"/>
      <c r="N32" s="143">
        <v>14</v>
      </c>
      <c r="O32" s="143">
        <v>8</v>
      </c>
      <c r="P32" s="143">
        <v>6</v>
      </c>
      <c r="Q32" s="143"/>
      <c r="R32" s="143">
        <v>17</v>
      </c>
      <c r="S32" s="143">
        <v>11</v>
      </c>
      <c r="T32" s="143">
        <v>6</v>
      </c>
      <c r="U32" s="143"/>
      <c r="V32" s="143">
        <v>12</v>
      </c>
      <c r="W32" s="143">
        <v>7</v>
      </c>
      <c r="X32" s="143">
        <v>5</v>
      </c>
      <c r="Y32" s="143"/>
      <c r="Z32" s="143">
        <v>0</v>
      </c>
      <c r="AA32" s="143">
        <v>0</v>
      </c>
      <c r="AB32" s="143">
        <v>0</v>
      </c>
    </row>
    <row r="33" spans="1:31" ht="15" customHeight="1" x14ac:dyDescent="0.25">
      <c r="A33" s="4" t="s">
        <v>68</v>
      </c>
      <c r="B33" s="143">
        <v>41</v>
      </c>
      <c r="C33" s="143">
        <v>27</v>
      </c>
      <c r="D33" s="143">
        <v>14</v>
      </c>
      <c r="E33" s="143"/>
      <c r="F33" s="143">
        <v>11</v>
      </c>
      <c r="G33" s="143">
        <v>8</v>
      </c>
      <c r="H33" s="143">
        <v>3</v>
      </c>
      <c r="I33" s="143"/>
      <c r="J33" s="143">
        <v>15</v>
      </c>
      <c r="K33" s="143">
        <v>10</v>
      </c>
      <c r="L33" s="143">
        <v>5</v>
      </c>
      <c r="M33" s="143"/>
      <c r="N33" s="143">
        <v>4</v>
      </c>
      <c r="O33" s="143">
        <v>2</v>
      </c>
      <c r="P33" s="143">
        <v>2</v>
      </c>
      <c r="Q33" s="143"/>
      <c r="R33" s="143">
        <v>10</v>
      </c>
      <c r="S33" s="143">
        <v>7</v>
      </c>
      <c r="T33" s="143">
        <v>3</v>
      </c>
      <c r="U33" s="143"/>
      <c r="V33" s="143">
        <v>1</v>
      </c>
      <c r="W33" s="143">
        <v>0</v>
      </c>
      <c r="X33" s="143">
        <v>1</v>
      </c>
      <c r="Y33" s="143"/>
      <c r="Z33" s="143">
        <v>0</v>
      </c>
      <c r="AA33" s="143">
        <v>0</v>
      </c>
      <c r="AB33" s="143">
        <v>0</v>
      </c>
    </row>
    <row r="34" spans="1:31" ht="15" customHeight="1" x14ac:dyDescent="0.25">
      <c r="A34" s="4" t="s">
        <v>69</v>
      </c>
      <c r="B34" s="143">
        <v>6</v>
      </c>
      <c r="C34" s="143">
        <v>5</v>
      </c>
      <c r="D34" s="143">
        <v>1</v>
      </c>
      <c r="E34" s="143"/>
      <c r="F34" s="143">
        <v>3</v>
      </c>
      <c r="G34" s="143">
        <v>2</v>
      </c>
      <c r="H34" s="143">
        <v>1</v>
      </c>
      <c r="I34" s="143"/>
      <c r="J34" s="143">
        <v>1</v>
      </c>
      <c r="K34" s="143">
        <v>1</v>
      </c>
      <c r="L34" s="143">
        <v>0</v>
      </c>
      <c r="M34" s="143"/>
      <c r="N34" s="143">
        <v>0</v>
      </c>
      <c r="O34" s="143">
        <v>0</v>
      </c>
      <c r="P34" s="143">
        <v>0</v>
      </c>
      <c r="Q34" s="143"/>
      <c r="R34" s="143">
        <v>2</v>
      </c>
      <c r="S34" s="143">
        <v>2</v>
      </c>
      <c r="T34" s="143">
        <v>0</v>
      </c>
      <c r="U34" s="143"/>
      <c r="V34" s="143">
        <v>0</v>
      </c>
      <c r="W34" s="143">
        <v>0</v>
      </c>
      <c r="X34" s="143">
        <v>0</v>
      </c>
      <c r="Y34" s="143"/>
      <c r="Z34" s="143">
        <v>0</v>
      </c>
      <c r="AA34" s="143">
        <v>0</v>
      </c>
      <c r="AB34" s="143">
        <v>0</v>
      </c>
    </row>
    <row r="35" spans="1:31" ht="15" customHeight="1" x14ac:dyDescent="0.25">
      <c r="A35" s="4" t="s">
        <v>70</v>
      </c>
      <c r="B35" s="143">
        <v>42</v>
      </c>
      <c r="C35" s="143">
        <v>24</v>
      </c>
      <c r="D35" s="143">
        <v>18</v>
      </c>
      <c r="E35" s="143"/>
      <c r="F35" s="143">
        <v>14</v>
      </c>
      <c r="G35" s="143">
        <v>6</v>
      </c>
      <c r="H35" s="143">
        <v>8</v>
      </c>
      <c r="I35" s="143"/>
      <c r="J35" s="143">
        <v>14</v>
      </c>
      <c r="K35" s="143">
        <v>7</v>
      </c>
      <c r="L35" s="143">
        <v>7</v>
      </c>
      <c r="M35" s="143"/>
      <c r="N35" s="143">
        <v>5</v>
      </c>
      <c r="O35" s="143">
        <v>2</v>
      </c>
      <c r="P35" s="143">
        <v>3</v>
      </c>
      <c r="Q35" s="143"/>
      <c r="R35" s="143">
        <v>6</v>
      </c>
      <c r="S35" s="143">
        <v>6</v>
      </c>
      <c r="T35" s="143">
        <v>0</v>
      </c>
      <c r="U35" s="143"/>
      <c r="V35" s="143">
        <v>3</v>
      </c>
      <c r="W35" s="143">
        <v>3</v>
      </c>
      <c r="X35" s="143">
        <v>0</v>
      </c>
      <c r="Y35" s="143"/>
      <c r="Z35" s="143">
        <v>0</v>
      </c>
      <c r="AA35" s="143">
        <v>0</v>
      </c>
      <c r="AB35" s="143">
        <v>0</v>
      </c>
    </row>
    <row r="36" spans="1:31" ht="15" customHeight="1" x14ac:dyDescent="0.25">
      <c r="A36" s="4" t="s">
        <v>71</v>
      </c>
      <c r="B36" s="143">
        <v>0</v>
      </c>
      <c r="C36" s="143">
        <v>0</v>
      </c>
      <c r="D36" s="143">
        <v>0</v>
      </c>
      <c r="E36" s="143"/>
      <c r="F36" s="143">
        <v>0</v>
      </c>
      <c r="G36" s="143">
        <v>0</v>
      </c>
      <c r="H36" s="143">
        <v>0</v>
      </c>
      <c r="I36" s="143"/>
      <c r="J36" s="143">
        <v>0</v>
      </c>
      <c r="K36" s="143">
        <v>0</v>
      </c>
      <c r="L36" s="143">
        <v>0</v>
      </c>
      <c r="M36" s="143"/>
      <c r="N36" s="143">
        <v>0</v>
      </c>
      <c r="O36" s="143">
        <v>0</v>
      </c>
      <c r="P36" s="143">
        <v>0</v>
      </c>
      <c r="Q36" s="143"/>
      <c r="R36" s="143">
        <v>0</v>
      </c>
      <c r="S36" s="143">
        <v>0</v>
      </c>
      <c r="T36" s="143">
        <v>0</v>
      </c>
      <c r="U36" s="143"/>
      <c r="V36" s="143">
        <v>0</v>
      </c>
      <c r="W36" s="143">
        <v>0</v>
      </c>
      <c r="X36" s="143">
        <v>0</v>
      </c>
      <c r="Y36" s="143"/>
      <c r="Z36" s="143">
        <v>0</v>
      </c>
      <c r="AA36" s="143">
        <v>0</v>
      </c>
      <c r="AB36" s="143">
        <v>0</v>
      </c>
    </row>
    <row r="37" spans="1:31" ht="15" customHeight="1" x14ac:dyDescent="0.25">
      <c r="A37" s="4" t="s">
        <v>72</v>
      </c>
      <c r="B37" s="143">
        <v>144</v>
      </c>
      <c r="C37" s="143">
        <v>91</v>
      </c>
      <c r="D37" s="143">
        <v>53</v>
      </c>
      <c r="E37" s="143"/>
      <c r="F37" s="143">
        <v>82</v>
      </c>
      <c r="G37" s="143">
        <v>54</v>
      </c>
      <c r="H37" s="143">
        <v>28</v>
      </c>
      <c r="I37" s="143"/>
      <c r="J37" s="143">
        <v>37</v>
      </c>
      <c r="K37" s="143">
        <v>21</v>
      </c>
      <c r="L37" s="143">
        <v>16</v>
      </c>
      <c r="M37" s="143"/>
      <c r="N37" s="143">
        <v>18</v>
      </c>
      <c r="O37" s="143">
        <v>12</v>
      </c>
      <c r="P37" s="143">
        <v>6</v>
      </c>
      <c r="Q37" s="143"/>
      <c r="R37" s="143">
        <v>4</v>
      </c>
      <c r="S37" s="143">
        <v>3</v>
      </c>
      <c r="T37" s="143">
        <v>1</v>
      </c>
      <c r="U37" s="143"/>
      <c r="V37" s="143">
        <v>3</v>
      </c>
      <c r="W37" s="143">
        <v>1</v>
      </c>
      <c r="X37" s="143">
        <v>2</v>
      </c>
      <c r="Y37" s="143"/>
      <c r="Z37" s="143">
        <v>0</v>
      </c>
      <c r="AA37" s="143">
        <v>0</v>
      </c>
      <c r="AB37" s="143">
        <v>0</v>
      </c>
    </row>
    <row r="38" spans="1:31" ht="15" customHeight="1" x14ac:dyDescent="0.25">
      <c r="A38" s="4" t="s">
        <v>73</v>
      </c>
      <c r="B38" s="143">
        <v>64</v>
      </c>
      <c r="C38" s="143">
        <v>42</v>
      </c>
      <c r="D38" s="143">
        <v>22</v>
      </c>
      <c r="E38" s="143"/>
      <c r="F38" s="143">
        <v>33</v>
      </c>
      <c r="G38" s="143">
        <v>21</v>
      </c>
      <c r="H38" s="143">
        <v>12</v>
      </c>
      <c r="I38" s="143"/>
      <c r="J38" s="143">
        <v>13</v>
      </c>
      <c r="K38" s="143">
        <v>9</v>
      </c>
      <c r="L38" s="143">
        <v>4</v>
      </c>
      <c r="M38" s="143"/>
      <c r="N38" s="143">
        <v>9</v>
      </c>
      <c r="O38" s="143">
        <v>5</v>
      </c>
      <c r="P38" s="143">
        <v>4</v>
      </c>
      <c r="Q38" s="143"/>
      <c r="R38" s="143">
        <v>7</v>
      </c>
      <c r="S38" s="143">
        <v>6</v>
      </c>
      <c r="T38" s="143">
        <v>1</v>
      </c>
      <c r="U38" s="143"/>
      <c r="V38" s="143">
        <v>2</v>
      </c>
      <c r="W38" s="143">
        <v>1</v>
      </c>
      <c r="X38" s="143">
        <v>1</v>
      </c>
      <c r="Y38" s="143"/>
      <c r="Z38" s="143">
        <v>0</v>
      </c>
      <c r="AA38" s="143">
        <v>0</v>
      </c>
      <c r="AB38" s="143">
        <v>0</v>
      </c>
    </row>
    <row r="39" spans="1:31" ht="15" customHeight="1" thickBot="1" x14ac:dyDescent="0.3">
      <c r="A39" s="42" t="s">
        <v>74</v>
      </c>
      <c r="B39" s="27">
        <v>5</v>
      </c>
      <c r="C39" s="27">
        <v>5</v>
      </c>
      <c r="D39" s="27">
        <v>0</v>
      </c>
      <c r="E39" s="27"/>
      <c r="F39" s="27">
        <v>0</v>
      </c>
      <c r="G39" s="27">
        <v>0</v>
      </c>
      <c r="H39" s="27">
        <v>0</v>
      </c>
      <c r="I39" s="27"/>
      <c r="J39" s="27">
        <v>3</v>
      </c>
      <c r="K39" s="27">
        <v>3</v>
      </c>
      <c r="L39" s="27">
        <v>0</v>
      </c>
      <c r="M39" s="27"/>
      <c r="N39" s="27">
        <v>0</v>
      </c>
      <c r="O39" s="27">
        <v>0</v>
      </c>
      <c r="P39" s="27">
        <v>0</v>
      </c>
      <c r="Q39" s="27"/>
      <c r="R39" s="27">
        <v>1</v>
      </c>
      <c r="S39" s="27">
        <v>1</v>
      </c>
      <c r="T39" s="27">
        <v>0</v>
      </c>
      <c r="U39" s="27"/>
      <c r="V39" s="27">
        <v>1</v>
      </c>
      <c r="W39" s="27">
        <v>1</v>
      </c>
      <c r="X39" s="27">
        <v>0</v>
      </c>
      <c r="Y39" s="27"/>
      <c r="Z39" s="27">
        <v>0</v>
      </c>
      <c r="AA39" s="27">
        <v>0</v>
      </c>
      <c r="AB39" s="27">
        <v>0</v>
      </c>
    </row>
    <row r="40" spans="1:31" x14ac:dyDescent="0.25">
      <c r="A40" s="242" t="s">
        <v>98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</row>
    <row r="41" spans="1:31" x14ac:dyDescent="0.25">
      <c r="A41" s="247" t="s">
        <v>79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2" spans="1:31" ht="16.5" customHeight="1" thickBot="1" x14ac:dyDescent="0.3">
      <c r="A42" s="22"/>
    </row>
    <row r="43" spans="1:31" ht="14.25" customHeight="1" thickBot="1" x14ac:dyDescent="0.3">
      <c r="A43" s="258" t="s">
        <v>171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E43" s="189" t="s">
        <v>111</v>
      </c>
    </row>
    <row r="44" spans="1:31" ht="14.25" x14ac:dyDescent="0.25">
      <c r="A44" s="258" t="s">
        <v>158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</row>
    <row r="45" spans="1:31" ht="14.25" x14ac:dyDescent="0.25">
      <c r="A45" s="258" t="s">
        <v>30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31" ht="14.25" x14ac:dyDescent="0.25">
      <c r="A46" s="258" t="s">
        <v>46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1" ht="14.25" x14ac:dyDescent="0.25">
      <c r="A47" s="250" t="s">
        <v>99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</row>
    <row r="48" spans="1:31" ht="14.25" x14ac:dyDescent="0.25">
      <c r="A48" s="250" t="s">
        <v>117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</row>
    <row r="49" spans="1:28" ht="13.5" thickBo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5" customHeight="1" thickBot="1" x14ac:dyDescent="0.3">
      <c r="A50" s="237" t="s">
        <v>103</v>
      </c>
      <c r="B50" s="239" t="s">
        <v>10</v>
      </c>
      <c r="C50" s="239"/>
      <c r="D50" s="239"/>
      <c r="E50" s="8"/>
      <c r="F50" s="239" t="s">
        <v>21</v>
      </c>
      <c r="G50" s="239"/>
      <c r="H50" s="239"/>
      <c r="I50" s="8"/>
      <c r="J50" s="239" t="s">
        <v>22</v>
      </c>
      <c r="K50" s="239"/>
      <c r="L50" s="239"/>
      <c r="M50" s="8"/>
      <c r="N50" s="239" t="s">
        <v>23</v>
      </c>
      <c r="O50" s="239"/>
      <c r="P50" s="239"/>
      <c r="Q50" s="8"/>
      <c r="R50" s="239" t="s">
        <v>24</v>
      </c>
      <c r="S50" s="239"/>
      <c r="T50" s="239"/>
      <c r="U50" s="8"/>
      <c r="V50" s="239" t="s">
        <v>25</v>
      </c>
      <c r="W50" s="239"/>
      <c r="X50" s="239"/>
      <c r="Y50" s="8"/>
      <c r="Z50" s="239" t="s">
        <v>26</v>
      </c>
      <c r="AA50" s="239"/>
      <c r="AB50" s="239"/>
    </row>
    <row r="51" spans="1:28" ht="15" customHeight="1" thickBot="1" x14ac:dyDescent="0.3">
      <c r="A51" s="237"/>
      <c r="B51" s="11" t="s">
        <v>31</v>
      </c>
      <c r="C51" s="11" t="s">
        <v>32</v>
      </c>
      <c r="D51" s="11" t="s">
        <v>33</v>
      </c>
      <c r="E51" s="11"/>
      <c r="F51" s="11" t="s">
        <v>31</v>
      </c>
      <c r="G51" s="11" t="s">
        <v>32</v>
      </c>
      <c r="H51" s="11" t="s">
        <v>33</v>
      </c>
      <c r="I51" s="11"/>
      <c r="J51" s="11" t="s">
        <v>31</v>
      </c>
      <c r="K51" s="11" t="s">
        <v>32</v>
      </c>
      <c r="L51" s="11" t="s">
        <v>33</v>
      </c>
      <c r="M51" s="11"/>
      <c r="N51" s="11" t="s">
        <v>31</v>
      </c>
      <c r="O51" s="11" t="s">
        <v>32</v>
      </c>
      <c r="P51" s="11" t="s">
        <v>33</v>
      </c>
      <c r="Q51" s="11"/>
      <c r="R51" s="11" t="s">
        <v>31</v>
      </c>
      <c r="S51" s="11" t="s">
        <v>32</v>
      </c>
      <c r="T51" s="11" t="s">
        <v>33</v>
      </c>
      <c r="U51" s="11"/>
      <c r="V51" s="11" t="s">
        <v>31</v>
      </c>
      <c r="W51" s="11" t="s">
        <v>32</v>
      </c>
      <c r="X51" s="11" t="s">
        <v>33</v>
      </c>
      <c r="Y51" s="11"/>
      <c r="Z51" s="11" t="s">
        <v>31</v>
      </c>
      <c r="AA51" s="11" t="s">
        <v>32</v>
      </c>
      <c r="AB51" s="11" t="s">
        <v>33</v>
      </c>
    </row>
    <row r="52" spans="1:28" ht="15" customHeight="1" x14ac:dyDescent="0.25">
      <c r="A52" s="23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s="24" customFormat="1" ht="15" customHeight="1" x14ac:dyDescent="0.25">
      <c r="A53" s="29" t="s">
        <v>47</v>
      </c>
      <c r="B53" s="63">
        <v>1.3711985275269261</v>
      </c>
      <c r="C53" s="63">
        <v>1.7140760996431785</v>
      </c>
      <c r="D53" s="63">
        <v>1.0227166812123472</v>
      </c>
      <c r="E53" s="93"/>
      <c r="F53" s="63">
        <v>2.3923704735880129</v>
      </c>
      <c r="G53" s="63">
        <v>2.9925452609158678</v>
      </c>
      <c r="H53" s="63">
        <v>1.7682454132673779</v>
      </c>
      <c r="I53" s="93"/>
      <c r="J53" s="63">
        <v>1.3952382693925318</v>
      </c>
      <c r="K53" s="63">
        <v>1.6657114199742085</v>
      </c>
      <c r="L53" s="63">
        <v>1.1131864026895779</v>
      </c>
      <c r="M53" s="93"/>
      <c r="N53" s="63">
        <v>0.98266821438578233</v>
      </c>
      <c r="O53" s="63">
        <v>1.149698699651126</v>
      </c>
      <c r="P53" s="63">
        <v>0.81238380082450901</v>
      </c>
      <c r="Q53" s="93"/>
      <c r="R53" s="63">
        <v>1.0139956435742721</v>
      </c>
      <c r="S53" s="63">
        <v>1.3614669680984677</v>
      </c>
      <c r="T53" s="63">
        <v>0.66879616689958077</v>
      </c>
      <c r="U53" s="93"/>
      <c r="V53" s="63">
        <v>0.75680317749986581</v>
      </c>
      <c r="W53" s="63">
        <v>1.0190180371641873</v>
      </c>
      <c r="X53" s="63">
        <v>0.5023531278092116</v>
      </c>
      <c r="Y53" s="93"/>
      <c r="Z53" s="63">
        <v>0</v>
      </c>
      <c r="AA53" s="63">
        <v>0</v>
      </c>
      <c r="AB53" s="63">
        <v>0</v>
      </c>
    </row>
    <row r="54" spans="1:28" ht="15" customHeight="1" x14ac:dyDescent="0.25">
      <c r="A54" s="2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</row>
    <row r="55" spans="1:28" ht="15" customHeight="1" x14ac:dyDescent="0.25">
      <c r="A55" s="4" t="s">
        <v>48</v>
      </c>
      <c r="B55" s="53">
        <v>3.0008556411196676</v>
      </c>
      <c r="C55" s="53">
        <v>3.8648488441019562</v>
      </c>
      <c r="D55" s="53">
        <v>2.0814936293679831</v>
      </c>
      <c r="E55" s="50"/>
      <c r="F55" s="53">
        <v>6.6277836691410394</v>
      </c>
      <c r="G55" s="53">
        <v>8.2683307332293285</v>
      </c>
      <c r="H55" s="53">
        <v>4.9215792320173071</v>
      </c>
      <c r="I55" s="50"/>
      <c r="J55" s="53">
        <v>3.9112050739957716</v>
      </c>
      <c r="K55" s="53">
        <v>5.8044806517311605</v>
      </c>
      <c r="L55" s="53">
        <v>1.8681318681318682</v>
      </c>
      <c r="M55" s="50"/>
      <c r="N55" s="53">
        <v>1.5159718462371412</v>
      </c>
      <c r="O55" s="53">
        <v>1.5303430079155673</v>
      </c>
      <c r="P55" s="53">
        <v>1.5008337965536409</v>
      </c>
      <c r="Q55" s="50"/>
      <c r="R55" s="53">
        <v>0.93597903406963689</v>
      </c>
      <c r="S55" s="53">
        <v>1.342756183745583</v>
      </c>
      <c r="T55" s="53">
        <v>0.47770700636942676</v>
      </c>
      <c r="U55" s="50"/>
      <c r="V55" s="53">
        <v>0.49875311720698251</v>
      </c>
      <c r="W55" s="53">
        <v>0.41084634346754317</v>
      </c>
      <c r="X55" s="53">
        <v>0.58873002523128681</v>
      </c>
      <c r="Y55" s="50"/>
      <c r="Z55" s="53">
        <v>0</v>
      </c>
      <c r="AA55" s="53">
        <v>0</v>
      </c>
      <c r="AB55" s="53">
        <v>0</v>
      </c>
    </row>
    <row r="56" spans="1:28" ht="15" customHeight="1" x14ac:dyDescent="0.25">
      <c r="A56" s="4" t="s">
        <v>49</v>
      </c>
      <c r="B56" s="53">
        <v>1.2264055718179065</v>
      </c>
      <c r="C56" s="53">
        <v>1.7011539992041387</v>
      </c>
      <c r="D56" s="53">
        <v>0.73755377996312232</v>
      </c>
      <c r="E56" s="50"/>
      <c r="F56" s="53">
        <v>2.2456140350877192</v>
      </c>
      <c r="G56" s="53">
        <v>3.000447828034035</v>
      </c>
      <c r="H56" s="53">
        <v>1.4201762977473065</v>
      </c>
      <c r="I56" s="50"/>
      <c r="J56" s="53">
        <v>1.1592858798979828</v>
      </c>
      <c r="K56" s="53">
        <v>1.6010978956999087</v>
      </c>
      <c r="L56" s="53">
        <v>0.70521861777150918</v>
      </c>
      <c r="M56" s="50"/>
      <c r="N56" s="53">
        <v>1.0084427767354596</v>
      </c>
      <c r="O56" s="53">
        <v>1.1520737327188941</v>
      </c>
      <c r="P56" s="53">
        <v>0.8595988538681949</v>
      </c>
      <c r="Q56" s="50"/>
      <c r="R56" s="53">
        <v>1.4891179839633446</v>
      </c>
      <c r="S56" s="53">
        <v>2.3704520396912896</v>
      </c>
      <c r="T56" s="53">
        <v>0.53635280095351612</v>
      </c>
      <c r="U56" s="50"/>
      <c r="V56" s="53">
        <v>5.957700327673518E-2</v>
      </c>
      <c r="W56" s="53">
        <v>6.2266500622665005E-2</v>
      </c>
      <c r="X56" s="53">
        <v>5.7110222729868647E-2</v>
      </c>
      <c r="Y56" s="50"/>
      <c r="Z56" s="53">
        <v>0</v>
      </c>
      <c r="AA56" s="53">
        <v>0</v>
      </c>
      <c r="AB56" s="53">
        <v>0</v>
      </c>
    </row>
    <row r="57" spans="1:28" ht="15" customHeight="1" x14ac:dyDescent="0.25">
      <c r="A57" s="4" t="s">
        <v>50</v>
      </c>
      <c r="B57" s="53">
        <v>1.3375295043273014</v>
      </c>
      <c r="C57" s="53">
        <v>1.4586908556018632</v>
      </c>
      <c r="D57" s="53">
        <v>1.2193664076509263</v>
      </c>
      <c r="E57" s="50"/>
      <c r="F57" s="53">
        <v>2.0853540252182348</v>
      </c>
      <c r="G57" s="53">
        <v>2.4733268671193018</v>
      </c>
      <c r="H57" s="53">
        <v>1.6973811833171679</v>
      </c>
      <c r="I57" s="50"/>
      <c r="J57" s="53">
        <v>1.8698770491803278</v>
      </c>
      <c r="K57" s="53">
        <v>1.6276703967446591</v>
      </c>
      <c r="L57" s="53">
        <v>2.1155830753353975</v>
      </c>
      <c r="M57" s="50"/>
      <c r="N57" s="53">
        <v>0.88068181818181812</v>
      </c>
      <c r="O57" s="53">
        <v>0.97532989099254164</v>
      </c>
      <c r="P57" s="53">
        <v>0.78784468204839608</v>
      </c>
      <c r="Q57" s="50"/>
      <c r="R57" s="53">
        <v>0.71713147410358569</v>
      </c>
      <c r="S57" s="53">
        <v>1.0135135135135136</v>
      </c>
      <c r="T57" s="53">
        <v>0.45248868778280549</v>
      </c>
      <c r="U57" s="50"/>
      <c r="V57" s="53">
        <v>0.56818181818181823</v>
      </c>
      <c r="W57" s="53">
        <v>0.61782877316857898</v>
      </c>
      <c r="X57" s="53">
        <v>0.51948051948051943</v>
      </c>
      <c r="Y57" s="50"/>
      <c r="Z57" s="53">
        <v>0</v>
      </c>
      <c r="AA57" s="53">
        <v>0</v>
      </c>
      <c r="AB57" s="53">
        <v>0</v>
      </c>
    </row>
    <row r="58" spans="1:28" ht="15" customHeight="1" x14ac:dyDescent="0.25">
      <c r="A58" s="4" t="s">
        <v>51</v>
      </c>
      <c r="B58" s="53">
        <v>1.6929409023840956</v>
      </c>
      <c r="C58" s="53">
        <v>1.9641465315666407</v>
      </c>
      <c r="D58" s="53">
        <v>1.423707830393067</v>
      </c>
      <c r="E58" s="50"/>
      <c r="F58" s="53">
        <v>3.3152693656359582</v>
      </c>
      <c r="G58" s="53">
        <v>4.002501563477173</v>
      </c>
      <c r="H58" s="53">
        <v>2.6007802340702209</v>
      </c>
      <c r="I58" s="50"/>
      <c r="J58" s="53">
        <v>0.80645161290322576</v>
      </c>
      <c r="K58" s="53">
        <v>0.73260073260073255</v>
      </c>
      <c r="L58" s="53">
        <v>0.88272383354350581</v>
      </c>
      <c r="M58" s="50"/>
      <c r="N58" s="53">
        <v>1.0240112994350281</v>
      </c>
      <c r="O58" s="53">
        <v>1.1931394481730051</v>
      </c>
      <c r="P58" s="53">
        <v>0.87189805499664663</v>
      </c>
      <c r="Q58" s="50"/>
      <c r="R58" s="53">
        <v>2.6929052304505436</v>
      </c>
      <c r="S58" s="53">
        <v>2.8629856850715747</v>
      </c>
      <c r="T58" s="53">
        <v>2.5183630640083945</v>
      </c>
      <c r="U58" s="50"/>
      <c r="V58" s="53">
        <v>0.39931545921277811</v>
      </c>
      <c r="W58" s="53">
        <v>0.69848661233993015</v>
      </c>
      <c r="X58" s="53">
        <v>0.11185682326621924</v>
      </c>
      <c r="Y58" s="50"/>
      <c r="Z58" s="53" t="s">
        <v>19</v>
      </c>
      <c r="AA58" s="53" t="s">
        <v>19</v>
      </c>
      <c r="AB58" s="53" t="s">
        <v>19</v>
      </c>
    </row>
    <row r="59" spans="1:28" ht="15" customHeight="1" x14ac:dyDescent="0.25">
      <c r="A59" s="4" t="s">
        <v>52</v>
      </c>
      <c r="B59" s="53">
        <v>0.31615554852987671</v>
      </c>
      <c r="C59" s="53">
        <v>0.30712530712530711</v>
      </c>
      <c r="D59" s="53">
        <v>0.32573289902280134</v>
      </c>
      <c r="E59" s="50"/>
      <c r="F59" s="53">
        <v>0.46153846153846156</v>
      </c>
      <c r="G59" s="53">
        <v>0.6116207951070336</v>
      </c>
      <c r="H59" s="53">
        <v>0.30959752321981426</v>
      </c>
      <c r="I59" s="50"/>
      <c r="J59" s="53">
        <v>0.56899004267425324</v>
      </c>
      <c r="K59" s="53">
        <v>0.54054054054054057</v>
      </c>
      <c r="L59" s="53">
        <v>0.60060060060060061</v>
      </c>
      <c r="M59" s="50"/>
      <c r="N59" s="53">
        <v>0</v>
      </c>
      <c r="O59" s="53">
        <v>0</v>
      </c>
      <c r="P59" s="53">
        <v>0</v>
      </c>
      <c r="Q59" s="50"/>
      <c r="R59" s="53">
        <v>0.17064846416382254</v>
      </c>
      <c r="S59" s="53">
        <v>0</v>
      </c>
      <c r="T59" s="53">
        <v>0.3401360544217687</v>
      </c>
      <c r="U59" s="50"/>
      <c r="V59" s="53">
        <v>0.34423407917383825</v>
      </c>
      <c r="W59" s="53">
        <v>0.33670033670033667</v>
      </c>
      <c r="X59" s="53">
        <v>0.35211267605633806</v>
      </c>
      <c r="Y59" s="50"/>
      <c r="Z59" s="53">
        <v>0</v>
      </c>
      <c r="AA59" s="53">
        <v>0</v>
      </c>
      <c r="AB59" s="53">
        <v>0</v>
      </c>
    </row>
    <row r="60" spans="1:28" ht="15" customHeight="1" x14ac:dyDescent="0.25">
      <c r="A60" s="4" t="s">
        <v>53</v>
      </c>
      <c r="B60" s="53">
        <v>1.0613060307154452</v>
      </c>
      <c r="C60" s="53">
        <v>1.2300123001230012</v>
      </c>
      <c r="D60" s="53">
        <v>0.88742393509127793</v>
      </c>
      <c r="E60" s="50"/>
      <c r="F60" s="53">
        <v>0.99667774086378735</v>
      </c>
      <c r="G60" s="53">
        <v>1.4476614699331849</v>
      </c>
      <c r="H60" s="53">
        <v>0.55066079295154191</v>
      </c>
      <c r="I60" s="50"/>
      <c r="J60" s="53">
        <v>1.3698630136986301</v>
      </c>
      <c r="K60" s="53">
        <v>1.4254385964912279</v>
      </c>
      <c r="L60" s="53">
        <v>1.3095238095238095</v>
      </c>
      <c r="M60" s="50"/>
      <c r="N60" s="53">
        <v>0.70838252656434475</v>
      </c>
      <c r="O60" s="53">
        <v>0.68965517241379315</v>
      </c>
      <c r="P60" s="53">
        <v>0.72815533980582525</v>
      </c>
      <c r="Q60" s="50"/>
      <c r="R60" s="53">
        <v>0.43352601156069359</v>
      </c>
      <c r="S60" s="53">
        <v>0.70422535211267612</v>
      </c>
      <c r="T60" s="53">
        <v>0.14836795252225521</v>
      </c>
      <c r="U60" s="50"/>
      <c r="V60" s="53">
        <v>1.8698578908002992</v>
      </c>
      <c r="W60" s="53">
        <v>1.9756838905775076</v>
      </c>
      <c r="X60" s="53">
        <v>1.7673048600883652</v>
      </c>
      <c r="Y60" s="50"/>
      <c r="Z60" s="53">
        <v>0</v>
      </c>
      <c r="AA60" s="53">
        <v>0</v>
      </c>
      <c r="AB60" s="53">
        <v>0</v>
      </c>
    </row>
    <row r="61" spans="1:28" ht="15" customHeight="1" x14ac:dyDescent="0.25">
      <c r="A61" s="4" t="s">
        <v>54</v>
      </c>
      <c r="B61" s="53">
        <v>0.88607594936708867</v>
      </c>
      <c r="C61" s="53">
        <v>1.0256410256410255</v>
      </c>
      <c r="D61" s="53">
        <v>0.75</v>
      </c>
      <c r="E61" s="50"/>
      <c r="F61" s="53">
        <v>2.0895522388059704</v>
      </c>
      <c r="G61" s="53">
        <v>1.8518518518518516</v>
      </c>
      <c r="H61" s="53">
        <v>2.3121387283236992</v>
      </c>
      <c r="I61" s="50"/>
      <c r="J61" s="53">
        <v>1.2383900928792571</v>
      </c>
      <c r="K61" s="53">
        <v>2.4844720496894408</v>
      </c>
      <c r="L61" s="53">
        <v>0</v>
      </c>
      <c r="M61" s="50"/>
      <c r="N61" s="53">
        <v>0.29411764705882354</v>
      </c>
      <c r="O61" s="53">
        <v>0</v>
      </c>
      <c r="P61" s="53">
        <v>0.55865921787709494</v>
      </c>
      <c r="Q61" s="50"/>
      <c r="R61" s="53">
        <v>0.70671378091872794</v>
      </c>
      <c r="S61" s="53">
        <v>0.68965517241379315</v>
      </c>
      <c r="T61" s="53">
        <v>0.72463768115942029</v>
      </c>
      <c r="U61" s="50"/>
      <c r="V61" s="53">
        <v>0</v>
      </c>
      <c r="W61" s="53">
        <v>0</v>
      </c>
      <c r="X61" s="53">
        <v>0</v>
      </c>
      <c r="Y61" s="50"/>
      <c r="Z61" s="53">
        <v>0</v>
      </c>
      <c r="AA61" s="53">
        <v>0</v>
      </c>
      <c r="AB61" s="53">
        <v>0</v>
      </c>
    </row>
    <row r="62" spans="1:28" ht="15" customHeight="1" x14ac:dyDescent="0.25">
      <c r="A62" s="4" t="s">
        <v>55</v>
      </c>
      <c r="B62" s="53">
        <v>2.0116807268007788</v>
      </c>
      <c r="C62" s="53">
        <v>2.4161987408541772</v>
      </c>
      <c r="D62" s="53">
        <v>1.5931696153507615</v>
      </c>
      <c r="E62" s="50"/>
      <c r="F62" s="53">
        <v>3.5157665820949617</v>
      </c>
      <c r="G62" s="53">
        <v>4.3647977288857343</v>
      </c>
      <c r="H62" s="53">
        <v>2.6296296296296298</v>
      </c>
      <c r="I62" s="50"/>
      <c r="J62" s="53">
        <v>1.6316579144786199</v>
      </c>
      <c r="K62" s="53">
        <v>1.9985724482512492</v>
      </c>
      <c r="L62" s="53">
        <v>1.2252964426877471</v>
      </c>
      <c r="M62" s="50"/>
      <c r="N62" s="53">
        <v>1.5208333333333335</v>
      </c>
      <c r="O62" s="53">
        <v>1.6727866177070585</v>
      </c>
      <c r="P62" s="53">
        <v>1.362281822051937</v>
      </c>
      <c r="Q62" s="50"/>
      <c r="R62" s="53">
        <v>2.1396095212623698</v>
      </c>
      <c r="S62" s="53">
        <v>2.529601722282024</v>
      </c>
      <c r="T62" s="53">
        <v>1.7543859649122806</v>
      </c>
      <c r="U62" s="50"/>
      <c r="V62" s="53">
        <v>0.85825027685492805</v>
      </c>
      <c r="W62" s="53">
        <v>0.96099491237987555</v>
      </c>
      <c r="X62" s="53">
        <v>0.75963103635377105</v>
      </c>
      <c r="Y62" s="50"/>
      <c r="Z62" s="53">
        <v>0</v>
      </c>
      <c r="AA62" s="53">
        <v>0</v>
      </c>
      <c r="AB62" s="53">
        <v>0</v>
      </c>
    </row>
    <row r="63" spans="1:28" ht="15" customHeight="1" x14ac:dyDescent="0.25">
      <c r="A63" s="4" t="s">
        <v>56</v>
      </c>
      <c r="B63" s="53">
        <v>0.36009732360097324</v>
      </c>
      <c r="C63" s="53">
        <v>0.41216879293424924</v>
      </c>
      <c r="D63" s="53">
        <v>0.30888030888030887</v>
      </c>
      <c r="E63" s="50"/>
      <c r="F63" s="53">
        <v>0.4357298474945534</v>
      </c>
      <c r="G63" s="53">
        <v>0.68259385665529015</v>
      </c>
      <c r="H63" s="53">
        <v>0.17809439002671415</v>
      </c>
      <c r="I63" s="50"/>
      <c r="J63" s="53">
        <v>0.33800096571704491</v>
      </c>
      <c r="K63" s="53">
        <v>0.19646365422396855</v>
      </c>
      <c r="L63" s="53">
        <v>0.47483380816714149</v>
      </c>
      <c r="M63" s="50"/>
      <c r="N63" s="53">
        <v>0.35140562248995982</v>
      </c>
      <c r="O63" s="53">
        <v>0.30120481927710846</v>
      </c>
      <c r="P63" s="53">
        <v>0.40160642570281119</v>
      </c>
      <c r="Q63" s="50"/>
      <c r="R63" s="53">
        <v>0.25188916876574308</v>
      </c>
      <c r="S63" s="53">
        <v>0.3105590062111801</v>
      </c>
      <c r="T63" s="53">
        <v>0.19627085377821393</v>
      </c>
      <c r="U63" s="50"/>
      <c r="V63" s="53">
        <v>0.42417815482502658</v>
      </c>
      <c r="W63" s="53">
        <v>0.5399568034557235</v>
      </c>
      <c r="X63" s="53">
        <v>0.3125</v>
      </c>
      <c r="Y63" s="50"/>
      <c r="Z63" s="53">
        <v>0</v>
      </c>
      <c r="AA63" s="53">
        <v>0</v>
      </c>
      <c r="AB63" s="53">
        <v>0</v>
      </c>
    </row>
    <row r="64" spans="1:28" ht="15" customHeight="1" x14ac:dyDescent="0.25">
      <c r="A64" s="4" t="s">
        <v>57</v>
      </c>
      <c r="B64" s="53">
        <v>1.0248324793062673</v>
      </c>
      <c r="C64" s="53">
        <v>1.3317665491578536</v>
      </c>
      <c r="D64" s="53">
        <v>0.71400238000793337</v>
      </c>
      <c r="E64" s="50"/>
      <c r="F64" s="53">
        <v>1.5985790408525755</v>
      </c>
      <c r="G64" s="53">
        <v>2.0104895104895104</v>
      </c>
      <c r="H64" s="53">
        <v>1.1732851985559567</v>
      </c>
      <c r="I64" s="50"/>
      <c r="J64" s="53">
        <v>1.2110726643598615</v>
      </c>
      <c r="K64" s="53">
        <v>1.5332197614991483</v>
      </c>
      <c r="L64" s="53">
        <v>0.87873462214411258</v>
      </c>
      <c r="M64" s="50"/>
      <c r="N64" s="53">
        <v>1.097804391217565</v>
      </c>
      <c r="O64" s="53">
        <v>1.4423076923076923</v>
      </c>
      <c r="P64" s="53">
        <v>0.72614107883817425</v>
      </c>
      <c r="Q64" s="50"/>
      <c r="R64" s="53">
        <v>0.56529112492933864</v>
      </c>
      <c r="S64" s="53">
        <v>0.68181818181818177</v>
      </c>
      <c r="T64" s="53">
        <v>0.44994375703037126</v>
      </c>
      <c r="U64" s="50"/>
      <c r="V64" s="53">
        <v>0.44692737430167595</v>
      </c>
      <c r="W64" s="53">
        <v>0.69767441860465118</v>
      </c>
      <c r="X64" s="53">
        <v>0.21505376344086022</v>
      </c>
      <c r="Y64" s="50"/>
      <c r="Z64" s="53">
        <v>0</v>
      </c>
      <c r="AA64" s="53">
        <v>0</v>
      </c>
      <c r="AB64" s="53">
        <v>0</v>
      </c>
    </row>
    <row r="65" spans="1:28" ht="15" customHeight="1" x14ac:dyDescent="0.25">
      <c r="A65" s="4" t="s">
        <v>58</v>
      </c>
      <c r="B65" s="53">
        <v>1.2585212375458836</v>
      </c>
      <c r="C65" s="53">
        <v>1.7169614984391259</v>
      </c>
      <c r="D65" s="53">
        <v>0.79281183932346722</v>
      </c>
      <c r="E65" s="50"/>
      <c r="F65" s="53">
        <v>2.8761061946902653</v>
      </c>
      <c r="G65" s="53">
        <v>3.5398230088495577</v>
      </c>
      <c r="H65" s="53">
        <v>2.2123893805309733</v>
      </c>
      <c r="I65" s="50"/>
      <c r="J65" s="53">
        <v>0.34924330616996507</v>
      </c>
      <c r="K65" s="53">
        <v>0.68807339449541294</v>
      </c>
      <c r="L65" s="53">
        <v>0</v>
      </c>
      <c r="M65" s="50"/>
      <c r="N65" s="53">
        <v>0.60168471720818295</v>
      </c>
      <c r="O65" s="53">
        <v>0.69444444444444442</v>
      </c>
      <c r="P65" s="53">
        <v>0.50125313283208017</v>
      </c>
      <c r="Q65" s="50"/>
      <c r="R65" s="53">
        <v>0.98199672667757776</v>
      </c>
      <c r="S65" s="53">
        <v>1.6722408026755853</v>
      </c>
      <c r="T65" s="53">
        <v>0.32051282051282048</v>
      </c>
      <c r="U65" s="50"/>
      <c r="V65" s="53">
        <v>1.3136288998357963</v>
      </c>
      <c r="W65" s="53">
        <v>1.9801980198019802</v>
      </c>
      <c r="X65" s="53">
        <v>0.65359477124183007</v>
      </c>
      <c r="Y65" s="50"/>
      <c r="Z65" s="53" t="s">
        <v>19</v>
      </c>
      <c r="AA65" s="53" t="s">
        <v>19</v>
      </c>
      <c r="AB65" s="53" t="s">
        <v>19</v>
      </c>
    </row>
    <row r="66" spans="1:28" ht="15" customHeight="1" x14ac:dyDescent="0.25">
      <c r="A66" s="78" t="s">
        <v>59</v>
      </c>
      <c r="B66" s="53">
        <v>1.5566625155666252</v>
      </c>
      <c r="C66" s="53">
        <v>2.0156353018743527</v>
      </c>
      <c r="D66" s="53">
        <v>1.0817659097553844</v>
      </c>
      <c r="E66" s="50"/>
      <c r="F66" s="53">
        <v>3.0464117767327745</v>
      </c>
      <c r="G66" s="53">
        <v>3.9325842696629212</v>
      </c>
      <c r="H66" s="53">
        <v>2.1258857857440598</v>
      </c>
      <c r="I66" s="50"/>
      <c r="J66" s="53">
        <v>1.4356029532403609</v>
      </c>
      <c r="K66" s="53">
        <v>1.7432646592709984</v>
      </c>
      <c r="L66" s="53">
        <v>1.1054421768707483</v>
      </c>
      <c r="M66" s="50"/>
      <c r="N66" s="53">
        <v>0.91784195209312736</v>
      </c>
      <c r="O66" s="53">
        <v>1.2237762237762237</v>
      </c>
      <c r="P66" s="53">
        <v>0.59660394676457085</v>
      </c>
      <c r="Q66" s="50"/>
      <c r="R66" s="53">
        <v>1.568291987453664</v>
      </c>
      <c r="S66" s="53">
        <v>2.0089285714285716</v>
      </c>
      <c r="T66" s="53">
        <v>1.1078717201166182</v>
      </c>
      <c r="U66" s="50"/>
      <c r="V66" s="53">
        <v>0.32237266279819471</v>
      </c>
      <c r="W66" s="53">
        <v>0.53050397877984079</v>
      </c>
      <c r="X66" s="53">
        <v>0.12547051442910914</v>
      </c>
      <c r="Y66" s="50"/>
      <c r="Z66" s="53">
        <v>0</v>
      </c>
      <c r="AA66" s="53">
        <v>0</v>
      </c>
      <c r="AB66" s="53">
        <v>0</v>
      </c>
    </row>
    <row r="67" spans="1:28" ht="15" customHeight="1" x14ac:dyDescent="0.25">
      <c r="A67" s="4" t="s">
        <v>60</v>
      </c>
      <c r="B67" s="53">
        <v>1.7005610098176718</v>
      </c>
      <c r="C67" s="53">
        <v>2.1672875042329833</v>
      </c>
      <c r="D67" s="53">
        <v>1.1995637949836424</v>
      </c>
      <c r="E67" s="50"/>
      <c r="F67" s="53">
        <v>1.6457680250783697</v>
      </c>
      <c r="G67" s="53">
        <v>2.3774145616641902</v>
      </c>
      <c r="H67" s="53">
        <v>0.82918739635157546</v>
      </c>
      <c r="I67" s="50"/>
      <c r="J67" s="53">
        <v>2.5190839694656488</v>
      </c>
      <c r="K67" s="53">
        <v>2.5110782865583459</v>
      </c>
      <c r="L67" s="53">
        <v>2.5276461295418642</v>
      </c>
      <c r="M67" s="50"/>
      <c r="N67" s="53">
        <v>1.8150388936905792</v>
      </c>
      <c r="O67" s="53">
        <v>1.9966722129783694</v>
      </c>
      <c r="P67" s="53">
        <v>1.6187050359712229</v>
      </c>
      <c r="Q67" s="50"/>
      <c r="R67" s="53">
        <v>1.1928429423459244</v>
      </c>
      <c r="S67" s="53">
        <v>2.161100196463654</v>
      </c>
      <c r="T67" s="53">
        <v>0.2012072434607646</v>
      </c>
      <c r="U67" s="50"/>
      <c r="V67" s="53">
        <v>1.0718113612004287</v>
      </c>
      <c r="W67" s="53">
        <v>1.6563146997929608</v>
      </c>
      <c r="X67" s="53">
        <v>0.44444444444444442</v>
      </c>
      <c r="Y67" s="50"/>
      <c r="Z67" s="53">
        <v>0</v>
      </c>
      <c r="AA67" s="53">
        <v>0</v>
      </c>
      <c r="AB67" s="53">
        <v>0</v>
      </c>
    </row>
    <row r="68" spans="1:28" ht="15" customHeight="1" x14ac:dyDescent="0.25">
      <c r="A68" s="4" t="s">
        <v>61</v>
      </c>
      <c r="B68" s="53">
        <v>1.9247594050743655</v>
      </c>
      <c r="C68" s="53">
        <v>2.3451750195431251</v>
      </c>
      <c r="D68" s="53">
        <v>1.4981933550718252</v>
      </c>
      <c r="E68" s="50"/>
      <c r="F68" s="53">
        <v>2.1706586826347305</v>
      </c>
      <c r="G68" s="53">
        <v>2.4504504504504503</v>
      </c>
      <c r="H68" s="53">
        <v>1.8684312962242118</v>
      </c>
      <c r="I68" s="50"/>
      <c r="J68" s="53">
        <v>1.7413386540903317</v>
      </c>
      <c r="K68" s="53">
        <v>1.6457960644007157</v>
      </c>
      <c r="L68" s="53">
        <v>1.8395879323031641</v>
      </c>
      <c r="M68" s="50"/>
      <c r="N68" s="53">
        <v>1.76757415684681</v>
      </c>
      <c r="O68" s="53">
        <v>2.2626262626262625</v>
      </c>
      <c r="P68" s="53">
        <v>1.2668573763792399</v>
      </c>
      <c r="Q68" s="50"/>
      <c r="R68" s="53">
        <v>0.69537309441027018</v>
      </c>
      <c r="S68" s="53">
        <v>0.87767416346681304</v>
      </c>
      <c r="T68" s="53">
        <v>0.52192066805845516</v>
      </c>
      <c r="U68" s="50"/>
      <c r="V68" s="53">
        <v>3.5178953808504132</v>
      </c>
      <c r="W68" s="53">
        <v>5.2336448598130847</v>
      </c>
      <c r="X68" s="53">
        <v>1.8629807692307692</v>
      </c>
      <c r="Y68" s="50"/>
      <c r="Z68" s="53">
        <v>0</v>
      </c>
      <c r="AA68" s="53">
        <v>0</v>
      </c>
      <c r="AB68" s="53">
        <v>0</v>
      </c>
    </row>
    <row r="69" spans="1:28" ht="15" customHeight="1" x14ac:dyDescent="0.25">
      <c r="A69" s="4" t="s">
        <v>62</v>
      </c>
      <c r="B69" s="53">
        <v>0.47169811320754718</v>
      </c>
      <c r="C69" s="53">
        <v>0.57113187954309452</v>
      </c>
      <c r="D69" s="53">
        <v>0.37037037037037041</v>
      </c>
      <c r="E69" s="50"/>
      <c r="F69" s="53">
        <v>1.088139281828074</v>
      </c>
      <c r="G69" s="53">
        <v>1.1061946902654867</v>
      </c>
      <c r="H69" s="53">
        <v>1.070663811563169</v>
      </c>
      <c r="I69" s="50"/>
      <c r="J69" s="53">
        <v>0.72992700729927007</v>
      </c>
      <c r="K69" s="53">
        <v>1.0526315789473684</v>
      </c>
      <c r="L69" s="53">
        <v>0.41322314049586778</v>
      </c>
      <c r="M69" s="50"/>
      <c r="N69" s="53">
        <v>0.12391573729863693</v>
      </c>
      <c r="O69" s="53">
        <v>0.23866348448687352</v>
      </c>
      <c r="P69" s="53">
        <v>0</v>
      </c>
      <c r="Q69" s="50"/>
      <c r="R69" s="53">
        <v>0</v>
      </c>
      <c r="S69" s="53">
        <v>0</v>
      </c>
      <c r="T69" s="53">
        <v>0</v>
      </c>
      <c r="U69" s="50"/>
      <c r="V69" s="53">
        <v>0</v>
      </c>
      <c r="W69" s="53">
        <v>0</v>
      </c>
      <c r="X69" s="53">
        <v>0</v>
      </c>
      <c r="Y69" s="50"/>
      <c r="Z69" s="53" t="s">
        <v>19</v>
      </c>
      <c r="AA69" s="53" t="s">
        <v>19</v>
      </c>
      <c r="AB69" s="53" t="s">
        <v>19</v>
      </c>
    </row>
    <row r="70" spans="1:28" ht="15" customHeight="1" x14ac:dyDescent="0.25">
      <c r="A70" s="4" t="s">
        <v>63</v>
      </c>
      <c r="B70" s="53">
        <v>0.54386718190925998</v>
      </c>
      <c r="C70" s="53">
        <v>0.68748209682039529</v>
      </c>
      <c r="D70" s="53">
        <v>0.40045766590389015</v>
      </c>
      <c r="E70" s="50"/>
      <c r="F70" s="53">
        <v>0.9797917942437232</v>
      </c>
      <c r="G70" s="53">
        <v>1.3301088270858523</v>
      </c>
      <c r="H70" s="53">
        <v>0.62034739454094301</v>
      </c>
      <c r="I70" s="50"/>
      <c r="J70" s="53">
        <v>0.26648900732844771</v>
      </c>
      <c r="K70" s="53">
        <v>0.26246719160104987</v>
      </c>
      <c r="L70" s="53">
        <v>0.2706359945872801</v>
      </c>
      <c r="M70" s="50"/>
      <c r="N70" s="53">
        <v>0.3436426116838488</v>
      </c>
      <c r="O70" s="53">
        <v>0.40540540540540543</v>
      </c>
      <c r="P70" s="53">
        <v>0.27972027972027974</v>
      </c>
      <c r="Q70" s="50"/>
      <c r="R70" s="53">
        <v>0.31923383878691142</v>
      </c>
      <c r="S70" s="53">
        <v>0.16949152542372881</v>
      </c>
      <c r="T70" s="53">
        <v>0.45248868778280549</v>
      </c>
      <c r="U70" s="50"/>
      <c r="V70" s="53">
        <v>0.81892629663330307</v>
      </c>
      <c r="W70" s="53">
        <v>1.2797074954296161</v>
      </c>
      <c r="X70" s="53">
        <v>0.36231884057971014</v>
      </c>
      <c r="Y70" s="50"/>
      <c r="Z70" s="53">
        <v>0</v>
      </c>
      <c r="AA70" s="53">
        <v>0</v>
      </c>
      <c r="AB70" s="53">
        <v>0</v>
      </c>
    </row>
    <row r="71" spans="1:28" ht="15" customHeight="1" x14ac:dyDescent="0.25">
      <c r="A71" s="4" t="s">
        <v>64</v>
      </c>
      <c r="B71" s="53">
        <v>0.54249547920433994</v>
      </c>
      <c r="C71" s="53">
        <v>0.6797583081570997</v>
      </c>
      <c r="D71" s="53">
        <v>0.41637751561415681</v>
      </c>
      <c r="E71" s="50"/>
      <c r="F71" s="53">
        <v>0.65040650406504064</v>
      </c>
      <c r="G71" s="53">
        <v>1.006711409395973</v>
      </c>
      <c r="H71" s="53">
        <v>0.31545741324921134</v>
      </c>
      <c r="I71" s="50"/>
      <c r="J71" s="53">
        <v>0.86655112651646449</v>
      </c>
      <c r="K71" s="53">
        <v>0.68027210884353739</v>
      </c>
      <c r="L71" s="53">
        <v>1.0600706713780919</v>
      </c>
      <c r="M71" s="50"/>
      <c r="N71" s="53">
        <v>0.73394495412844041</v>
      </c>
      <c r="O71" s="53">
        <v>1.1278195488721803</v>
      </c>
      <c r="P71" s="53">
        <v>0.35842293906810035</v>
      </c>
      <c r="Q71" s="50"/>
      <c r="R71" s="53">
        <v>0.36101083032490977</v>
      </c>
      <c r="S71" s="53">
        <v>0.3968253968253968</v>
      </c>
      <c r="T71" s="53">
        <v>0.33112582781456956</v>
      </c>
      <c r="U71" s="50"/>
      <c r="V71" s="53">
        <v>0</v>
      </c>
      <c r="W71" s="53">
        <v>0</v>
      </c>
      <c r="X71" s="53">
        <v>0</v>
      </c>
      <c r="Y71" s="50"/>
      <c r="Z71" s="53">
        <v>0</v>
      </c>
      <c r="AA71" s="53">
        <v>0</v>
      </c>
      <c r="AB71" s="53">
        <v>0</v>
      </c>
    </row>
    <row r="72" spans="1:28" ht="15" customHeight="1" x14ac:dyDescent="0.25">
      <c r="A72" s="4" t="s">
        <v>65</v>
      </c>
      <c r="B72" s="53">
        <v>0.33489618218352313</v>
      </c>
      <c r="C72" s="53">
        <v>0.44483985765124562</v>
      </c>
      <c r="D72" s="53">
        <v>0.22411474675033619</v>
      </c>
      <c r="E72" s="50"/>
      <c r="F72" s="53">
        <v>0.78431372549019607</v>
      </c>
      <c r="G72" s="53">
        <v>0.97276264591439687</v>
      </c>
      <c r="H72" s="53">
        <v>0.59288537549407105</v>
      </c>
      <c r="I72" s="50"/>
      <c r="J72" s="53">
        <v>0.21668472372697722</v>
      </c>
      <c r="K72" s="53">
        <v>0.21739130434782608</v>
      </c>
      <c r="L72" s="53">
        <v>0.21598272138228944</v>
      </c>
      <c r="M72" s="50"/>
      <c r="N72" s="53">
        <v>0.35169988276670577</v>
      </c>
      <c r="O72" s="53">
        <v>0.67720090293453727</v>
      </c>
      <c r="P72" s="53">
        <v>0</v>
      </c>
      <c r="Q72" s="50"/>
      <c r="R72" s="53">
        <v>0.23781212841854932</v>
      </c>
      <c r="S72" s="53">
        <v>0.23094688221709006</v>
      </c>
      <c r="T72" s="53">
        <v>0.24509803921568626</v>
      </c>
      <c r="U72" s="50"/>
      <c r="V72" s="53">
        <v>0</v>
      </c>
      <c r="W72" s="53">
        <v>0</v>
      </c>
      <c r="X72" s="53">
        <v>0</v>
      </c>
      <c r="Y72" s="50"/>
      <c r="Z72" s="53">
        <v>0</v>
      </c>
      <c r="AA72" s="53">
        <v>0</v>
      </c>
      <c r="AB72" s="53">
        <v>0</v>
      </c>
    </row>
    <row r="73" spans="1:28" ht="15" customHeight="1" x14ac:dyDescent="0.25">
      <c r="A73" s="4" t="s">
        <v>66</v>
      </c>
      <c r="B73" s="53">
        <v>0</v>
      </c>
      <c r="C73" s="53">
        <v>0</v>
      </c>
      <c r="D73" s="53">
        <v>0</v>
      </c>
      <c r="E73" s="50"/>
      <c r="F73" s="53">
        <v>0</v>
      </c>
      <c r="G73" s="53">
        <v>0</v>
      </c>
      <c r="H73" s="53">
        <v>0</v>
      </c>
      <c r="I73" s="50"/>
      <c r="J73" s="53">
        <v>0</v>
      </c>
      <c r="K73" s="53">
        <v>0</v>
      </c>
      <c r="L73" s="53">
        <v>0</v>
      </c>
      <c r="M73" s="50"/>
      <c r="N73" s="53">
        <v>0</v>
      </c>
      <c r="O73" s="53">
        <v>0</v>
      </c>
      <c r="P73" s="53">
        <v>0</v>
      </c>
      <c r="Q73" s="50"/>
      <c r="R73" s="53">
        <v>0</v>
      </c>
      <c r="S73" s="53">
        <v>0</v>
      </c>
      <c r="T73" s="53">
        <v>0</v>
      </c>
      <c r="U73" s="50"/>
      <c r="V73" s="53">
        <v>0</v>
      </c>
      <c r="W73" s="53">
        <v>0</v>
      </c>
      <c r="X73" s="53">
        <v>0</v>
      </c>
      <c r="Y73" s="50"/>
      <c r="Z73" s="53" t="s">
        <v>19</v>
      </c>
      <c r="AA73" s="53" t="s">
        <v>19</v>
      </c>
      <c r="AB73" s="53" t="s">
        <v>19</v>
      </c>
    </row>
    <row r="74" spans="1:28" ht="15" customHeight="1" x14ac:dyDescent="0.25">
      <c r="A74" s="4" t="s">
        <v>67</v>
      </c>
      <c r="B74" s="53">
        <v>0.89545295964647054</v>
      </c>
      <c r="C74" s="53">
        <v>1.1146496815286624</v>
      </c>
      <c r="D74" s="53">
        <v>0.66619081608374975</v>
      </c>
      <c r="E74" s="50"/>
      <c r="F74" s="53">
        <v>1.3185654008438819</v>
      </c>
      <c r="G74" s="53">
        <v>1.6865079365079365</v>
      </c>
      <c r="H74" s="53">
        <v>0.90090090090090091</v>
      </c>
      <c r="I74" s="50"/>
      <c r="J74" s="53">
        <v>0.46415678184631254</v>
      </c>
      <c r="K74" s="53">
        <v>0.62240663900414939</v>
      </c>
      <c r="L74" s="53">
        <v>0.30769230769230771</v>
      </c>
      <c r="M74" s="50"/>
      <c r="N74" s="53">
        <v>0.78917700112739564</v>
      </c>
      <c r="O74" s="53">
        <v>0.86862106406080353</v>
      </c>
      <c r="P74" s="53">
        <v>0.70339976553341155</v>
      </c>
      <c r="Q74" s="50"/>
      <c r="R74" s="53">
        <v>1.1789181692094313</v>
      </c>
      <c r="S74" s="53">
        <v>1.5235457063711912</v>
      </c>
      <c r="T74" s="53">
        <v>0.83333333333333337</v>
      </c>
      <c r="U74" s="50"/>
      <c r="V74" s="53">
        <v>0.78482668410725964</v>
      </c>
      <c r="W74" s="53">
        <v>0.90673575129533668</v>
      </c>
      <c r="X74" s="53">
        <v>0.66050198150594452</v>
      </c>
      <c r="Y74" s="50"/>
      <c r="Z74" s="53">
        <v>0</v>
      </c>
      <c r="AA74" s="53">
        <v>0</v>
      </c>
      <c r="AB74" s="53">
        <v>0</v>
      </c>
    </row>
    <row r="75" spans="1:28" ht="15" customHeight="1" x14ac:dyDescent="0.25">
      <c r="A75" s="4" t="s">
        <v>68</v>
      </c>
      <c r="B75" s="53">
        <v>0.7592592592592593</v>
      </c>
      <c r="C75" s="53">
        <v>1.0169491525423728</v>
      </c>
      <c r="D75" s="53">
        <v>0.51001821493624777</v>
      </c>
      <c r="E75" s="50"/>
      <c r="F75" s="53">
        <v>0.88852988691437806</v>
      </c>
      <c r="G75" s="53">
        <v>1.3377926421404682</v>
      </c>
      <c r="H75" s="53">
        <v>0.46875</v>
      </c>
      <c r="I75" s="50"/>
      <c r="J75" s="53">
        <v>1.2254901960784315</v>
      </c>
      <c r="K75" s="53">
        <v>1.6260162601626018</v>
      </c>
      <c r="L75" s="53">
        <v>0.82101806239737274</v>
      </c>
      <c r="M75" s="50"/>
      <c r="N75" s="53">
        <v>0.35492457852706299</v>
      </c>
      <c r="O75" s="53">
        <v>0.36832412523020258</v>
      </c>
      <c r="P75" s="53">
        <v>0.34246575342465752</v>
      </c>
      <c r="Q75" s="50"/>
      <c r="R75" s="53">
        <v>1.0741138560687433</v>
      </c>
      <c r="S75" s="53">
        <v>1.5317286652078774</v>
      </c>
      <c r="T75" s="53">
        <v>0.63291139240506333</v>
      </c>
      <c r="U75" s="50"/>
      <c r="V75" s="53">
        <v>0.11363636363636363</v>
      </c>
      <c r="W75" s="53">
        <v>0</v>
      </c>
      <c r="X75" s="53">
        <v>0.22831050228310501</v>
      </c>
      <c r="Y75" s="50"/>
      <c r="Z75" s="53" t="s">
        <v>19</v>
      </c>
      <c r="AA75" s="53" t="s">
        <v>19</v>
      </c>
      <c r="AB75" s="53" t="s">
        <v>19</v>
      </c>
    </row>
    <row r="76" spans="1:28" ht="15" customHeight="1" x14ac:dyDescent="0.25">
      <c r="A76" s="4" t="s">
        <v>69</v>
      </c>
      <c r="B76" s="53">
        <v>0.46367851622874806</v>
      </c>
      <c r="C76" s="53">
        <v>0.8</v>
      </c>
      <c r="D76" s="53">
        <v>0.14947683109118087</v>
      </c>
      <c r="E76" s="50"/>
      <c r="F76" s="53">
        <v>0.93457943925233633</v>
      </c>
      <c r="G76" s="53">
        <v>1.2903225806451613</v>
      </c>
      <c r="H76" s="53">
        <v>0.60240963855421692</v>
      </c>
      <c r="I76" s="50"/>
      <c r="J76" s="53">
        <v>0.33670033670033667</v>
      </c>
      <c r="K76" s="53">
        <v>0.65359477124183007</v>
      </c>
      <c r="L76" s="53">
        <v>0</v>
      </c>
      <c r="M76" s="50"/>
      <c r="N76" s="53">
        <v>0</v>
      </c>
      <c r="O76" s="53">
        <v>0</v>
      </c>
      <c r="P76" s="53">
        <v>0</v>
      </c>
      <c r="Q76" s="50"/>
      <c r="R76" s="53">
        <v>0.97560975609756095</v>
      </c>
      <c r="S76" s="53">
        <v>2.3255813953488373</v>
      </c>
      <c r="T76" s="53">
        <v>0</v>
      </c>
      <c r="U76" s="50"/>
      <c r="V76" s="53">
        <v>0</v>
      </c>
      <c r="W76" s="53">
        <v>0</v>
      </c>
      <c r="X76" s="53">
        <v>0</v>
      </c>
      <c r="Y76" s="50"/>
      <c r="Z76" s="53" t="s">
        <v>19</v>
      </c>
      <c r="AA76" s="53" t="s">
        <v>19</v>
      </c>
      <c r="AB76" s="53" t="s">
        <v>19</v>
      </c>
    </row>
    <row r="77" spans="1:28" ht="15" customHeight="1" x14ac:dyDescent="0.25">
      <c r="A77" s="4" t="s">
        <v>70</v>
      </c>
      <c r="B77" s="53">
        <v>0.92105263157894723</v>
      </c>
      <c r="C77" s="53">
        <v>1.0448410970831519</v>
      </c>
      <c r="D77" s="53">
        <v>0.7954043305346884</v>
      </c>
      <c r="E77" s="50"/>
      <c r="F77" s="53">
        <v>1.3257575757575757</v>
      </c>
      <c r="G77" s="53">
        <v>1.1049723756906076</v>
      </c>
      <c r="H77" s="53">
        <v>1.5594541910331383</v>
      </c>
      <c r="I77" s="50"/>
      <c r="J77" s="53">
        <v>1.2477718360071302</v>
      </c>
      <c r="K77" s="53">
        <v>1.2195121951219512</v>
      </c>
      <c r="L77" s="53">
        <v>1.2773722627737227</v>
      </c>
      <c r="M77" s="50"/>
      <c r="N77" s="53">
        <v>0.56242969628796402</v>
      </c>
      <c r="O77" s="53">
        <v>0.48309178743961351</v>
      </c>
      <c r="P77" s="53">
        <v>0.63157894736842102</v>
      </c>
      <c r="Q77" s="50"/>
      <c r="R77" s="53">
        <v>0.79155672823219003</v>
      </c>
      <c r="S77" s="53">
        <v>1.5075376884422109</v>
      </c>
      <c r="T77" s="53">
        <v>0</v>
      </c>
      <c r="U77" s="50"/>
      <c r="V77" s="53">
        <v>0.42253521126760557</v>
      </c>
      <c r="W77" s="53">
        <v>0.83565459610027859</v>
      </c>
      <c r="X77" s="53">
        <v>0</v>
      </c>
      <c r="Y77" s="50"/>
      <c r="Z77" s="53">
        <v>0</v>
      </c>
      <c r="AA77" s="53">
        <v>0</v>
      </c>
      <c r="AB77" s="53">
        <v>0</v>
      </c>
    </row>
    <row r="78" spans="1:28" ht="15" customHeight="1" x14ac:dyDescent="0.25">
      <c r="A78" s="4" t="s">
        <v>71</v>
      </c>
      <c r="B78" s="53">
        <v>0</v>
      </c>
      <c r="C78" s="53">
        <v>0</v>
      </c>
      <c r="D78" s="53">
        <v>0</v>
      </c>
      <c r="E78" s="50"/>
      <c r="F78" s="53">
        <v>0</v>
      </c>
      <c r="G78" s="53">
        <v>0</v>
      </c>
      <c r="H78" s="53">
        <v>0</v>
      </c>
      <c r="I78" s="50"/>
      <c r="J78" s="53">
        <v>0</v>
      </c>
      <c r="K78" s="53">
        <v>0</v>
      </c>
      <c r="L78" s="53">
        <v>0</v>
      </c>
      <c r="M78" s="50"/>
      <c r="N78" s="53">
        <v>0</v>
      </c>
      <c r="O78" s="53">
        <v>0</v>
      </c>
      <c r="P78" s="53">
        <v>0</v>
      </c>
      <c r="Q78" s="50"/>
      <c r="R78" s="53">
        <v>0</v>
      </c>
      <c r="S78" s="53">
        <v>0</v>
      </c>
      <c r="T78" s="53">
        <v>0</v>
      </c>
      <c r="U78" s="50"/>
      <c r="V78" s="53">
        <v>0</v>
      </c>
      <c r="W78" s="53">
        <v>0</v>
      </c>
      <c r="X78" s="53">
        <v>0</v>
      </c>
      <c r="Y78" s="50"/>
      <c r="Z78" s="53">
        <v>0</v>
      </c>
      <c r="AA78" s="53">
        <v>0</v>
      </c>
      <c r="AB78" s="53">
        <v>0</v>
      </c>
    </row>
    <row r="79" spans="1:28" ht="15" customHeight="1" x14ac:dyDescent="0.25">
      <c r="A79" s="4" t="s">
        <v>72</v>
      </c>
      <c r="B79" s="53">
        <v>1.4178810555336747</v>
      </c>
      <c r="C79" s="53">
        <v>1.8019801980198018</v>
      </c>
      <c r="D79" s="53">
        <v>1.0379945162553859</v>
      </c>
      <c r="E79" s="50"/>
      <c r="F79" s="53">
        <v>3.3225283630470019</v>
      </c>
      <c r="G79" s="53">
        <v>4.241948153967007</v>
      </c>
      <c r="H79" s="53">
        <v>2.3430962343096233</v>
      </c>
      <c r="I79" s="50"/>
      <c r="J79" s="53">
        <v>1.5403830141548709</v>
      </c>
      <c r="K79" s="53">
        <v>1.7661900756938604</v>
      </c>
      <c r="L79" s="53">
        <v>1.3190436933223413</v>
      </c>
      <c r="M79" s="50"/>
      <c r="N79" s="53">
        <v>0.86914534041525826</v>
      </c>
      <c r="O79" s="53">
        <v>1.1516314779270633</v>
      </c>
      <c r="P79" s="53">
        <v>0.58309037900874638</v>
      </c>
      <c r="Q79" s="50"/>
      <c r="R79" s="53">
        <v>0.23460410557184752</v>
      </c>
      <c r="S79" s="53">
        <v>0.36630036630036628</v>
      </c>
      <c r="T79" s="53">
        <v>0.11286681715575619</v>
      </c>
      <c r="U79" s="50"/>
      <c r="V79" s="53">
        <v>0.20093770931011384</v>
      </c>
      <c r="W79" s="53">
        <v>0.13908205841446453</v>
      </c>
      <c r="X79" s="53">
        <v>0.2583979328165375</v>
      </c>
      <c r="Y79" s="50"/>
      <c r="Z79" s="53">
        <v>0</v>
      </c>
      <c r="AA79" s="53">
        <v>0</v>
      </c>
      <c r="AB79" s="53">
        <v>0</v>
      </c>
    </row>
    <row r="80" spans="1:28" ht="15" customHeight="1" x14ac:dyDescent="0.25">
      <c r="A80" s="4" t="s">
        <v>73</v>
      </c>
      <c r="B80" s="53">
        <v>0.66307501036054706</v>
      </c>
      <c r="C80" s="53">
        <v>0.87682672233820447</v>
      </c>
      <c r="D80" s="53">
        <v>0.45248868778280549</v>
      </c>
      <c r="E80" s="50"/>
      <c r="F80" s="53">
        <v>1.4379084967320261</v>
      </c>
      <c r="G80" s="53">
        <v>1.8421052631578945</v>
      </c>
      <c r="H80" s="53">
        <v>1.0389610389610389</v>
      </c>
      <c r="I80" s="50"/>
      <c r="J80" s="53">
        <v>0.56892778993435444</v>
      </c>
      <c r="K80" s="53">
        <v>0.76660988074957415</v>
      </c>
      <c r="L80" s="53">
        <v>0.36003600360036003</v>
      </c>
      <c r="M80" s="50"/>
      <c r="N80" s="53">
        <v>0.44052863436123352</v>
      </c>
      <c r="O80" s="53">
        <v>0.49309664694280081</v>
      </c>
      <c r="P80" s="53">
        <v>0.3887269193391642</v>
      </c>
      <c r="Q80" s="50"/>
      <c r="R80" s="53">
        <v>0.44900577293136629</v>
      </c>
      <c r="S80" s="53">
        <v>0.79260237780713338</v>
      </c>
      <c r="T80" s="53">
        <v>0.12468827930174563</v>
      </c>
      <c r="U80" s="50"/>
      <c r="V80" s="53">
        <v>0.13764624913971094</v>
      </c>
      <c r="W80" s="53">
        <v>0.14367816091954022</v>
      </c>
      <c r="X80" s="53">
        <v>0.13210039630118892</v>
      </c>
      <c r="Y80" s="50"/>
      <c r="Z80" s="53">
        <v>0</v>
      </c>
      <c r="AA80" s="53">
        <v>0</v>
      </c>
      <c r="AB80" s="53">
        <v>0</v>
      </c>
    </row>
    <row r="81" spans="1:28" ht="15" customHeight="1" thickBot="1" x14ac:dyDescent="0.3">
      <c r="A81" s="42" t="s">
        <v>74</v>
      </c>
      <c r="B81" s="53">
        <v>0.35919540229885055</v>
      </c>
      <c r="C81" s="53">
        <v>0.68493150684931503</v>
      </c>
      <c r="D81" s="53">
        <v>0</v>
      </c>
      <c r="E81" s="50"/>
      <c r="F81" s="53">
        <v>0</v>
      </c>
      <c r="G81" s="53">
        <v>0</v>
      </c>
      <c r="H81" s="53">
        <v>0</v>
      </c>
      <c r="I81" s="50"/>
      <c r="J81" s="53">
        <v>0.84269662921348309</v>
      </c>
      <c r="K81" s="53">
        <v>1.4634146341463417</v>
      </c>
      <c r="L81" s="53">
        <v>0</v>
      </c>
      <c r="M81" s="50"/>
      <c r="N81" s="53">
        <v>0</v>
      </c>
      <c r="O81" s="53">
        <v>0</v>
      </c>
      <c r="P81" s="53">
        <v>0</v>
      </c>
      <c r="Q81" s="50"/>
      <c r="R81" s="53">
        <v>0.42735042735042739</v>
      </c>
      <c r="S81" s="53">
        <v>0.81967213114754101</v>
      </c>
      <c r="T81" s="53">
        <v>0</v>
      </c>
      <c r="U81" s="50"/>
      <c r="V81" s="53">
        <v>0.51020408163265307</v>
      </c>
      <c r="W81" s="53">
        <v>0.97087378640776689</v>
      </c>
      <c r="X81" s="53">
        <v>0</v>
      </c>
      <c r="Y81" s="50"/>
      <c r="Z81" s="53" t="s">
        <v>19</v>
      </c>
      <c r="AA81" s="53" t="s">
        <v>19</v>
      </c>
      <c r="AB81" s="53" t="s">
        <v>19</v>
      </c>
    </row>
    <row r="82" spans="1:28" ht="15" customHeight="1" x14ac:dyDescent="0.25">
      <c r="A82" s="242" t="s">
        <v>98</v>
      </c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</row>
    <row r="83" spans="1:28" x14ac:dyDescent="0.25">
      <c r="A83" s="247" t="s">
        <v>79</v>
      </c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</row>
  </sheetData>
  <mergeCells count="32">
    <mergeCell ref="A1:AB1"/>
    <mergeCell ref="A2:AB2"/>
    <mergeCell ref="A3:AB3"/>
    <mergeCell ref="A4:AB4"/>
    <mergeCell ref="A5:AB5"/>
    <mergeCell ref="A6:AB6"/>
    <mergeCell ref="A8:A9"/>
    <mergeCell ref="B8:D8"/>
    <mergeCell ref="F8:H8"/>
    <mergeCell ref="J8:L8"/>
    <mergeCell ref="N8:P8"/>
    <mergeCell ref="A47:AB47"/>
    <mergeCell ref="A40:AB40"/>
    <mergeCell ref="R8:T8"/>
    <mergeCell ref="V8:X8"/>
    <mergeCell ref="Z8:AB8"/>
    <mergeCell ref="A41:AB41"/>
    <mergeCell ref="A43:AB43"/>
    <mergeCell ref="A44:AB44"/>
    <mergeCell ref="A45:AB45"/>
    <mergeCell ref="A46:AB46"/>
    <mergeCell ref="A82:AB82"/>
    <mergeCell ref="A83:AB83"/>
    <mergeCell ref="A48:AB48"/>
    <mergeCell ref="A50:A51"/>
    <mergeCell ref="B50:D50"/>
    <mergeCell ref="F50:H50"/>
    <mergeCell ref="J50:L50"/>
    <mergeCell ref="N50:P50"/>
    <mergeCell ref="R50:T50"/>
    <mergeCell ref="V50:X50"/>
    <mergeCell ref="Z50:AB50"/>
  </mergeCells>
  <hyperlinks>
    <hyperlink ref="AE43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1" max="16383" man="1"/>
  </rowBreaks>
  <colBreaks count="1" manualBreakCount="1">
    <brk id="28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opLeftCell="G43" zoomScaleNormal="100" workbookViewId="0">
      <selection activeCell="AD48" sqref="AD48"/>
    </sheetView>
  </sheetViews>
  <sheetFormatPr baseColWidth="10" defaultRowHeight="12.75" x14ac:dyDescent="0.2"/>
  <cols>
    <col min="1" max="1" width="11.42578125" style="209"/>
    <col min="2" max="2" width="8.85546875" style="213" bestFit="1" customWidth="1"/>
    <col min="3" max="4" width="7.28515625" style="213" bestFit="1" customWidth="1"/>
    <col min="5" max="5" width="1.7109375" style="213" customWidth="1"/>
    <col min="6" max="6" width="7.5703125" style="213" bestFit="1" customWidth="1"/>
    <col min="7" max="7" width="6.28515625" style="213" bestFit="1" customWidth="1"/>
    <col min="8" max="8" width="6.28515625" style="213" customWidth="1"/>
    <col min="9" max="9" width="1.7109375" style="213" customWidth="1"/>
    <col min="10" max="10" width="7.28515625" style="213" bestFit="1" customWidth="1"/>
    <col min="11" max="11" width="6.5703125" style="213" bestFit="1" customWidth="1"/>
    <col min="12" max="12" width="6.5703125" style="213" customWidth="1"/>
    <col min="13" max="13" width="1.7109375" style="213" customWidth="1"/>
    <col min="14" max="15" width="6.85546875" style="213" bestFit="1" customWidth="1"/>
    <col min="16" max="16" width="6.85546875" style="213" customWidth="1"/>
    <col min="17" max="17" width="1.7109375" style="213" customWidth="1"/>
    <col min="18" max="18" width="7.5703125" style="213" bestFit="1" customWidth="1"/>
    <col min="19" max="19" width="6.85546875" style="213" bestFit="1" customWidth="1"/>
    <col min="20" max="20" width="6.85546875" style="213" customWidth="1"/>
    <col min="21" max="21" width="1.7109375" style="213" customWidth="1"/>
    <col min="22" max="22" width="7.28515625" style="213" bestFit="1" customWidth="1"/>
    <col min="23" max="23" width="6.28515625" style="213" bestFit="1" customWidth="1"/>
    <col min="24" max="24" width="6.28515625" style="213" customWidth="1"/>
    <col min="25" max="25" width="1.7109375" style="213" customWidth="1"/>
    <col min="26" max="26" width="7.5703125" style="213" bestFit="1" customWidth="1"/>
    <col min="27" max="27" width="6.28515625" style="213" bestFit="1" customWidth="1"/>
    <col min="28" max="28" width="6.28515625" style="213" customWidth="1"/>
    <col min="29" max="29" width="6.7109375" style="4" customWidth="1"/>
    <col min="30" max="30" width="7.85546875" style="4" bestFit="1" customWidth="1"/>
    <col min="31" max="32" width="5.140625" style="4" customWidth="1"/>
    <col min="33" max="33" width="1.7109375" style="4" customWidth="1"/>
    <col min="34" max="36" width="5" style="4" customWidth="1"/>
    <col min="37" max="37" width="1.7109375" style="4" customWidth="1"/>
    <col min="38" max="40" width="5" style="4" customWidth="1"/>
    <col min="41" max="41" width="1.7109375" style="4" customWidth="1"/>
    <col min="42" max="44" width="5" style="4" customWidth="1"/>
    <col min="45" max="45" width="1.7109375" style="4" customWidth="1"/>
    <col min="46" max="48" width="5.140625" style="4" customWidth="1"/>
    <col min="49" max="49" width="1.7109375" style="4" customWidth="1"/>
    <col min="50" max="51" width="5" style="4" customWidth="1"/>
    <col min="52" max="52" width="5.28515625" style="4" customWidth="1"/>
    <col min="53" max="251" width="11.42578125" style="4"/>
    <col min="252" max="252" width="16.140625" style="4" customWidth="1"/>
    <col min="253" max="253" width="6" style="4" customWidth="1"/>
    <col min="254" max="254" width="6" style="4" bestFit="1" customWidth="1"/>
    <col min="255" max="255" width="5.7109375" style="4" bestFit="1" customWidth="1"/>
    <col min="256" max="256" width="1.7109375" style="4" customWidth="1"/>
    <col min="257" max="257" width="6" style="4" bestFit="1" customWidth="1"/>
    <col min="258" max="259" width="5" style="4" customWidth="1"/>
    <col min="260" max="260" width="1.7109375" style="4" customWidth="1"/>
    <col min="261" max="263" width="5" style="4" customWidth="1"/>
    <col min="264" max="264" width="1.7109375" style="4" customWidth="1"/>
    <col min="265" max="267" width="5.140625" style="4" bestFit="1" customWidth="1"/>
    <col min="268" max="268" width="1.7109375" style="4" customWidth="1"/>
    <col min="269" max="271" width="5.140625" style="4" bestFit="1" customWidth="1"/>
    <col min="272" max="272" width="1.7109375" style="4" customWidth="1"/>
    <col min="273" max="275" width="5.140625" style="4" bestFit="1" customWidth="1"/>
    <col min="276" max="276" width="1.7109375" style="4" customWidth="1"/>
    <col min="277" max="277" width="4.85546875" style="4" bestFit="1" customWidth="1"/>
    <col min="278" max="279" width="4.42578125" style="4" customWidth="1"/>
    <col min="280" max="280" width="8.85546875" style="4" customWidth="1"/>
    <col min="281" max="281" width="12" style="4" customWidth="1"/>
    <col min="282" max="284" width="6" style="4" customWidth="1"/>
    <col min="285" max="285" width="1.7109375" style="4" customWidth="1"/>
    <col min="286" max="286" width="6.140625" style="4" customWidth="1"/>
    <col min="287" max="288" width="5.140625" style="4" customWidth="1"/>
    <col min="289" max="289" width="1.7109375" style="4" customWidth="1"/>
    <col min="290" max="292" width="5" style="4" customWidth="1"/>
    <col min="293" max="293" width="1.7109375" style="4" customWidth="1"/>
    <col min="294" max="296" width="5" style="4" customWidth="1"/>
    <col min="297" max="297" width="1.7109375" style="4" customWidth="1"/>
    <col min="298" max="300" width="5" style="4" customWidth="1"/>
    <col min="301" max="301" width="1.7109375" style="4" customWidth="1"/>
    <col min="302" max="304" width="5.140625" style="4" customWidth="1"/>
    <col min="305" max="305" width="1.7109375" style="4" customWidth="1"/>
    <col min="306" max="307" width="5" style="4" customWidth="1"/>
    <col min="308" max="308" width="5.28515625" style="4" customWidth="1"/>
    <col min="309" max="507" width="11.42578125" style="4"/>
    <col min="508" max="508" width="16.140625" style="4" customWidth="1"/>
    <col min="509" max="509" width="6" style="4" customWidth="1"/>
    <col min="510" max="510" width="6" style="4" bestFit="1" customWidth="1"/>
    <col min="511" max="511" width="5.7109375" style="4" bestFit="1" customWidth="1"/>
    <col min="512" max="512" width="1.7109375" style="4" customWidth="1"/>
    <col min="513" max="513" width="6" style="4" bestFit="1" customWidth="1"/>
    <col min="514" max="515" width="5" style="4" customWidth="1"/>
    <col min="516" max="516" width="1.7109375" style="4" customWidth="1"/>
    <col min="517" max="519" width="5" style="4" customWidth="1"/>
    <col min="520" max="520" width="1.7109375" style="4" customWidth="1"/>
    <col min="521" max="523" width="5.140625" style="4" bestFit="1" customWidth="1"/>
    <col min="524" max="524" width="1.7109375" style="4" customWidth="1"/>
    <col min="525" max="527" width="5.140625" style="4" bestFit="1" customWidth="1"/>
    <col min="528" max="528" width="1.7109375" style="4" customWidth="1"/>
    <col min="529" max="531" width="5.140625" style="4" bestFit="1" customWidth="1"/>
    <col min="532" max="532" width="1.7109375" style="4" customWidth="1"/>
    <col min="533" max="533" width="4.85546875" style="4" bestFit="1" customWidth="1"/>
    <col min="534" max="535" width="4.42578125" style="4" customWidth="1"/>
    <col min="536" max="536" width="8.85546875" style="4" customWidth="1"/>
    <col min="537" max="537" width="12" style="4" customWidth="1"/>
    <col min="538" max="540" width="6" style="4" customWidth="1"/>
    <col min="541" max="541" width="1.7109375" style="4" customWidth="1"/>
    <col min="542" max="542" width="6.140625" style="4" customWidth="1"/>
    <col min="543" max="544" width="5.140625" style="4" customWidth="1"/>
    <col min="545" max="545" width="1.7109375" style="4" customWidth="1"/>
    <col min="546" max="548" width="5" style="4" customWidth="1"/>
    <col min="549" max="549" width="1.7109375" style="4" customWidth="1"/>
    <col min="550" max="552" width="5" style="4" customWidth="1"/>
    <col min="553" max="553" width="1.7109375" style="4" customWidth="1"/>
    <col min="554" max="556" width="5" style="4" customWidth="1"/>
    <col min="557" max="557" width="1.7109375" style="4" customWidth="1"/>
    <col min="558" max="560" width="5.140625" style="4" customWidth="1"/>
    <col min="561" max="561" width="1.7109375" style="4" customWidth="1"/>
    <col min="562" max="563" width="5" style="4" customWidth="1"/>
    <col min="564" max="564" width="5.28515625" style="4" customWidth="1"/>
    <col min="565" max="763" width="11.42578125" style="4"/>
    <col min="764" max="764" width="16.140625" style="4" customWidth="1"/>
    <col min="765" max="765" width="6" style="4" customWidth="1"/>
    <col min="766" max="766" width="6" style="4" bestFit="1" customWidth="1"/>
    <col min="767" max="767" width="5.7109375" style="4" bestFit="1" customWidth="1"/>
    <col min="768" max="768" width="1.7109375" style="4" customWidth="1"/>
    <col min="769" max="769" width="6" style="4" bestFit="1" customWidth="1"/>
    <col min="770" max="771" width="5" style="4" customWidth="1"/>
    <col min="772" max="772" width="1.7109375" style="4" customWidth="1"/>
    <col min="773" max="775" width="5" style="4" customWidth="1"/>
    <col min="776" max="776" width="1.7109375" style="4" customWidth="1"/>
    <col min="777" max="779" width="5.140625" style="4" bestFit="1" customWidth="1"/>
    <col min="780" max="780" width="1.7109375" style="4" customWidth="1"/>
    <col min="781" max="783" width="5.140625" style="4" bestFit="1" customWidth="1"/>
    <col min="784" max="784" width="1.7109375" style="4" customWidth="1"/>
    <col min="785" max="787" width="5.140625" style="4" bestFit="1" customWidth="1"/>
    <col min="788" max="788" width="1.7109375" style="4" customWidth="1"/>
    <col min="789" max="789" width="4.85546875" style="4" bestFit="1" customWidth="1"/>
    <col min="790" max="791" width="4.42578125" style="4" customWidth="1"/>
    <col min="792" max="792" width="8.85546875" style="4" customWidth="1"/>
    <col min="793" max="793" width="12" style="4" customWidth="1"/>
    <col min="794" max="796" width="6" style="4" customWidth="1"/>
    <col min="797" max="797" width="1.7109375" style="4" customWidth="1"/>
    <col min="798" max="798" width="6.140625" style="4" customWidth="1"/>
    <col min="799" max="800" width="5.140625" style="4" customWidth="1"/>
    <col min="801" max="801" width="1.7109375" style="4" customWidth="1"/>
    <col min="802" max="804" width="5" style="4" customWidth="1"/>
    <col min="805" max="805" width="1.7109375" style="4" customWidth="1"/>
    <col min="806" max="808" width="5" style="4" customWidth="1"/>
    <col min="809" max="809" width="1.7109375" style="4" customWidth="1"/>
    <col min="810" max="812" width="5" style="4" customWidth="1"/>
    <col min="813" max="813" width="1.7109375" style="4" customWidth="1"/>
    <col min="814" max="816" width="5.140625" style="4" customWidth="1"/>
    <col min="817" max="817" width="1.7109375" style="4" customWidth="1"/>
    <col min="818" max="819" width="5" style="4" customWidth="1"/>
    <col min="820" max="820" width="5.28515625" style="4" customWidth="1"/>
    <col min="821" max="1019" width="11.42578125" style="4"/>
    <col min="1020" max="1020" width="16.140625" style="4" customWidth="1"/>
    <col min="1021" max="1021" width="6" style="4" customWidth="1"/>
    <col min="1022" max="1022" width="6" style="4" bestFit="1" customWidth="1"/>
    <col min="1023" max="1023" width="5.7109375" style="4" bestFit="1" customWidth="1"/>
    <col min="1024" max="1024" width="1.7109375" style="4" customWidth="1"/>
    <col min="1025" max="1025" width="6" style="4" bestFit="1" customWidth="1"/>
    <col min="1026" max="1027" width="5" style="4" customWidth="1"/>
    <col min="1028" max="1028" width="1.7109375" style="4" customWidth="1"/>
    <col min="1029" max="1031" width="5" style="4" customWidth="1"/>
    <col min="1032" max="1032" width="1.7109375" style="4" customWidth="1"/>
    <col min="1033" max="1035" width="5.140625" style="4" bestFit="1" customWidth="1"/>
    <col min="1036" max="1036" width="1.7109375" style="4" customWidth="1"/>
    <col min="1037" max="1039" width="5.140625" style="4" bestFit="1" customWidth="1"/>
    <col min="1040" max="1040" width="1.7109375" style="4" customWidth="1"/>
    <col min="1041" max="1043" width="5.140625" style="4" bestFit="1" customWidth="1"/>
    <col min="1044" max="1044" width="1.7109375" style="4" customWidth="1"/>
    <col min="1045" max="1045" width="4.85546875" style="4" bestFit="1" customWidth="1"/>
    <col min="1046" max="1047" width="4.42578125" style="4" customWidth="1"/>
    <col min="1048" max="1048" width="8.85546875" style="4" customWidth="1"/>
    <col min="1049" max="1049" width="12" style="4" customWidth="1"/>
    <col min="1050" max="1052" width="6" style="4" customWidth="1"/>
    <col min="1053" max="1053" width="1.7109375" style="4" customWidth="1"/>
    <col min="1054" max="1054" width="6.140625" style="4" customWidth="1"/>
    <col min="1055" max="1056" width="5.140625" style="4" customWidth="1"/>
    <col min="1057" max="1057" width="1.7109375" style="4" customWidth="1"/>
    <col min="1058" max="1060" width="5" style="4" customWidth="1"/>
    <col min="1061" max="1061" width="1.7109375" style="4" customWidth="1"/>
    <col min="1062" max="1064" width="5" style="4" customWidth="1"/>
    <col min="1065" max="1065" width="1.7109375" style="4" customWidth="1"/>
    <col min="1066" max="1068" width="5" style="4" customWidth="1"/>
    <col min="1069" max="1069" width="1.7109375" style="4" customWidth="1"/>
    <col min="1070" max="1072" width="5.140625" style="4" customWidth="1"/>
    <col min="1073" max="1073" width="1.7109375" style="4" customWidth="1"/>
    <col min="1074" max="1075" width="5" style="4" customWidth="1"/>
    <col min="1076" max="1076" width="5.28515625" style="4" customWidth="1"/>
    <col min="1077" max="1275" width="11.42578125" style="4"/>
    <col min="1276" max="1276" width="16.140625" style="4" customWidth="1"/>
    <col min="1277" max="1277" width="6" style="4" customWidth="1"/>
    <col min="1278" max="1278" width="6" style="4" bestFit="1" customWidth="1"/>
    <col min="1279" max="1279" width="5.7109375" style="4" bestFit="1" customWidth="1"/>
    <col min="1280" max="1280" width="1.7109375" style="4" customWidth="1"/>
    <col min="1281" max="1281" width="6" style="4" bestFit="1" customWidth="1"/>
    <col min="1282" max="1283" width="5" style="4" customWidth="1"/>
    <col min="1284" max="1284" width="1.7109375" style="4" customWidth="1"/>
    <col min="1285" max="1287" width="5" style="4" customWidth="1"/>
    <col min="1288" max="1288" width="1.7109375" style="4" customWidth="1"/>
    <col min="1289" max="1291" width="5.140625" style="4" bestFit="1" customWidth="1"/>
    <col min="1292" max="1292" width="1.7109375" style="4" customWidth="1"/>
    <col min="1293" max="1295" width="5.140625" style="4" bestFit="1" customWidth="1"/>
    <col min="1296" max="1296" width="1.7109375" style="4" customWidth="1"/>
    <col min="1297" max="1299" width="5.140625" style="4" bestFit="1" customWidth="1"/>
    <col min="1300" max="1300" width="1.7109375" style="4" customWidth="1"/>
    <col min="1301" max="1301" width="4.85546875" style="4" bestFit="1" customWidth="1"/>
    <col min="1302" max="1303" width="4.42578125" style="4" customWidth="1"/>
    <col min="1304" max="1304" width="8.85546875" style="4" customWidth="1"/>
    <col min="1305" max="1305" width="12" style="4" customWidth="1"/>
    <col min="1306" max="1308" width="6" style="4" customWidth="1"/>
    <col min="1309" max="1309" width="1.7109375" style="4" customWidth="1"/>
    <col min="1310" max="1310" width="6.140625" style="4" customWidth="1"/>
    <col min="1311" max="1312" width="5.140625" style="4" customWidth="1"/>
    <col min="1313" max="1313" width="1.7109375" style="4" customWidth="1"/>
    <col min="1314" max="1316" width="5" style="4" customWidth="1"/>
    <col min="1317" max="1317" width="1.7109375" style="4" customWidth="1"/>
    <col min="1318" max="1320" width="5" style="4" customWidth="1"/>
    <col min="1321" max="1321" width="1.7109375" style="4" customWidth="1"/>
    <col min="1322" max="1324" width="5" style="4" customWidth="1"/>
    <col min="1325" max="1325" width="1.7109375" style="4" customWidth="1"/>
    <col min="1326" max="1328" width="5.140625" style="4" customWidth="1"/>
    <col min="1329" max="1329" width="1.7109375" style="4" customWidth="1"/>
    <col min="1330" max="1331" width="5" style="4" customWidth="1"/>
    <col min="1332" max="1332" width="5.28515625" style="4" customWidth="1"/>
    <col min="1333" max="1531" width="11.42578125" style="4"/>
    <col min="1532" max="1532" width="16.140625" style="4" customWidth="1"/>
    <col min="1533" max="1533" width="6" style="4" customWidth="1"/>
    <col min="1534" max="1534" width="6" style="4" bestFit="1" customWidth="1"/>
    <col min="1535" max="1535" width="5.7109375" style="4" bestFit="1" customWidth="1"/>
    <col min="1536" max="1536" width="1.7109375" style="4" customWidth="1"/>
    <col min="1537" max="1537" width="6" style="4" bestFit="1" customWidth="1"/>
    <col min="1538" max="1539" width="5" style="4" customWidth="1"/>
    <col min="1540" max="1540" width="1.7109375" style="4" customWidth="1"/>
    <col min="1541" max="1543" width="5" style="4" customWidth="1"/>
    <col min="1544" max="1544" width="1.7109375" style="4" customWidth="1"/>
    <col min="1545" max="1547" width="5.140625" style="4" bestFit="1" customWidth="1"/>
    <col min="1548" max="1548" width="1.7109375" style="4" customWidth="1"/>
    <col min="1549" max="1551" width="5.140625" style="4" bestFit="1" customWidth="1"/>
    <col min="1552" max="1552" width="1.7109375" style="4" customWidth="1"/>
    <col min="1553" max="1555" width="5.140625" style="4" bestFit="1" customWidth="1"/>
    <col min="1556" max="1556" width="1.7109375" style="4" customWidth="1"/>
    <col min="1557" max="1557" width="4.85546875" style="4" bestFit="1" customWidth="1"/>
    <col min="1558" max="1559" width="4.42578125" style="4" customWidth="1"/>
    <col min="1560" max="1560" width="8.85546875" style="4" customWidth="1"/>
    <col min="1561" max="1561" width="12" style="4" customWidth="1"/>
    <col min="1562" max="1564" width="6" style="4" customWidth="1"/>
    <col min="1565" max="1565" width="1.7109375" style="4" customWidth="1"/>
    <col min="1566" max="1566" width="6.140625" style="4" customWidth="1"/>
    <col min="1567" max="1568" width="5.140625" style="4" customWidth="1"/>
    <col min="1569" max="1569" width="1.7109375" style="4" customWidth="1"/>
    <col min="1570" max="1572" width="5" style="4" customWidth="1"/>
    <col min="1573" max="1573" width="1.7109375" style="4" customWidth="1"/>
    <col min="1574" max="1576" width="5" style="4" customWidth="1"/>
    <col min="1577" max="1577" width="1.7109375" style="4" customWidth="1"/>
    <col min="1578" max="1580" width="5" style="4" customWidth="1"/>
    <col min="1581" max="1581" width="1.7109375" style="4" customWidth="1"/>
    <col min="1582" max="1584" width="5.140625" style="4" customWidth="1"/>
    <col min="1585" max="1585" width="1.7109375" style="4" customWidth="1"/>
    <col min="1586" max="1587" width="5" style="4" customWidth="1"/>
    <col min="1588" max="1588" width="5.28515625" style="4" customWidth="1"/>
    <col min="1589" max="1787" width="11.42578125" style="4"/>
    <col min="1788" max="1788" width="16.140625" style="4" customWidth="1"/>
    <col min="1789" max="1789" width="6" style="4" customWidth="1"/>
    <col min="1790" max="1790" width="6" style="4" bestFit="1" customWidth="1"/>
    <col min="1791" max="1791" width="5.7109375" style="4" bestFit="1" customWidth="1"/>
    <col min="1792" max="1792" width="1.7109375" style="4" customWidth="1"/>
    <col min="1793" max="1793" width="6" style="4" bestFit="1" customWidth="1"/>
    <col min="1794" max="1795" width="5" style="4" customWidth="1"/>
    <col min="1796" max="1796" width="1.7109375" style="4" customWidth="1"/>
    <col min="1797" max="1799" width="5" style="4" customWidth="1"/>
    <col min="1800" max="1800" width="1.7109375" style="4" customWidth="1"/>
    <col min="1801" max="1803" width="5.140625" style="4" bestFit="1" customWidth="1"/>
    <col min="1804" max="1804" width="1.7109375" style="4" customWidth="1"/>
    <col min="1805" max="1807" width="5.140625" style="4" bestFit="1" customWidth="1"/>
    <col min="1808" max="1808" width="1.7109375" style="4" customWidth="1"/>
    <col min="1809" max="1811" width="5.140625" style="4" bestFit="1" customWidth="1"/>
    <col min="1812" max="1812" width="1.7109375" style="4" customWidth="1"/>
    <col min="1813" max="1813" width="4.85546875" style="4" bestFit="1" customWidth="1"/>
    <col min="1814" max="1815" width="4.42578125" style="4" customWidth="1"/>
    <col min="1816" max="1816" width="8.85546875" style="4" customWidth="1"/>
    <col min="1817" max="1817" width="12" style="4" customWidth="1"/>
    <col min="1818" max="1820" width="6" style="4" customWidth="1"/>
    <col min="1821" max="1821" width="1.7109375" style="4" customWidth="1"/>
    <col min="1822" max="1822" width="6.140625" style="4" customWidth="1"/>
    <col min="1823" max="1824" width="5.140625" style="4" customWidth="1"/>
    <col min="1825" max="1825" width="1.7109375" style="4" customWidth="1"/>
    <col min="1826" max="1828" width="5" style="4" customWidth="1"/>
    <col min="1829" max="1829" width="1.7109375" style="4" customWidth="1"/>
    <col min="1830" max="1832" width="5" style="4" customWidth="1"/>
    <col min="1833" max="1833" width="1.7109375" style="4" customWidth="1"/>
    <col min="1834" max="1836" width="5" style="4" customWidth="1"/>
    <col min="1837" max="1837" width="1.7109375" style="4" customWidth="1"/>
    <col min="1838" max="1840" width="5.140625" style="4" customWidth="1"/>
    <col min="1841" max="1841" width="1.7109375" style="4" customWidth="1"/>
    <col min="1842" max="1843" width="5" style="4" customWidth="1"/>
    <col min="1844" max="1844" width="5.28515625" style="4" customWidth="1"/>
    <col min="1845" max="2043" width="11.42578125" style="4"/>
    <col min="2044" max="2044" width="16.140625" style="4" customWidth="1"/>
    <col min="2045" max="2045" width="6" style="4" customWidth="1"/>
    <col min="2046" max="2046" width="6" style="4" bestFit="1" customWidth="1"/>
    <col min="2047" max="2047" width="5.7109375" style="4" bestFit="1" customWidth="1"/>
    <col min="2048" max="2048" width="1.7109375" style="4" customWidth="1"/>
    <col min="2049" max="2049" width="6" style="4" bestFit="1" customWidth="1"/>
    <col min="2050" max="2051" width="5" style="4" customWidth="1"/>
    <col min="2052" max="2052" width="1.7109375" style="4" customWidth="1"/>
    <col min="2053" max="2055" width="5" style="4" customWidth="1"/>
    <col min="2056" max="2056" width="1.7109375" style="4" customWidth="1"/>
    <col min="2057" max="2059" width="5.140625" style="4" bestFit="1" customWidth="1"/>
    <col min="2060" max="2060" width="1.7109375" style="4" customWidth="1"/>
    <col min="2061" max="2063" width="5.140625" style="4" bestFit="1" customWidth="1"/>
    <col min="2064" max="2064" width="1.7109375" style="4" customWidth="1"/>
    <col min="2065" max="2067" width="5.140625" style="4" bestFit="1" customWidth="1"/>
    <col min="2068" max="2068" width="1.7109375" style="4" customWidth="1"/>
    <col min="2069" max="2069" width="4.85546875" style="4" bestFit="1" customWidth="1"/>
    <col min="2070" max="2071" width="4.42578125" style="4" customWidth="1"/>
    <col min="2072" max="2072" width="8.85546875" style="4" customWidth="1"/>
    <col min="2073" max="2073" width="12" style="4" customWidth="1"/>
    <col min="2074" max="2076" width="6" style="4" customWidth="1"/>
    <col min="2077" max="2077" width="1.7109375" style="4" customWidth="1"/>
    <col min="2078" max="2078" width="6.140625" style="4" customWidth="1"/>
    <col min="2079" max="2080" width="5.140625" style="4" customWidth="1"/>
    <col min="2081" max="2081" width="1.7109375" style="4" customWidth="1"/>
    <col min="2082" max="2084" width="5" style="4" customWidth="1"/>
    <col min="2085" max="2085" width="1.7109375" style="4" customWidth="1"/>
    <col min="2086" max="2088" width="5" style="4" customWidth="1"/>
    <col min="2089" max="2089" width="1.7109375" style="4" customWidth="1"/>
    <col min="2090" max="2092" width="5" style="4" customWidth="1"/>
    <col min="2093" max="2093" width="1.7109375" style="4" customWidth="1"/>
    <col min="2094" max="2096" width="5.140625" style="4" customWidth="1"/>
    <col min="2097" max="2097" width="1.7109375" style="4" customWidth="1"/>
    <col min="2098" max="2099" width="5" style="4" customWidth="1"/>
    <col min="2100" max="2100" width="5.28515625" style="4" customWidth="1"/>
    <col min="2101" max="2299" width="11.42578125" style="4"/>
    <col min="2300" max="2300" width="16.140625" style="4" customWidth="1"/>
    <col min="2301" max="2301" width="6" style="4" customWidth="1"/>
    <col min="2302" max="2302" width="6" style="4" bestFit="1" customWidth="1"/>
    <col min="2303" max="2303" width="5.7109375" style="4" bestFit="1" customWidth="1"/>
    <col min="2304" max="2304" width="1.7109375" style="4" customWidth="1"/>
    <col min="2305" max="2305" width="6" style="4" bestFit="1" customWidth="1"/>
    <col min="2306" max="2307" width="5" style="4" customWidth="1"/>
    <col min="2308" max="2308" width="1.7109375" style="4" customWidth="1"/>
    <col min="2309" max="2311" width="5" style="4" customWidth="1"/>
    <col min="2312" max="2312" width="1.7109375" style="4" customWidth="1"/>
    <col min="2313" max="2315" width="5.140625" style="4" bestFit="1" customWidth="1"/>
    <col min="2316" max="2316" width="1.7109375" style="4" customWidth="1"/>
    <col min="2317" max="2319" width="5.140625" style="4" bestFit="1" customWidth="1"/>
    <col min="2320" max="2320" width="1.7109375" style="4" customWidth="1"/>
    <col min="2321" max="2323" width="5.140625" style="4" bestFit="1" customWidth="1"/>
    <col min="2324" max="2324" width="1.7109375" style="4" customWidth="1"/>
    <col min="2325" max="2325" width="4.85546875" style="4" bestFit="1" customWidth="1"/>
    <col min="2326" max="2327" width="4.42578125" style="4" customWidth="1"/>
    <col min="2328" max="2328" width="8.85546875" style="4" customWidth="1"/>
    <col min="2329" max="2329" width="12" style="4" customWidth="1"/>
    <col min="2330" max="2332" width="6" style="4" customWidth="1"/>
    <col min="2333" max="2333" width="1.7109375" style="4" customWidth="1"/>
    <col min="2334" max="2334" width="6.140625" style="4" customWidth="1"/>
    <col min="2335" max="2336" width="5.140625" style="4" customWidth="1"/>
    <col min="2337" max="2337" width="1.7109375" style="4" customWidth="1"/>
    <col min="2338" max="2340" width="5" style="4" customWidth="1"/>
    <col min="2341" max="2341" width="1.7109375" style="4" customWidth="1"/>
    <col min="2342" max="2344" width="5" style="4" customWidth="1"/>
    <col min="2345" max="2345" width="1.7109375" style="4" customWidth="1"/>
    <col min="2346" max="2348" width="5" style="4" customWidth="1"/>
    <col min="2349" max="2349" width="1.7109375" style="4" customWidth="1"/>
    <col min="2350" max="2352" width="5.140625" style="4" customWidth="1"/>
    <col min="2353" max="2353" width="1.7109375" style="4" customWidth="1"/>
    <col min="2354" max="2355" width="5" style="4" customWidth="1"/>
    <col min="2356" max="2356" width="5.28515625" style="4" customWidth="1"/>
    <col min="2357" max="2555" width="11.42578125" style="4"/>
    <col min="2556" max="2556" width="16.140625" style="4" customWidth="1"/>
    <col min="2557" max="2557" width="6" style="4" customWidth="1"/>
    <col min="2558" max="2558" width="6" style="4" bestFit="1" customWidth="1"/>
    <col min="2559" max="2559" width="5.7109375" style="4" bestFit="1" customWidth="1"/>
    <col min="2560" max="2560" width="1.7109375" style="4" customWidth="1"/>
    <col min="2561" max="2561" width="6" style="4" bestFit="1" customWidth="1"/>
    <col min="2562" max="2563" width="5" style="4" customWidth="1"/>
    <col min="2564" max="2564" width="1.7109375" style="4" customWidth="1"/>
    <col min="2565" max="2567" width="5" style="4" customWidth="1"/>
    <col min="2568" max="2568" width="1.7109375" style="4" customWidth="1"/>
    <col min="2569" max="2571" width="5.140625" style="4" bestFit="1" customWidth="1"/>
    <col min="2572" max="2572" width="1.7109375" style="4" customWidth="1"/>
    <col min="2573" max="2575" width="5.140625" style="4" bestFit="1" customWidth="1"/>
    <col min="2576" max="2576" width="1.7109375" style="4" customWidth="1"/>
    <col min="2577" max="2579" width="5.140625" style="4" bestFit="1" customWidth="1"/>
    <col min="2580" max="2580" width="1.7109375" style="4" customWidth="1"/>
    <col min="2581" max="2581" width="4.85546875" style="4" bestFit="1" customWidth="1"/>
    <col min="2582" max="2583" width="4.42578125" style="4" customWidth="1"/>
    <col min="2584" max="2584" width="8.85546875" style="4" customWidth="1"/>
    <col min="2585" max="2585" width="12" style="4" customWidth="1"/>
    <col min="2586" max="2588" width="6" style="4" customWidth="1"/>
    <col min="2589" max="2589" width="1.7109375" style="4" customWidth="1"/>
    <col min="2590" max="2590" width="6.140625" style="4" customWidth="1"/>
    <col min="2591" max="2592" width="5.140625" style="4" customWidth="1"/>
    <col min="2593" max="2593" width="1.7109375" style="4" customWidth="1"/>
    <col min="2594" max="2596" width="5" style="4" customWidth="1"/>
    <col min="2597" max="2597" width="1.7109375" style="4" customWidth="1"/>
    <col min="2598" max="2600" width="5" style="4" customWidth="1"/>
    <col min="2601" max="2601" width="1.7109375" style="4" customWidth="1"/>
    <col min="2602" max="2604" width="5" style="4" customWidth="1"/>
    <col min="2605" max="2605" width="1.7109375" style="4" customWidth="1"/>
    <col min="2606" max="2608" width="5.140625" style="4" customWidth="1"/>
    <col min="2609" max="2609" width="1.7109375" style="4" customWidth="1"/>
    <col min="2610" max="2611" width="5" style="4" customWidth="1"/>
    <col min="2612" max="2612" width="5.28515625" style="4" customWidth="1"/>
    <col min="2613" max="2811" width="11.42578125" style="4"/>
    <col min="2812" max="2812" width="16.140625" style="4" customWidth="1"/>
    <col min="2813" max="2813" width="6" style="4" customWidth="1"/>
    <col min="2814" max="2814" width="6" style="4" bestFit="1" customWidth="1"/>
    <col min="2815" max="2815" width="5.7109375" style="4" bestFit="1" customWidth="1"/>
    <col min="2816" max="2816" width="1.7109375" style="4" customWidth="1"/>
    <col min="2817" max="2817" width="6" style="4" bestFit="1" customWidth="1"/>
    <col min="2818" max="2819" width="5" style="4" customWidth="1"/>
    <col min="2820" max="2820" width="1.7109375" style="4" customWidth="1"/>
    <col min="2821" max="2823" width="5" style="4" customWidth="1"/>
    <col min="2824" max="2824" width="1.7109375" style="4" customWidth="1"/>
    <col min="2825" max="2827" width="5.140625" style="4" bestFit="1" customWidth="1"/>
    <col min="2828" max="2828" width="1.7109375" style="4" customWidth="1"/>
    <col min="2829" max="2831" width="5.140625" style="4" bestFit="1" customWidth="1"/>
    <col min="2832" max="2832" width="1.7109375" style="4" customWidth="1"/>
    <col min="2833" max="2835" width="5.140625" style="4" bestFit="1" customWidth="1"/>
    <col min="2836" max="2836" width="1.7109375" style="4" customWidth="1"/>
    <col min="2837" max="2837" width="4.85546875" style="4" bestFit="1" customWidth="1"/>
    <col min="2838" max="2839" width="4.42578125" style="4" customWidth="1"/>
    <col min="2840" max="2840" width="8.85546875" style="4" customWidth="1"/>
    <col min="2841" max="2841" width="12" style="4" customWidth="1"/>
    <col min="2842" max="2844" width="6" style="4" customWidth="1"/>
    <col min="2845" max="2845" width="1.7109375" style="4" customWidth="1"/>
    <col min="2846" max="2846" width="6.140625" style="4" customWidth="1"/>
    <col min="2847" max="2848" width="5.140625" style="4" customWidth="1"/>
    <col min="2849" max="2849" width="1.7109375" style="4" customWidth="1"/>
    <col min="2850" max="2852" width="5" style="4" customWidth="1"/>
    <col min="2853" max="2853" width="1.7109375" style="4" customWidth="1"/>
    <col min="2854" max="2856" width="5" style="4" customWidth="1"/>
    <col min="2857" max="2857" width="1.7109375" style="4" customWidth="1"/>
    <col min="2858" max="2860" width="5" style="4" customWidth="1"/>
    <col min="2861" max="2861" width="1.7109375" style="4" customWidth="1"/>
    <col min="2862" max="2864" width="5.140625" style="4" customWidth="1"/>
    <col min="2865" max="2865" width="1.7109375" style="4" customWidth="1"/>
    <col min="2866" max="2867" width="5" style="4" customWidth="1"/>
    <col min="2868" max="2868" width="5.28515625" style="4" customWidth="1"/>
    <col min="2869" max="3067" width="11.42578125" style="4"/>
    <col min="3068" max="3068" width="16.140625" style="4" customWidth="1"/>
    <col min="3069" max="3069" width="6" style="4" customWidth="1"/>
    <col min="3070" max="3070" width="6" style="4" bestFit="1" customWidth="1"/>
    <col min="3071" max="3071" width="5.7109375" style="4" bestFit="1" customWidth="1"/>
    <col min="3072" max="3072" width="1.7109375" style="4" customWidth="1"/>
    <col min="3073" max="3073" width="6" style="4" bestFit="1" customWidth="1"/>
    <col min="3074" max="3075" width="5" style="4" customWidth="1"/>
    <col min="3076" max="3076" width="1.7109375" style="4" customWidth="1"/>
    <col min="3077" max="3079" width="5" style="4" customWidth="1"/>
    <col min="3080" max="3080" width="1.7109375" style="4" customWidth="1"/>
    <col min="3081" max="3083" width="5.140625" style="4" bestFit="1" customWidth="1"/>
    <col min="3084" max="3084" width="1.7109375" style="4" customWidth="1"/>
    <col min="3085" max="3087" width="5.140625" style="4" bestFit="1" customWidth="1"/>
    <col min="3088" max="3088" width="1.7109375" style="4" customWidth="1"/>
    <col min="3089" max="3091" width="5.140625" style="4" bestFit="1" customWidth="1"/>
    <col min="3092" max="3092" width="1.7109375" style="4" customWidth="1"/>
    <col min="3093" max="3093" width="4.85546875" style="4" bestFit="1" customWidth="1"/>
    <col min="3094" max="3095" width="4.42578125" style="4" customWidth="1"/>
    <col min="3096" max="3096" width="8.85546875" style="4" customWidth="1"/>
    <col min="3097" max="3097" width="12" style="4" customWidth="1"/>
    <col min="3098" max="3100" width="6" style="4" customWidth="1"/>
    <col min="3101" max="3101" width="1.7109375" style="4" customWidth="1"/>
    <col min="3102" max="3102" width="6.140625" style="4" customWidth="1"/>
    <col min="3103" max="3104" width="5.140625" style="4" customWidth="1"/>
    <col min="3105" max="3105" width="1.7109375" style="4" customWidth="1"/>
    <col min="3106" max="3108" width="5" style="4" customWidth="1"/>
    <col min="3109" max="3109" width="1.7109375" style="4" customWidth="1"/>
    <col min="3110" max="3112" width="5" style="4" customWidth="1"/>
    <col min="3113" max="3113" width="1.7109375" style="4" customWidth="1"/>
    <col min="3114" max="3116" width="5" style="4" customWidth="1"/>
    <col min="3117" max="3117" width="1.7109375" style="4" customWidth="1"/>
    <col min="3118" max="3120" width="5.140625" style="4" customWidth="1"/>
    <col min="3121" max="3121" width="1.7109375" style="4" customWidth="1"/>
    <col min="3122" max="3123" width="5" style="4" customWidth="1"/>
    <col min="3124" max="3124" width="5.28515625" style="4" customWidth="1"/>
    <col min="3125" max="3323" width="11.42578125" style="4"/>
    <col min="3324" max="3324" width="16.140625" style="4" customWidth="1"/>
    <col min="3325" max="3325" width="6" style="4" customWidth="1"/>
    <col min="3326" max="3326" width="6" style="4" bestFit="1" customWidth="1"/>
    <col min="3327" max="3327" width="5.7109375" style="4" bestFit="1" customWidth="1"/>
    <col min="3328" max="3328" width="1.7109375" style="4" customWidth="1"/>
    <col min="3329" max="3329" width="6" style="4" bestFit="1" customWidth="1"/>
    <col min="3330" max="3331" width="5" style="4" customWidth="1"/>
    <col min="3332" max="3332" width="1.7109375" style="4" customWidth="1"/>
    <col min="3333" max="3335" width="5" style="4" customWidth="1"/>
    <col min="3336" max="3336" width="1.7109375" style="4" customWidth="1"/>
    <col min="3337" max="3339" width="5.140625" style="4" bestFit="1" customWidth="1"/>
    <col min="3340" max="3340" width="1.7109375" style="4" customWidth="1"/>
    <col min="3341" max="3343" width="5.140625" style="4" bestFit="1" customWidth="1"/>
    <col min="3344" max="3344" width="1.7109375" style="4" customWidth="1"/>
    <col min="3345" max="3347" width="5.140625" style="4" bestFit="1" customWidth="1"/>
    <col min="3348" max="3348" width="1.7109375" style="4" customWidth="1"/>
    <col min="3349" max="3349" width="4.85546875" style="4" bestFit="1" customWidth="1"/>
    <col min="3350" max="3351" width="4.42578125" style="4" customWidth="1"/>
    <col min="3352" max="3352" width="8.85546875" style="4" customWidth="1"/>
    <col min="3353" max="3353" width="12" style="4" customWidth="1"/>
    <col min="3354" max="3356" width="6" style="4" customWidth="1"/>
    <col min="3357" max="3357" width="1.7109375" style="4" customWidth="1"/>
    <col min="3358" max="3358" width="6.140625" style="4" customWidth="1"/>
    <col min="3359" max="3360" width="5.140625" style="4" customWidth="1"/>
    <col min="3361" max="3361" width="1.7109375" style="4" customWidth="1"/>
    <col min="3362" max="3364" width="5" style="4" customWidth="1"/>
    <col min="3365" max="3365" width="1.7109375" style="4" customWidth="1"/>
    <col min="3366" max="3368" width="5" style="4" customWidth="1"/>
    <col min="3369" max="3369" width="1.7109375" style="4" customWidth="1"/>
    <col min="3370" max="3372" width="5" style="4" customWidth="1"/>
    <col min="3373" max="3373" width="1.7109375" style="4" customWidth="1"/>
    <col min="3374" max="3376" width="5.140625" style="4" customWidth="1"/>
    <col min="3377" max="3377" width="1.7109375" style="4" customWidth="1"/>
    <col min="3378" max="3379" width="5" style="4" customWidth="1"/>
    <col min="3380" max="3380" width="5.28515625" style="4" customWidth="1"/>
    <col min="3381" max="3579" width="11.42578125" style="4"/>
    <col min="3580" max="3580" width="16.140625" style="4" customWidth="1"/>
    <col min="3581" max="3581" width="6" style="4" customWidth="1"/>
    <col min="3582" max="3582" width="6" style="4" bestFit="1" customWidth="1"/>
    <col min="3583" max="3583" width="5.7109375" style="4" bestFit="1" customWidth="1"/>
    <col min="3584" max="3584" width="1.7109375" style="4" customWidth="1"/>
    <col min="3585" max="3585" width="6" style="4" bestFit="1" customWidth="1"/>
    <col min="3586" max="3587" width="5" style="4" customWidth="1"/>
    <col min="3588" max="3588" width="1.7109375" style="4" customWidth="1"/>
    <col min="3589" max="3591" width="5" style="4" customWidth="1"/>
    <col min="3592" max="3592" width="1.7109375" style="4" customWidth="1"/>
    <col min="3593" max="3595" width="5.140625" style="4" bestFit="1" customWidth="1"/>
    <col min="3596" max="3596" width="1.7109375" style="4" customWidth="1"/>
    <col min="3597" max="3599" width="5.140625" style="4" bestFit="1" customWidth="1"/>
    <col min="3600" max="3600" width="1.7109375" style="4" customWidth="1"/>
    <col min="3601" max="3603" width="5.140625" style="4" bestFit="1" customWidth="1"/>
    <col min="3604" max="3604" width="1.7109375" style="4" customWidth="1"/>
    <col min="3605" max="3605" width="4.85546875" style="4" bestFit="1" customWidth="1"/>
    <col min="3606" max="3607" width="4.42578125" style="4" customWidth="1"/>
    <col min="3608" max="3608" width="8.85546875" style="4" customWidth="1"/>
    <col min="3609" max="3609" width="12" style="4" customWidth="1"/>
    <col min="3610" max="3612" width="6" style="4" customWidth="1"/>
    <col min="3613" max="3613" width="1.7109375" style="4" customWidth="1"/>
    <col min="3614" max="3614" width="6.140625" style="4" customWidth="1"/>
    <col min="3615" max="3616" width="5.140625" style="4" customWidth="1"/>
    <col min="3617" max="3617" width="1.7109375" style="4" customWidth="1"/>
    <col min="3618" max="3620" width="5" style="4" customWidth="1"/>
    <col min="3621" max="3621" width="1.7109375" style="4" customWidth="1"/>
    <col min="3622" max="3624" width="5" style="4" customWidth="1"/>
    <col min="3625" max="3625" width="1.7109375" style="4" customWidth="1"/>
    <col min="3626" max="3628" width="5" style="4" customWidth="1"/>
    <col min="3629" max="3629" width="1.7109375" style="4" customWidth="1"/>
    <col min="3630" max="3632" width="5.140625" style="4" customWidth="1"/>
    <col min="3633" max="3633" width="1.7109375" style="4" customWidth="1"/>
    <col min="3634" max="3635" width="5" style="4" customWidth="1"/>
    <col min="3636" max="3636" width="5.28515625" style="4" customWidth="1"/>
    <col min="3637" max="3835" width="11.42578125" style="4"/>
    <col min="3836" max="3836" width="16.140625" style="4" customWidth="1"/>
    <col min="3837" max="3837" width="6" style="4" customWidth="1"/>
    <col min="3838" max="3838" width="6" style="4" bestFit="1" customWidth="1"/>
    <col min="3839" max="3839" width="5.7109375" style="4" bestFit="1" customWidth="1"/>
    <col min="3840" max="3840" width="1.7109375" style="4" customWidth="1"/>
    <col min="3841" max="3841" width="6" style="4" bestFit="1" customWidth="1"/>
    <col min="3842" max="3843" width="5" style="4" customWidth="1"/>
    <col min="3844" max="3844" width="1.7109375" style="4" customWidth="1"/>
    <col min="3845" max="3847" width="5" style="4" customWidth="1"/>
    <col min="3848" max="3848" width="1.7109375" style="4" customWidth="1"/>
    <col min="3849" max="3851" width="5.140625" style="4" bestFit="1" customWidth="1"/>
    <col min="3852" max="3852" width="1.7109375" style="4" customWidth="1"/>
    <col min="3853" max="3855" width="5.140625" style="4" bestFit="1" customWidth="1"/>
    <col min="3856" max="3856" width="1.7109375" style="4" customWidth="1"/>
    <col min="3857" max="3859" width="5.140625" style="4" bestFit="1" customWidth="1"/>
    <col min="3860" max="3860" width="1.7109375" style="4" customWidth="1"/>
    <col min="3861" max="3861" width="4.85546875" style="4" bestFit="1" customWidth="1"/>
    <col min="3862" max="3863" width="4.42578125" style="4" customWidth="1"/>
    <col min="3864" max="3864" width="8.85546875" style="4" customWidth="1"/>
    <col min="3865" max="3865" width="12" style="4" customWidth="1"/>
    <col min="3866" max="3868" width="6" style="4" customWidth="1"/>
    <col min="3869" max="3869" width="1.7109375" style="4" customWidth="1"/>
    <col min="3870" max="3870" width="6.140625" style="4" customWidth="1"/>
    <col min="3871" max="3872" width="5.140625" style="4" customWidth="1"/>
    <col min="3873" max="3873" width="1.7109375" style="4" customWidth="1"/>
    <col min="3874" max="3876" width="5" style="4" customWidth="1"/>
    <col min="3877" max="3877" width="1.7109375" style="4" customWidth="1"/>
    <col min="3878" max="3880" width="5" style="4" customWidth="1"/>
    <col min="3881" max="3881" width="1.7109375" style="4" customWidth="1"/>
    <col min="3882" max="3884" width="5" style="4" customWidth="1"/>
    <col min="3885" max="3885" width="1.7109375" style="4" customWidth="1"/>
    <col min="3886" max="3888" width="5.140625" style="4" customWidth="1"/>
    <col min="3889" max="3889" width="1.7109375" style="4" customWidth="1"/>
    <col min="3890" max="3891" width="5" style="4" customWidth="1"/>
    <col min="3892" max="3892" width="5.28515625" style="4" customWidth="1"/>
    <col min="3893" max="4091" width="11.42578125" style="4"/>
    <col min="4092" max="4092" width="16.140625" style="4" customWidth="1"/>
    <col min="4093" max="4093" width="6" style="4" customWidth="1"/>
    <col min="4094" max="4094" width="6" style="4" bestFit="1" customWidth="1"/>
    <col min="4095" max="4095" width="5.7109375" style="4" bestFit="1" customWidth="1"/>
    <col min="4096" max="4096" width="1.7109375" style="4" customWidth="1"/>
    <col min="4097" max="4097" width="6" style="4" bestFit="1" customWidth="1"/>
    <col min="4098" max="4099" width="5" style="4" customWidth="1"/>
    <col min="4100" max="4100" width="1.7109375" style="4" customWidth="1"/>
    <col min="4101" max="4103" width="5" style="4" customWidth="1"/>
    <col min="4104" max="4104" width="1.7109375" style="4" customWidth="1"/>
    <col min="4105" max="4107" width="5.140625" style="4" bestFit="1" customWidth="1"/>
    <col min="4108" max="4108" width="1.7109375" style="4" customWidth="1"/>
    <col min="4109" max="4111" width="5.140625" style="4" bestFit="1" customWidth="1"/>
    <col min="4112" max="4112" width="1.7109375" style="4" customWidth="1"/>
    <col min="4113" max="4115" width="5.140625" style="4" bestFit="1" customWidth="1"/>
    <col min="4116" max="4116" width="1.7109375" style="4" customWidth="1"/>
    <col min="4117" max="4117" width="4.85546875" style="4" bestFit="1" customWidth="1"/>
    <col min="4118" max="4119" width="4.42578125" style="4" customWidth="1"/>
    <col min="4120" max="4120" width="8.85546875" style="4" customWidth="1"/>
    <col min="4121" max="4121" width="12" style="4" customWidth="1"/>
    <col min="4122" max="4124" width="6" style="4" customWidth="1"/>
    <col min="4125" max="4125" width="1.7109375" style="4" customWidth="1"/>
    <col min="4126" max="4126" width="6.140625" style="4" customWidth="1"/>
    <col min="4127" max="4128" width="5.140625" style="4" customWidth="1"/>
    <col min="4129" max="4129" width="1.7109375" style="4" customWidth="1"/>
    <col min="4130" max="4132" width="5" style="4" customWidth="1"/>
    <col min="4133" max="4133" width="1.7109375" style="4" customWidth="1"/>
    <col min="4134" max="4136" width="5" style="4" customWidth="1"/>
    <col min="4137" max="4137" width="1.7109375" style="4" customWidth="1"/>
    <col min="4138" max="4140" width="5" style="4" customWidth="1"/>
    <col min="4141" max="4141" width="1.7109375" style="4" customWidth="1"/>
    <col min="4142" max="4144" width="5.140625" style="4" customWidth="1"/>
    <col min="4145" max="4145" width="1.7109375" style="4" customWidth="1"/>
    <col min="4146" max="4147" width="5" style="4" customWidth="1"/>
    <col min="4148" max="4148" width="5.28515625" style="4" customWidth="1"/>
    <col min="4149" max="4347" width="11.42578125" style="4"/>
    <col min="4348" max="4348" width="16.140625" style="4" customWidth="1"/>
    <col min="4349" max="4349" width="6" style="4" customWidth="1"/>
    <col min="4350" max="4350" width="6" style="4" bestFit="1" customWidth="1"/>
    <col min="4351" max="4351" width="5.7109375" style="4" bestFit="1" customWidth="1"/>
    <col min="4352" max="4352" width="1.7109375" style="4" customWidth="1"/>
    <col min="4353" max="4353" width="6" style="4" bestFit="1" customWidth="1"/>
    <col min="4354" max="4355" width="5" style="4" customWidth="1"/>
    <col min="4356" max="4356" width="1.7109375" style="4" customWidth="1"/>
    <col min="4357" max="4359" width="5" style="4" customWidth="1"/>
    <col min="4360" max="4360" width="1.7109375" style="4" customWidth="1"/>
    <col min="4361" max="4363" width="5.140625" style="4" bestFit="1" customWidth="1"/>
    <col min="4364" max="4364" width="1.7109375" style="4" customWidth="1"/>
    <col min="4365" max="4367" width="5.140625" style="4" bestFit="1" customWidth="1"/>
    <col min="4368" max="4368" width="1.7109375" style="4" customWidth="1"/>
    <col min="4369" max="4371" width="5.140625" style="4" bestFit="1" customWidth="1"/>
    <col min="4372" max="4372" width="1.7109375" style="4" customWidth="1"/>
    <col min="4373" max="4373" width="4.85546875" style="4" bestFit="1" customWidth="1"/>
    <col min="4374" max="4375" width="4.42578125" style="4" customWidth="1"/>
    <col min="4376" max="4376" width="8.85546875" style="4" customWidth="1"/>
    <col min="4377" max="4377" width="12" style="4" customWidth="1"/>
    <col min="4378" max="4380" width="6" style="4" customWidth="1"/>
    <col min="4381" max="4381" width="1.7109375" style="4" customWidth="1"/>
    <col min="4382" max="4382" width="6.140625" style="4" customWidth="1"/>
    <col min="4383" max="4384" width="5.140625" style="4" customWidth="1"/>
    <col min="4385" max="4385" width="1.7109375" style="4" customWidth="1"/>
    <col min="4386" max="4388" width="5" style="4" customWidth="1"/>
    <col min="4389" max="4389" width="1.7109375" style="4" customWidth="1"/>
    <col min="4390" max="4392" width="5" style="4" customWidth="1"/>
    <col min="4393" max="4393" width="1.7109375" style="4" customWidth="1"/>
    <col min="4394" max="4396" width="5" style="4" customWidth="1"/>
    <col min="4397" max="4397" width="1.7109375" style="4" customWidth="1"/>
    <col min="4398" max="4400" width="5.140625" style="4" customWidth="1"/>
    <col min="4401" max="4401" width="1.7109375" style="4" customWidth="1"/>
    <col min="4402" max="4403" width="5" style="4" customWidth="1"/>
    <col min="4404" max="4404" width="5.28515625" style="4" customWidth="1"/>
    <col min="4405" max="4603" width="11.42578125" style="4"/>
    <col min="4604" max="4604" width="16.140625" style="4" customWidth="1"/>
    <col min="4605" max="4605" width="6" style="4" customWidth="1"/>
    <col min="4606" max="4606" width="6" style="4" bestFit="1" customWidth="1"/>
    <col min="4607" max="4607" width="5.7109375" style="4" bestFit="1" customWidth="1"/>
    <col min="4608" max="4608" width="1.7109375" style="4" customWidth="1"/>
    <col min="4609" max="4609" width="6" style="4" bestFit="1" customWidth="1"/>
    <col min="4610" max="4611" width="5" style="4" customWidth="1"/>
    <col min="4612" max="4612" width="1.7109375" style="4" customWidth="1"/>
    <col min="4613" max="4615" width="5" style="4" customWidth="1"/>
    <col min="4616" max="4616" width="1.7109375" style="4" customWidth="1"/>
    <col min="4617" max="4619" width="5.140625" style="4" bestFit="1" customWidth="1"/>
    <col min="4620" max="4620" width="1.7109375" style="4" customWidth="1"/>
    <col min="4621" max="4623" width="5.140625" style="4" bestFit="1" customWidth="1"/>
    <col min="4624" max="4624" width="1.7109375" style="4" customWidth="1"/>
    <col min="4625" max="4627" width="5.140625" style="4" bestFit="1" customWidth="1"/>
    <col min="4628" max="4628" width="1.7109375" style="4" customWidth="1"/>
    <col min="4629" max="4629" width="4.85546875" style="4" bestFit="1" customWidth="1"/>
    <col min="4630" max="4631" width="4.42578125" style="4" customWidth="1"/>
    <col min="4632" max="4632" width="8.85546875" style="4" customWidth="1"/>
    <col min="4633" max="4633" width="12" style="4" customWidth="1"/>
    <col min="4634" max="4636" width="6" style="4" customWidth="1"/>
    <col min="4637" max="4637" width="1.7109375" style="4" customWidth="1"/>
    <col min="4638" max="4638" width="6.140625" style="4" customWidth="1"/>
    <col min="4639" max="4640" width="5.140625" style="4" customWidth="1"/>
    <col min="4641" max="4641" width="1.7109375" style="4" customWidth="1"/>
    <col min="4642" max="4644" width="5" style="4" customWidth="1"/>
    <col min="4645" max="4645" width="1.7109375" style="4" customWidth="1"/>
    <col min="4646" max="4648" width="5" style="4" customWidth="1"/>
    <col min="4649" max="4649" width="1.7109375" style="4" customWidth="1"/>
    <col min="4650" max="4652" width="5" style="4" customWidth="1"/>
    <col min="4653" max="4653" width="1.7109375" style="4" customWidth="1"/>
    <col min="4654" max="4656" width="5.140625" style="4" customWidth="1"/>
    <col min="4657" max="4657" width="1.7109375" style="4" customWidth="1"/>
    <col min="4658" max="4659" width="5" style="4" customWidth="1"/>
    <col min="4660" max="4660" width="5.28515625" style="4" customWidth="1"/>
    <col min="4661" max="4859" width="11.42578125" style="4"/>
    <col min="4860" max="4860" width="16.140625" style="4" customWidth="1"/>
    <col min="4861" max="4861" width="6" style="4" customWidth="1"/>
    <col min="4862" max="4862" width="6" style="4" bestFit="1" customWidth="1"/>
    <col min="4863" max="4863" width="5.7109375" style="4" bestFit="1" customWidth="1"/>
    <col min="4864" max="4864" width="1.7109375" style="4" customWidth="1"/>
    <col min="4865" max="4865" width="6" style="4" bestFit="1" customWidth="1"/>
    <col min="4866" max="4867" width="5" style="4" customWidth="1"/>
    <col min="4868" max="4868" width="1.7109375" style="4" customWidth="1"/>
    <col min="4869" max="4871" width="5" style="4" customWidth="1"/>
    <col min="4872" max="4872" width="1.7109375" style="4" customWidth="1"/>
    <col min="4873" max="4875" width="5.140625" style="4" bestFit="1" customWidth="1"/>
    <col min="4876" max="4876" width="1.7109375" style="4" customWidth="1"/>
    <col min="4877" max="4879" width="5.140625" style="4" bestFit="1" customWidth="1"/>
    <col min="4880" max="4880" width="1.7109375" style="4" customWidth="1"/>
    <col min="4881" max="4883" width="5.140625" style="4" bestFit="1" customWidth="1"/>
    <col min="4884" max="4884" width="1.7109375" style="4" customWidth="1"/>
    <col min="4885" max="4885" width="4.85546875" style="4" bestFit="1" customWidth="1"/>
    <col min="4886" max="4887" width="4.42578125" style="4" customWidth="1"/>
    <col min="4888" max="4888" width="8.85546875" style="4" customWidth="1"/>
    <col min="4889" max="4889" width="12" style="4" customWidth="1"/>
    <col min="4890" max="4892" width="6" style="4" customWidth="1"/>
    <col min="4893" max="4893" width="1.7109375" style="4" customWidth="1"/>
    <col min="4894" max="4894" width="6.140625" style="4" customWidth="1"/>
    <col min="4895" max="4896" width="5.140625" style="4" customWidth="1"/>
    <col min="4897" max="4897" width="1.7109375" style="4" customWidth="1"/>
    <col min="4898" max="4900" width="5" style="4" customWidth="1"/>
    <col min="4901" max="4901" width="1.7109375" style="4" customWidth="1"/>
    <col min="4902" max="4904" width="5" style="4" customWidth="1"/>
    <col min="4905" max="4905" width="1.7109375" style="4" customWidth="1"/>
    <col min="4906" max="4908" width="5" style="4" customWidth="1"/>
    <col min="4909" max="4909" width="1.7109375" style="4" customWidth="1"/>
    <col min="4910" max="4912" width="5.140625" style="4" customWidth="1"/>
    <col min="4913" max="4913" width="1.7109375" style="4" customWidth="1"/>
    <col min="4914" max="4915" width="5" style="4" customWidth="1"/>
    <col min="4916" max="4916" width="5.28515625" style="4" customWidth="1"/>
    <col min="4917" max="5115" width="11.42578125" style="4"/>
    <col min="5116" max="5116" width="16.140625" style="4" customWidth="1"/>
    <col min="5117" max="5117" width="6" style="4" customWidth="1"/>
    <col min="5118" max="5118" width="6" style="4" bestFit="1" customWidth="1"/>
    <col min="5119" max="5119" width="5.7109375" style="4" bestFit="1" customWidth="1"/>
    <col min="5120" max="5120" width="1.7109375" style="4" customWidth="1"/>
    <col min="5121" max="5121" width="6" style="4" bestFit="1" customWidth="1"/>
    <col min="5122" max="5123" width="5" style="4" customWidth="1"/>
    <col min="5124" max="5124" width="1.7109375" style="4" customWidth="1"/>
    <col min="5125" max="5127" width="5" style="4" customWidth="1"/>
    <col min="5128" max="5128" width="1.7109375" style="4" customWidth="1"/>
    <col min="5129" max="5131" width="5.140625" style="4" bestFit="1" customWidth="1"/>
    <col min="5132" max="5132" width="1.7109375" style="4" customWidth="1"/>
    <col min="5133" max="5135" width="5.140625" style="4" bestFit="1" customWidth="1"/>
    <col min="5136" max="5136" width="1.7109375" style="4" customWidth="1"/>
    <col min="5137" max="5139" width="5.140625" style="4" bestFit="1" customWidth="1"/>
    <col min="5140" max="5140" width="1.7109375" style="4" customWidth="1"/>
    <col min="5141" max="5141" width="4.85546875" style="4" bestFit="1" customWidth="1"/>
    <col min="5142" max="5143" width="4.42578125" style="4" customWidth="1"/>
    <col min="5144" max="5144" width="8.85546875" style="4" customWidth="1"/>
    <col min="5145" max="5145" width="12" style="4" customWidth="1"/>
    <col min="5146" max="5148" width="6" style="4" customWidth="1"/>
    <col min="5149" max="5149" width="1.7109375" style="4" customWidth="1"/>
    <col min="5150" max="5150" width="6.140625" style="4" customWidth="1"/>
    <col min="5151" max="5152" width="5.140625" style="4" customWidth="1"/>
    <col min="5153" max="5153" width="1.7109375" style="4" customWidth="1"/>
    <col min="5154" max="5156" width="5" style="4" customWidth="1"/>
    <col min="5157" max="5157" width="1.7109375" style="4" customWidth="1"/>
    <col min="5158" max="5160" width="5" style="4" customWidth="1"/>
    <col min="5161" max="5161" width="1.7109375" style="4" customWidth="1"/>
    <col min="5162" max="5164" width="5" style="4" customWidth="1"/>
    <col min="5165" max="5165" width="1.7109375" style="4" customWidth="1"/>
    <col min="5166" max="5168" width="5.140625" style="4" customWidth="1"/>
    <col min="5169" max="5169" width="1.7109375" style="4" customWidth="1"/>
    <col min="5170" max="5171" width="5" style="4" customWidth="1"/>
    <col min="5172" max="5172" width="5.28515625" style="4" customWidth="1"/>
    <col min="5173" max="5371" width="11.42578125" style="4"/>
    <col min="5372" max="5372" width="16.140625" style="4" customWidth="1"/>
    <col min="5373" max="5373" width="6" style="4" customWidth="1"/>
    <col min="5374" max="5374" width="6" style="4" bestFit="1" customWidth="1"/>
    <col min="5375" max="5375" width="5.7109375" style="4" bestFit="1" customWidth="1"/>
    <col min="5376" max="5376" width="1.7109375" style="4" customWidth="1"/>
    <col min="5377" max="5377" width="6" style="4" bestFit="1" customWidth="1"/>
    <col min="5378" max="5379" width="5" style="4" customWidth="1"/>
    <col min="5380" max="5380" width="1.7109375" style="4" customWidth="1"/>
    <col min="5381" max="5383" width="5" style="4" customWidth="1"/>
    <col min="5384" max="5384" width="1.7109375" style="4" customWidth="1"/>
    <col min="5385" max="5387" width="5.140625" style="4" bestFit="1" customWidth="1"/>
    <col min="5388" max="5388" width="1.7109375" style="4" customWidth="1"/>
    <col min="5389" max="5391" width="5.140625" style="4" bestFit="1" customWidth="1"/>
    <col min="5392" max="5392" width="1.7109375" style="4" customWidth="1"/>
    <col min="5393" max="5395" width="5.140625" style="4" bestFit="1" customWidth="1"/>
    <col min="5396" max="5396" width="1.7109375" style="4" customWidth="1"/>
    <col min="5397" max="5397" width="4.85546875" style="4" bestFit="1" customWidth="1"/>
    <col min="5398" max="5399" width="4.42578125" style="4" customWidth="1"/>
    <col min="5400" max="5400" width="8.85546875" style="4" customWidth="1"/>
    <col min="5401" max="5401" width="12" style="4" customWidth="1"/>
    <col min="5402" max="5404" width="6" style="4" customWidth="1"/>
    <col min="5405" max="5405" width="1.7109375" style="4" customWidth="1"/>
    <col min="5406" max="5406" width="6.140625" style="4" customWidth="1"/>
    <col min="5407" max="5408" width="5.140625" style="4" customWidth="1"/>
    <col min="5409" max="5409" width="1.7109375" style="4" customWidth="1"/>
    <col min="5410" max="5412" width="5" style="4" customWidth="1"/>
    <col min="5413" max="5413" width="1.7109375" style="4" customWidth="1"/>
    <col min="5414" max="5416" width="5" style="4" customWidth="1"/>
    <col min="5417" max="5417" width="1.7109375" style="4" customWidth="1"/>
    <col min="5418" max="5420" width="5" style="4" customWidth="1"/>
    <col min="5421" max="5421" width="1.7109375" style="4" customWidth="1"/>
    <col min="5422" max="5424" width="5.140625" style="4" customWidth="1"/>
    <col min="5425" max="5425" width="1.7109375" style="4" customWidth="1"/>
    <col min="5426" max="5427" width="5" style="4" customWidth="1"/>
    <col min="5428" max="5428" width="5.28515625" style="4" customWidth="1"/>
    <col min="5429" max="5627" width="11.42578125" style="4"/>
    <col min="5628" max="5628" width="16.140625" style="4" customWidth="1"/>
    <col min="5629" max="5629" width="6" style="4" customWidth="1"/>
    <col min="5630" max="5630" width="6" style="4" bestFit="1" customWidth="1"/>
    <col min="5631" max="5631" width="5.7109375" style="4" bestFit="1" customWidth="1"/>
    <col min="5632" max="5632" width="1.7109375" style="4" customWidth="1"/>
    <col min="5633" max="5633" width="6" style="4" bestFit="1" customWidth="1"/>
    <col min="5634" max="5635" width="5" style="4" customWidth="1"/>
    <col min="5636" max="5636" width="1.7109375" style="4" customWidth="1"/>
    <col min="5637" max="5639" width="5" style="4" customWidth="1"/>
    <col min="5640" max="5640" width="1.7109375" style="4" customWidth="1"/>
    <col min="5641" max="5643" width="5.140625" style="4" bestFit="1" customWidth="1"/>
    <col min="5644" max="5644" width="1.7109375" style="4" customWidth="1"/>
    <col min="5645" max="5647" width="5.140625" style="4" bestFit="1" customWidth="1"/>
    <col min="5648" max="5648" width="1.7109375" style="4" customWidth="1"/>
    <col min="5649" max="5651" width="5.140625" style="4" bestFit="1" customWidth="1"/>
    <col min="5652" max="5652" width="1.7109375" style="4" customWidth="1"/>
    <col min="5653" max="5653" width="4.85546875" style="4" bestFit="1" customWidth="1"/>
    <col min="5654" max="5655" width="4.42578125" style="4" customWidth="1"/>
    <col min="5656" max="5656" width="8.85546875" style="4" customWidth="1"/>
    <col min="5657" max="5657" width="12" style="4" customWidth="1"/>
    <col min="5658" max="5660" width="6" style="4" customWidth="1"/>
    <col min="5661" max="5661" width="1.7109375" style="4" customWidth="1"/>
    <col min="5662" max="5662" width="6.140625" style="4" customWidth="1"/>
    <col min="5663" max="5664" width="5.140625" style="4" customWidth="1"/>
    <col min="5665" max="5665" width="1.7109375" style="4" customWidth="1"/>
    <col min="5666" max="5668" width="5" style="4" customWidth="1"/>
    <col min="5669" max="5669" width="1.7109375" style="4" customWidth="1"/>
    <col min="5670" max="5672" width="5" style="4" customWidth="1"/>
    <col min="5673" max="5673" width="1.7109375" style="4" customWidth="1"/>
    <col min="5674" max="5676" width="5" style="4" customWidth="1"/>
    <col min="5677" max="5677" width="1.7109375" style="4" customWidth="1"/>
    <col min="5678" max="5680" width="5.140625" style="4" customWidth="1"/>
    <col min="5681" max="5681" width="1.7109375" style="4" customWidth="1"/>
    <col min="5682" max="5683" width="5" style="4" customWidth="1"/>
    <col min="5684" max="5684" width="5.28515625" style="4" customWidth="1"/>
    <col min="5685" max="5883" width="11.42578125" style="4"/>
    <col min="5884" max="5884" width="16.140625" style="4" customWidth="1"/>
    <col min="5885" max="5885" width="6" style="4" customWidth="1"/>
    <col min="5886" max="5886" width="6" style="4" bestFit="1" customWidth="1"/>
    <col min="5887" max="5887" width="5.7109375" style="4" bestFit="1" customWidth="1"/>
    <col min="5888" max="5888" width="1.7109375" style="4" customWidth="1"/>
    <col min="5889" max="5889" width="6" style="4" bestFit="1" customWidth="1"/>
    <col min="5890" max="5891" width="5" style="4" customWidth="1"/>
    <col min="5892" max="5892" width="1.7109375" style="4" customWidth="1"/>
    <col min="5893" max="5895" width="5" style="4" customWidth="1"/>
    <col min="5896" max="5896" width="1.7109375" style="4" customWidth="1"/>
    <col min="5897" max="5899" width="5.140625" style="4" bestFit="1" customWidth="1"/>
    <col min="5900" max="5900" width="1.7109375" style="4" customWidth="1"/>
    <col min="5901" max="5903" width="5.140625" style="4" bestFit="1" customWidth="1"/>
    <col min="5904" max="5904" width="1.7109375" style="4" customWidth="1"/>
    <col min="5905" max="5907" width="5.140625" style="4" bestFit="1" customWidth="1"/>
    <col min="5908" max="5908" width="1.7109375" style="4" customWidth="1"/>
    <col min="5909" max="5909" width="4.85546875" style="4" bestFit="1" customWidth="1"/>
    <col min="5910" max="5911" width="4.42578125" style="4" customWidth="1"/>
    <col min="5912" max="5912" width="8.85546875" style="4" customWidth="1"/>
    <col min="5913" max="5913" width="12" style="4" customWidth="1"/>
    <col min="5914" max="5916" width="6" style="4" customWidth="1"/>
    <col min="5917" max="5917" width="1.7109375" style="4" customWidth="1"/>
    <col min="5918" max="5918" width="6.140625" style="4" customWidth="1"/>
    <col min="5919" max="5920" width="5.140625" style="4" customWidth="1"/>
    <col min="5921" max="5921" width="1.7109375" style="4" customWidth="1"/>
    <col min="5922" max="5924" width="5" style="4" customWidth="1"/>
    <col min="5925" max="5925" width="1.7109375" style="4" customWidth="1"/>
    <col min="5926" max="5928" width="5" style="4" customWidth="1"/>
    <col min="5929" max="5929" width="1.7109375" style="4" customWidth="1"/>
    <col min="5930" max="5932" width="5" style="4" customWidth="1"/>
    <col min="5933" max="5933" width="1.7109375" style="4" customWidth="1"/>
    <col min="5934" max="5936" width="5.140625" style="4" customWidth="1"/>
    <col min="5937" max="5937" width="1.7109375" style="4" customWidth="1"/>
    <col min="5938" max="5939" width="5" style="4" customWidth="1"/>
    <col min="5940" max="5940" width="5.28515625" style="4" customWidth="1"/>
    <col min="5941" max="6139" width="11.42578125" style="4"/>
    <col min="6140" max="6140" width="16.140625" style="4" customWidth="1"/>
    <col min="6141" max="6141" width="6" style="4" customWidth="1"/>
    <col min="6142" max="6142" width="6" style="4" bestFit="1" customWidth="1"/>
    <col min="6143" max="6143" width="5.7109375" style="4" bestFit="1" customWidth="1"/>
    <col min="6144" max="6144" width="1.7109375" style="4" customWidth="1"/>
    <col min="6145" max="6145" width="6" style="4" bestFit="1" customWidth="1"/>
    <col min="6146" max="6147" width="5" style="4" customWidth="1"/>
    <col min="6148" max="6148" width="1.7109375" style="4" customWidth="1"/>
    <col min="6149" max="6151" width="5" style="4" customWidth="1"/>
    <col min="6152" max="6152" width="1.7109375" style="4" customWidth="1"/>
    <col min="6153" max="6155" width="5.140625" style="4" bestFit="1" customWidth="1"/>
    <col min="6156" max="6156" width="1.7109375" style="4" customWidth="1"/>
    <col min="6157" max="6159" width="5.140625" style="4" bestFit="1" customWidth="1"/>
    <col min="6160" max="6160" width="1.7109375" style="4" customWidth="1"/>
    <col min="6161" max="6163" width="5.140625" style="4" bestFit="1" customWidth="1"/>
    <col min="6164" max="6164" width="1.7109375" style="4" customWidth="1"/>
    <col min="6165" max="6165" width="4.85546875" style="4" bestFit="1" customWidth="1"/>
    <col min="6166" max="6167" width="4.42578125" style="4" customWidth="1"/>
    <col min="6168" max="6168" width="8.85546875" style="4" customWidth="1"/>
    <col min="6169" max="6169" width="12" style="4" customWidth="1"/>
    <col min="6170" max="6172" width="6" style="4" customWidth="1"/>
    <col min="6173" max="6173" width="1.7109375" style="4" customWidth="1"/>
    <col min="6174" max="6174" width="6.140625" style="4" customWidth="1"/>
    <col min="6175" max="6176" width="5.140625" style="4" customWidth="1"/>
    <col min="6177" max="6177" width="1.7109375" style="4" customWidth="1"/>
    <col min="6178" max="6180" width="5" style="4" customWidth="1"/>
    <col min="6181" max="6181" width="1.7109375" style="4" customWidth="1"/>
    <col min="6182" max="6184" width="5" style="4" customWidth="1"/>
    <col min="6185" max="6185" width="1.7109375" style="4" customWidth="1"/>
    <col min="6186" max="6188" width="5" style="4" customWidth="1"/>
    <col min="6189" max="6189" width="1.7109375" style="4" customWidth="1"/>
    <col min="6190" max="6192" width="5.140625" style="4" customWidth="1"/>
    <col min="6193" max="6193" width="1.7109375" style="4" customWidth="1"/>
    <col min="6194" max="6195" width="5" style="4" customWidth="1"/>
    <col min="6196" max="6196" width="5.28515625" style="4" customWidth="1"/>
    <col min="6197" max="6395" width="11.42578125" style="4"/>
    <col min="6396" max="6396" width="16.140625" style="4" customWidth="1"/>
    <col min="6397" max="6397" width="6" style="4" customWidth="1"/>
    <col min="6398" max="6398" width="6" style="4" bestFit="1" customWidth="1"/>
    <col min="6399" max="6399" width="5.7109375" style="4" bestFit="1" customWidth="1"/>
    <col min="6400" max="6400" width="1.7109375" style="4" customWidth="1"/>
    <col min="6401" max="6401" width="6" style="4" bestFit="1" customWidth="1"/>
    <col min="6402" max="6403" width="5" style="4" customWidth="1"/>
    <col min="6404" max="6404" width="1.7109375" style="4" customWidth="1"/>
    <col min="6405" max="6407" width="5" style="4" customWidth="1"/>
    <col min="6408" max="6408" width="1.7109375" style="4" customWidth="1"/>
    <col min="6409" max="6411" width="5.140625" style="4" bestFit="1" customWidth="1"/>
    <col min="6412" max="6412" width="1.7109375" style="4" customWidth="1"/>
    <col min="6413" max="6415" width="5.140625" style="4" bestFit="1" customWidth="1"/>
    <col min="6416" max="6416" width="1.7109375" style="4" customWidth="1"/>
    <col min="6417" max="6419" width="5.140625" style="4" bestFit="1" customWidth="1"/>
    <col min="6420" max="6420" width="1.7109375" style="4" customWidth="1"/>
    <col min="6421" max="6421" width="4.85546875" style="4" bestFit="1" customWidth="1"/>
    <col min="6422" max="6423" width="4.42578125" style="4" customWidth="1"/>
    <col min="6424" max="6424" width="8.85546875" style="4" customWidth="1"/>
    <col min="6425" max="6425" width="12" style="4" customWidth="1"/>
    <col min="6426" max="6428" width="6" style="4" customWidth="1"/>
    <col min="6429" max="6429" width="1.7109375" style="4" customWidth="1"/>
    <col min="6430" max="6430" width="6.140625" style="4" customWidth="1"/>
    <col min="6431" max="6432" width="5.140625" style="4" customWidth="1"/>
    <col min="6433" max="6433" width="1.7109375" style="4" customWidth="1"/>
    <col min="6434" max="6436" width="5" style="4" customWidth="1"/>
    <col min="6437" max="6437" width="1.7109375" style="4" customWidth="1"/>
    <col min="6438" max="6440" width="5" style="4" customWidth="1"/>
    <col min="6441" max="6441" width="1.7109375" style="4" customWidth="1"/>
    <col min="6442" max="6444" width="5" style="4" customWidth="1"/>
    <col min="6445" max="6445" width="1.7109375" style="4" customWidth="1"/>
    <col min="6446" max="6448" width="5.140625" style="4" customWidth="1"/>
    <col min="6449" max="6449" width="1.7109375" style="4" customWidth="1"/>
    <col min="6450" max="6451" width="5" style="4" customWidth="1"/>
    <col min="6452" max="6452" width="5.28515625" style="4" customWidth="1"/>
    <col min="6453" max="6651" width="11.42578125" style="4"/>
    <col min="6652" max="6652" width="16.140625" style="4" customWidth="1"/>
    <col min="6653" max="6653" width="6" style="4" customWidth="1"/>
    <col min="6654" max="6654" width="6" style="4" bestFit="1" customWidth="1"/>
    <col min="6655" max="6655" width="5.7109375" style="4" bestFit="1" customWidth="1"/>
    <col min="6656" max="6656" width="1.7109375" style="4" customWidth="1"/>
    <col min="6657" max="6657" width="6" style="4" bestFit="1" customWidth="1"/>
    <col min="6658" max="6659" width="5" style="4" customWidth="1"/>
    <col min="6660" max="6660" width="1.7109375" style="4" customWidth="1"/>
    <col min="6661" max="6663" width="5" style="4" customWidth="1"/>
    <col min="6664" max="6664" width="1.7109375" style="4" customWidth="1"/>
    <col min="6665" max="6667" width="5.140625" style="4" bestFit="1" customWidth="1"/>
    <col min="6668" max="6668" width="1.7109375" style="4" customWidth="1"/>
    <col min="6669" max="6671" width="5.140625" style="4" bestFit="1" customWidth="1"/>
    <col min="6672" max="6672" width="1.7109375" style="4" customWidth="1"/>
    <col min="6673" max="6675" width="5.140625" style="4" bestFit="1" customWidth="1"/>
    <col min="6676" max="6676" width="1.7109375" style="4" customWidth="1"/>
    <col min="6677" max="6677" width="4.85546875" style="4" bestFit="1" customWidth="1"/>
    <col min="6678" max="6679" width="4.42578125" style="4" customWidth="1"/>
    <col min="6680" max="6680" width="8.85546875" style="4" customWidth="1"/>
    <col min="6681" max="6681" width="12" style="4" customWidth="1"/>
    <col min="6682" max="6684" width="6" style="4" customWidth="1"/>
    <col min="6685" max="6685" width="1.7109375" style="4" customWidth="1"/>
    <col min="6686" max="6686" width="6.140625" style="4" customWidth="1"/>
    <col min="6687" max="6688" width="5.140625" style="4" customWidth="1"/>
    <col min="6689" max="6689" width="1.7109375" style="4" customWidth="1"/>
    <col min="6690" max="6692" width="5" style="4" customWidth="1"/>
    <col min="6693" max="6693" width="1.7109375" style="4" customWidth="1"/>
    <col min="6694" max="6696" width="5" style="4" customWidth="1"/>
    <col min="6697" max="6697" width="1.7109375" style="4" customWidth="1"/>
    <col min="6698" max="6700" width="5" style="4" customWidth="1"/>
    <col min="6701" max="6701" width="1.7109375" style="4" customWidth="1"/>
    <col min="6702" max="6704" width="5.140625" style="4" customWidth="1"/>
    <col min="6705" max="6705" width="1.7109375" style="4" customWidth="1"/>
    <col min="6706" max="6707" width="5" style="4" customWidth="1"/>
    <col min="6708" max="6708" width="5.28515625" style="4" customWidth="1"/>
    <col min="6709" max="6907" width="11.42578125" style="4"/>
    <col min="6908" max="6908" width="16.140625" style="4" customWidth="1"/>
    <col min="6909" max="6909" width="6" style="4" customWidth="1"/>
    <col min="6910" max="6910" width="6" style="4" bestFit="1" customWidth="1"/>
    <col min="6911" max="6911" width="5.7109375" style="4" bestFit="1" customWidth="1"/>
    <col min="6912" max="6912" width="1.7109375" style="4" customWidth="1"/>
    <col min="6913" max="6913" width="6" style="4" bestFit="1" customWidth="1"/>
    <col min="6914" max="6915" width="5" style="4" customWidth="1"/>
    <col min="6916" max="6916" width="1.7109375" style="4" customWidth="1"/>
    <col min="6917" max="6919" width="5" style="4" customWidth="1"/>
    <col min="6920" max="6920" width="1.7109375" style="4" customWidth="1"/>
    <col min="6921" max="6923" width="5.140625" style="4" bestFit="1" customWidth="1"/>
    <col min="6924" max="6924" width="1.7109375" style="4" customWidth="1"/>
    <col min="6925" max="6927" width="5.140625" style="4" bestFit="1" customWidth="1"/>
    <col min="6928" max="6928" width="1.7109375" style="4" customWidth="1"/>
    <col min="6929" max="6931" width="5.140625" style="4" bestFit="1" customWidth="1"/>
    <col min="6932" max="6932" width="1.7109375" style="4" customWidth="1"/>
    <col min="6933" max="6933" width="4.85546875" style="4" bestFit="1" customWidth="1"/>
    <col min="6934" max="6935" width="4.42578125" style="4" customWidth="1"/>
    <col min="6936" max="6936" width="8.85546875" style="4" customWidth="1"/>
    <col min="6937" max="6937" width="12" style="4" customWidth="1"/>
    <col min="6938" max="6940" width="6" style="4" customWidth="1"/>
    <col min="6941" max="6941" width="1.7109375" style="4" customWidth="1"/>
    <col min="6942" max="6942" width="6.140625" style="4" customWidth="1"/>
    <col min="6943" max="6944" width="5.140625" style="4" customWidth="1"/>
    <col min="6945" max="6945" width="1.7109375" style="4" customWidth="1"/>
    <col min="6946" max="6948" width="5" style="4" customWidth="1"/>
    <col min="6949" max="6949" width="1.7109375" style="4" customWidth="1"/>
    <col min="6950" max="6952" width="5" style="4" customWidth="1"/>
    <col min="6953" max="6953" width="1.7109375" style="4" customWidth="1"/>
    <col min="6954" max="6956" width="5" style="4" customWidth="1"/>
    <col min="6957" max="6957" width="1.7109375" style="4" customWidth="1"/>
    <col min="6958" max="6960" width="5.140625" style="4" customWidth="1"/>
    <col min="6961" max="6961" width="1.7109375" style="4" customWidth="1"/>
    <col min="6962" max="6963" width="5" style="4" customWidth="1"/>
    <col min="6964" max="6964" width="5.28515625" style="4" customWidth="1"/>
    <col min="6965" max="7163" width="11.42578125" style="4"/>
    <col min="7164" max="7164" width="16.140625" style="4" customWidth="1"/>
    <col min="7165" max="7165" width="6" style="4" customWidth="1"/>
    <col min="7166" max="7166" width="6" style="4" bestFit="1" customWidth="1"/>
    <col min="7167" max="7167" width="5.7109375" style="4" bestFit="1" customWidth="1"/>
    <col min="7168" max="7168" width="1.7109375" style="4" customWidth="1"/>
    <col min="7169" max="7169" width="6" style="4" bestFit="1" customWidth="1"/>
    <col min="7170" max="7171" width="5" style="4" customWidth="1"/>
    <col min="7172" max="7172" width="1.7109375" style="4" customWidth="1"/>
    <col min="7173" max="7175" width="5" style="4" customWidth="1"/>
    <col min="7176" max="7176" width="1.7109375" style="4" customWidth="1"/>
    <col min="7177" max="7179" width="5.140625" style="4" bestFit="1" customWidth="1"/>
    <col min="7180" max="7180" width="1.7109375" style="4" customWidth="1"/>
    <col min="7181" max="7183" width="5.140625" style="4" bestFit="1" customWidth="1"/>
    <col min="7184" max="7184" width="1.7109375" style="4" customWidth="1"/>
    <col min="7185" max="7187" width="5.140625" style="4" bestFit="1" customWidth="1"/>
    <col min="7188" max="7188" width="1.7109375" style="4" customWidth="1"/>
    <col min="7189" max="7189" width="4.85546875" style="4" bestFit="1" customWidth="1"/>
    <col min="7190" max="7191" width="4.42578125" style="4" customWidth="1"/>
    <col min="7192" max="7192" width="8.85546875" style="4" customWidth="1"/>
    <col min="7193" max="7193" width="12" style="4" customWidth="1"/>
    <col min="7194" max="7196" width="6" style="4" customWidth="1"/>
    <col min="7197" max="7197" width="1.7109375" style="4" customWidth="1"/>
    <col min="7198" max="7198" width="6.140625" style="4" customWidth="1"/>
    <col min="7199" max="7200" width="5.140625" style="4" customWidth="1"/>
    <col min="7201" max="7201" width="1.7109375" style="4" customWidth="1"/>
    <col min="7202" max="7204" width="5" style="4" customWidth="1"/>
    <col min="7205" max="7205" width="1.7109375" style="4" customWidth="1"/>
    <col min="7206" max="7208" width="5" style="4" customWidth="1"/>
    <col min="7209" max="7209" width="1.7109375" style="4" customWidth="1"/>
    <col min="7210" max="7212" width="5" style="4" customWidth="1"/>
    <col min="7213" max="7213" width="1.7109375" style="4" customWidth="1"/>
    <col min="7214" max="7216" width="5.140625" style="4" customWidth="1"/>
    <col min="7217" max="7217" width="1.7109375" style="4" customWidth="1"/>
    <col min="7218" max="7219" width="5" style="4" customWidth="1"/>
    <col min="7220" max="7220" width="5.28515625" style="4" customWidth="1"/>
    <col min="7221" max="7419" width="11.42578125" style="4"/>
    <col min="7420" max="7420" width="16.140625" style="4" customWidth="1"/>
    <col min="7421" max="7421" width="6" style="4" customWidth="1"/>
    <col min="7422" max="7422" width="6" style="4" bestFit="1" customWidth="1"/>
    <col min="7423" max="7423" width="5.7109375" style="4" bestFit="1" customWidth="1"/>
    <col min="7424" max="7424" width="1.7109375" style="4" customWidth="1"/>
    <col min="7425" max="7425" width="6" style="4" bestFit="1" customWidth="1"/>
    <col min="7426" max="7427" width="5" style="4" customWidth="1"/>
    <col min="7428" max="7428" width="1.7109375" style="4" customWidth="1"/>
    <col min="7429" max="7431" width="5" style="4" customWidth="1"/>
    <col min="7432" max="7432" width="1.7109375" style="4" customWidth="1"/>
    <col min="7433" max="7435" width="5.140625" style="4" bestFit="1" customWidth="1"/>
    <col min="7436" max="7436" width="1.7109375" style="4" customWidth="1"/>
    <col min="7437" max="7439" width="5.140625" style="4" bestFit="1" customWidth="1"/>
    <col min="7440" max="7440" width="1.7109375" style="4" customWidth="1"/>
    <col min="7441" max="7443" width="5.140625" style="4" bestFit="1" customWidth="1"/>
    <col min="7444" max="7444" width="1.7109375" style="4" customWidth="1"/>
    <col min="7445" max="7445" width="4.85546875" style="4" bestFit="1" customWidth="1"/>
    <col min="7446" max="7447" width="4.42578125" style="4" customWidth="1"/>
    <col min="7448" max="7448" width="8.85546875" style="4" customWidth="1"/>
    <col min="7449" max="7449" width="12" style="4" customWidth="1"/>
    <col min="7450" max="7452" width="6" style="4" customWidth="1"/>
    <col min="7453" max="7453" width="1.7109375" style="4" customWidth="1"/>
    <col min="7454" max="7454" width="6.140625" style="4" customWidth="1"/>
    <col min="7455" max="7456" width="5.140625" style="4" customWidth="1"/>
    <col min="7457" max="7457" width="1.7109375" style="4" customWidth="1"/>
    <col min="7458" max="7460" width="5" style="4" customWidth="1"/>
    <col min="7461" max="7461" width="1.7109375" style="4" customWidth="1"/>
    <col min="7462" max="7464" width="5" style="4" customWidth="1"/>
    <col min="7465" max="7465" width="1.7109375" style="4" customWidth="1"/>
    <col min="7466" max="7468" width="5" style="4" customWidth="1"/>
    <col min="7469" max="7469" width="1.7109375" style="4" customWidth="1"/>
    <col min="7470" max="7472" width="5.140625" style="4" customWidth="1"/>
    <col min="7473" max="7473" width="1.7109375" style="4" customWidth="1"/>
    <col min="7474" max="7475" width="5" style="4" customWidth="1"/>
    <col min="7476" max="7476" width="5.28515625" style="4" customWidth="1"/>
    <col min="7477" max="7675" width="11.42578125" style="4"/>
    <col min="7676" max="7676" width="16.140625" style="4" customWidth="1"/>
    <col min="7677" max="7677" width="6" style="4" customWidth="1"/>
    <col min="7678" max="7678" width="6" style="4" bestFit="1" customWidth="1"/>
    <col min="7679" max="7679" width="5.7109375" style="4" bestFit="1" customWidth="1"/>
    <col min="7680" max="7680" width="1.7109375" style="4" customWidth="1"/>
    <col min="7681" max="7681" width="6" style="4" bestFit="1" customWidth="1"/>
    <col min="7682" max="7683" width="5" style="4" customWidth="1"/>
    <col min="7684" max="7684" width="1.7109375" style="4" customWidth="1"/>
    <col min="7685" max="7687" width="5" style="4" customWidth="1"/>
    <col min="7688" max="7688" width="1.7109375" style="4" customWidth="1"/>
    <col min="7689" max="7691" width="5.140625" style="4" bestFit="1" customWidth="1"/>
    <col min="7692" max="7692" width="1.7109375" style="4" customWidth="1"/>
    <col min="7693" max="7695" width="5.140625" style="4" bestFit="1" customWidth="1"/>
    <col min="7696" max="7696" width="1.7109375" style="4" customWidth="1"/>
    <col min="7697" max="7699" width="5.140625" style="4" bestFit="1" customWidth="1"/>
    <col min="7700" max="7700" width="1.7109375" style="4" customWidth="1"/>
    <col min="7701" max="7701" width="4.85546875" style="4" bestFit="1" customWidth="1"/>
    <col min="7702" max="7703" width="4.42578125" style="4" customWidth="1"/>
    <col min="7704" max="7704" width="8.85546875" style="4" customWidth="1"/>
    <col min="7705" max="7705" width="12" style="4" customWidth="1"/>
    <col min="7706" max="7708" width="6" style="4" customWidth="1"/>
    <col min="7709" max="7709" width="1.7109375" style="4" customWidth="1"/>
    <col min="7710" max="7710" width="6.140625" style="4" customWidth="1"/>
    <col min="7711" max="7712" width="5.140625" style="4" customWidth="1"/>
    <col min="7713" max="7713" width="1.7109375" style="4" customWidth="1"/>
    <col min="7714" max="7716" width="5" style="4" customWidth="1"/>
    <col min="7717" max="7717" width="1.7109375" style="4" customWidth="1"/>
    <col min="7718" max="7720" width="5" style="4" customWidth="1"/>
    <col min="7721" max="7721" width="1.7109375" style="4" customWidth="1"/>
    <col min="7722" max="7724" width="5" style="4" customWidth="1"/>
    <col min="7725" max="7725" width="1.7109375" style="4" customWidth="1"/>
    <col min="7726" max="7728" width="5.140625" style="4" customWidth="1"/>
    <col min="7729" max="7729" width="1.7109375" style="4" customWidth="1"/>
    <col min="7730" max="7731" width="5" style="4" customWidth="1"/>
    <col min="7732" max="7732" width="5.28515625" style="4" customWidth="1"/>
    <col min="7733" max="7931" width="11.42578125" style="4"/>
    <col min="7932" max="7932" width="16.140625" style="4" customWidth="1"/>
    <col min="7933" max="7933" width="6" style="4" customWidth="1"/>
    <col min="7934" max="7934" width="6" style="4" bestFit="1" customWidth="1"/>
    <col min="7935" max="7935" width="5.7109375" style="4" bestFit="1" customWidth="1"/>
    <col min="7936" max="7936" width="1.7109375" style="4" customWidth="1"/>
    <col min="7937" max="7937" width="6" style="4" bestFit="1" customWidth="1"/>
    <col min="7938" max="7939" width="5" style="4" customWidth="1"/>
    <col min="7940" max="7940" width="1.7109375" style="4" customWidth="1"/>
    <col min="7941" max="7943" width="5" style="4" customWidth="1"/>
    <col min="7944" max="7944" width="1.7109375" style="4" customWidth="1"/>
    <col min="7945" max="7947" width="5.140625" style="4" bestFit="1" customWidth="1"/>
    <col min="7948" max="7948" width="1.7109375" style="4" customWidth="1"/>
    <col min="7949" max="7951" width="5.140625" style="4" bestFit="1" customWidth="1"/>
    <col min="7952" max="7952" width="1.7109375" style="4" customWidth="1"/>
    <col min="7953" max="7955" width="5.140625" style="4" bestFit="1" customWidth="1"/>
    <col min="7956" max="7956" width="1.7109375" style="4" customWidth="1"/>
    <col min="7957" max="7957" width="4.85546875" style="4" bestFit="1" customWidth="1"/>
    <col min="7958" max="7959" width="4.42578125" style="4" customWidth="1"/>
    <col min="7960" max="7960" width="8.85546875" style="4" customWidth="1"/>
    <col min="7961" max="7961" width="12" style="4" customWidth="1"/>
    <col min="7962" max="7964" width="6" style="4" customWidth="1"/>
    <col min="7965" max="7965" width="1.7109375" style="4" customWidth="1"/>
    <col min="7966" max="7966" width="6.140625" style="4" customWidth="1"/>
    <col min="7967" max="7968" width="5.140625" style="4" customWidth="1"/>
    <col min="7969" max="7969" width="1.7109375" style="4" customWidth="1"/>
    <col min="7970" max="7972" width="5" style="4" customWidth="1"/>
    <col min="7973" max="7973" width="1.7109375" style="4" customWidth="1"/>
    <col min="7974" max="7976" width="5" style="4" customWidth="1"/>
    <col min="7977" max="7977" width="1.7109375" style="4" customWidth="1"/>
    <col min="7978" max="7980" width="5" style="4" customWidth="1"/>
    <col min="7981" max="7981" width="1.7109375" style="4" customWidth="1"/>
    <col min="7982" max="7984" width="5.140625" style="4" customWidth="1"/>
    <col min="7985" max="7985" width="1.7109375" style="4" customWidth="1"/>
    <col min="7986" max="7987" width="5" style="4" customWidth="1"/>
    <col min="7988" max="7988" width="5.28515625" style="4" customWidth="1"/>
    <col min="7989" max="8187" width="11.42578125" style="4"/>
    <col min="8188" max="8188" width="16.140625" style="4" customWidth="1"/>
    <col min="8189" max="8189" width="6" style="4" customWidth="1"/>
    <col min="8190" max="8190" width="6" style="4" bestFit="1" customWidth="1"/>
    <col min="8191" max="8191" width="5.7109375" style="4" bestFit="1" customWidth="1"/>
    <col min="8192" max="8192" width="1.7109375" style="4" customWidth="1"/>
    <col min="8193" max="8193" width="6" style="4" bestFit="1" customWidth="1"/>
    <col min="8194" max="8195" width="5" style="4" customWidth="1"/>
    <col min="8196" max="8196" width="1.7109375" style="4" customWidth="1"/>
    <col min="8197" max="8199" width="5" style="4" customWidth="1"/>
    <col min="8200" max="8200" width="1.7109375" style="4" customWidth="1"/>
    <col min="8201" max="8203" width="5.140625" style="4" bestFit="1" customWidth="1"/>
    <col min="8204" max="8204" width="1.7109375" style="4" customWidth="1"/>
    <col min="8205" max="8207" width="5.140625" style="4" bestFit="1" customWidth="1"/>
    <col min="8208" max="8208" width="1.7109375" style="4" customWidth="1"/>
    <col min="8209" max="8211" width="5.140625" style="4" bestFit="1" customWidth="1"/>
    <col min="8212" max="8212" width="1.7109375" style="4" customWidth="1"/>
    <col min="8213" max="8213" width="4.85546875" style="4" bestFit="1" customWidth="1"/>
    <col min="8214" max="8215" width="4.42578125" style="4" customWidth="1"/>
    <col min="8216" max="8216" width="8.85546875" style="4" customWidth="1"/>
    <col min="8217" max="8217" width="12" style="4" customWidth="1"/>
    <col min="8218" max="8220" width="6" style="4" customWidth="1"/>
    <col min="8221" max="8221" width="1.7109375" style="4" customWidth="1"/>
    <col min="8222" max="8222" width="6.140625" style="4" customWidth="1"/>
    <col min="8223" max="8224" width="5.140625" style="4" customWidth="1"/>
    <col min="8225" max="8225" width="1.7109375" style="4" customWidth="1"/>
    <col min="8226" max="8228" width="5" style="4" customWidth="1"/>
    <col min="8229" max="8229" width="1.7109375" style="4" customWidth="1"/>
    <col min="8230" max="8232" width="5" style="4" customWidth="1"/>
    <col min="8233" max="8233" width="1.7109375" style="4" customWidth="1"/>
    <col min="8234" max="8236" width="5" style="4" customWidth="1"/>
    <col min="8237" max="8237" width="1.7109375" style="4" customWidth="1"/>
    <col min="8238" max="8240" width="5.140625" style="4" customWidth="1"/>
    <col min="8241" max="8241" width="1.7109375" style="4" customWidth="1"/>
    <col min="8242" max="8243" width="5" style="4" customWidth="1"/>
    <col min="8244" max="8244" width="5.28515625" style="4" customWidth="1"/>
    <col min="8245" max="8443" width="11.42578125" style="4"/>
    <col min="8444" max="8444" width="16.140625" style="4" customWidth="1"/>
    <col min="8445" max="8445" width="6" style="4" customWidth="1"/>
    <col min="8446" max="8446" width="6" style="4" bestFit="1" customWidth="1"/>
    <col min="8447" max="8447" width="5.7109375" style="4" bestFit="1" customWidth="1"/>
    <col min="8448" max="8448" width="1.7109375" style="4" customWidth="1"/>
    <col min="8449" max="8449" width="6" style="4" bestFit="1" customWidth="1"/>
    <col min="8450" max="8451" width="5" style="4" customWidth="1"/>
    <col min="8452" max="8452" width="1.7109375" style="4" customWidth="1"/>
    <col min="8453" max="8455" width="5" style="4" customWidth="1"/>
    <col min="8456" max="8456" width="1.7109375" style="4" customWidth="1"/>
    <col min="8457" max="8459" width="5.140625" style="4" bestFit="1" customWidth="1"/>
    <col min="8460" max="8460" width="1.7109375" style="4" customWidth="1"/>
    <col min="8461" max="8463" width="5.140625" style="4" bestFit="1" customWidth="1"/>
    <col min="8464" max="8464" width="1.7109375" style="4" customWidth="1"/>
    <col min="8465" max="8467" width="5.140625" style="4" bestFit="1" customWidth="1"/>
    <col min="8468" max="8468" width="1.7109375" style="4" customWidth="1"/>
    <col min="8469" max="8469" width="4.85546875" style="4" bestFit="1" customWidth="1"/>
    <col min="8470" max="8471" width="4.42578125" style="4" customWidth="1"/>
    <col min="8472" max="8472" width="8.85546875" style="4" customWidth="1"/>
    <col min="8473" max="8473" width="12" style="4" customWidth="1"/>
    <col min="8474" max="8476" width="6" style="4" customWidth="1"/>
    <col min="8477" max="8477" width="1.7109375" style="4" customWidth="1"/>
    <col min="8478" max="8478" width="6.140625" style="4" customWidth="1"/>
    <col min="8479" max="8480" width="5.140625" style="4" customWidth="1"/>
    <col min="8481" max="8481" width="1.7109375" style="4" customWidth="1"/>
    <col min="8482" max="8484" width="5" style="4" customWidth="1"/>
    <col min="8485" max="8485" width="1.7109375" style="4" customWidth="1"/>
    <col min="8486" max="8488" width="5" style="4" customWidth="1"/>
    <col min="8489" max="8489" width="1.7109375" style="4" customWidth="1"/>
    <col min="8490" max="8492" width="5" style="4" customWidth="1"/>
    <col min="8493" max="8493" width="1.7109375" style="4" customWidth="1"/>
    <col min="8494" max="8496" width="5.140625" style="4" customWidth="1"/>
    <col min="8497" max="8497" width="1.7109375" style="4" customWidth="1"/>
    <col min="8498" max="8499" width="5" style="4" customWidth="1"/>
    <col min="8500" max="8500" width="5.28515625" style="4" customWidth="1"/>
    <col min="8501" max="8699" width="11.42578125" style="4"/>
    <col min="8700" max="8700" width="16.140625" style="4" customWidth="1"/>
    <col min="8701" max="8701" width="6" style="4" customWidth="1"/>
    <col min="8702" max="8702" width="6" style="4" bestFit="1" customWidth="1"/>
    <col min="8703" max="8703" width="5.7109375" style="4" bestFit="1" customWidth="1"/>
    <col min="8704" max="8704" width="1.7109375" style="4" customWidth="1"/>
    <col min="8705" max="8705" width="6" style="4" bestFit="1" customWidth="1"/>
    <col min="8706" max="8707" width="5" style="4" customWidth="1"/>
    <col min="8708" max="8708" width="1.7109375" style="4" customWidth="1"/>
    <col min="8709" max="8711" width="5" style="4" customWidth="1"/>
    <col min="8712" max="8712" width="1.7109375" style="4" customWidth="1"/>
    <col min="8713" max="8715" width="5.140625" style="4" bestFit="1" customWidth="1"/>
    <col min="8716" max="8716" width="1.7109375" style="4" customWidth="1"/>
    <col min="8717" max="8719" width="5.140625" style="4" bestFit="1" customWidth="1"/>
    <col min="8720" max="8720" width="1.7109375" style="4" customWidth="1"/>
    <col min="8721" max="8723" width="5.140625" style="4" bestFit="1" customWidth="1"/>
    <col min="8724" max="8724" width="1.7109375" style="4" customWidth="1"/>
    <col min="8725" max="8725" width="4.85546875" style="4" bestFit="1" customWidth="1"/>
    <col min="8726" max="8727" width="4.42578125" style="4" customWidth="1"/>
    <col min="8728" max="8728" width="8.85546875" style="4" customWidth="1"/>
    <col min="8729" max="8729" width="12" style="4" customWidth="1"/>
    <col min="8730" max="8732" width="6" style="4" customWidth="1"/>
    <col min="8733" max="8733" width="1.7109375" style="4" customWidth="1"/>
    <col min="8734" max="8734" width="6.140625" style="4" customWidth="1"/>
    <col min="8735" max="8736" width="5.140625" style="4" customWidth="1"/>
    <col min="8737" max="8737" width="1.7109375" style="4" customWidth="1"/>
    <col min="8738" max="8740" width="5" style="4" customWidth="1"/>
    <col min="8741" max="8741" width="1.7109375" style="4" customWidth="1"/>
    <col min="8742" max="8744" width="5" style="4" customWidth="1"/>
    <col min="8745" max="8745" width="1.7109375" style="4" customWidth="1"/>
    <col min="8746" max="8748" width="5" style="4" customWidth="1"/>
    <col min="8749" max="8749" width="1.7109375" style="4" customWidth="1"/>
    <col min="8750" max="8752" width="5.140625" style="4" customWidth="1"/>
    <col min="8753" max="8753" width="1.7109375" style="4" customWidth="1"/>
    <col min="8754" max="8755" width="5" style="4" customWidth="1"/>
    <col min="8756" max="8756" width="5.28515625" style="4" customWidth="1"/>
    <col min="8757" max="8955" width="11.42578125" style="4"/>
    <col min="8956" max="8956" width="16.140625" style="4" customWidth="1"/>
    <col min="8957" max="8957" width="6" style="4" customWidth="1"/>
    <col min="8958" max="8958" width="6" style="4" bestFit="1" customWidth="1"/>
    <col min="8959" max="8959" width="5.7109375" style="4" bestFit="1" customWidth="1"/>
    <col min="8960" max="8960" width="1.7109375" style="4" customWidth="1"/>
    <col min="8961" max="8961" width="6" style="4" bestFit="1" customWidth="1"/>
    <col min="8962" max="8963" width="5" style="4" customWidth="1"/>
    <col min="8964" max="8964" width="1.7109375" style="4" customWidth="1"/>
    <col min="8965" max="8967" width="5" style="4" customWidth="1"/>
    <col min="8968" max="8968" width="1.7109375" style="4" customWidth="1"/>
    <col min="8969" max="8971" width="5.140625" style="4" bestFit="1" customWidth="1"/>
    <col min="8972" max="8972" width="1.7109375" style="4" customWidth="1"/>
    <col min="8973" max="8975" width="5.140625" style="4" bestFit="1" customWidth="1"/>
    <col min="8976" max="8976" width="1.7109375" style="4" customWidth="1"/>
    <col min="8977" max="8979" width="5.140625" style="4" bestFit="1" customWidth="1"/>
    <col min="8980" max="8980" width="1.7109375" style="4" customWidth="1"/>
    <col min="8981" max="8981" width="4.85546875" style="4" bestFit="1" customWidth="1"/>
    <col min="8982" max="8983" width="4.42578125" style="4" customWidth="1"/>
    <col min="8984" max="8984" width="8.85546875" style="4" customWidth="1"/>
    <col min="8985" max="8985" width="12" style="4" customWidth="1"/>
    <col min="8986" max="8988" width="6" style="4" customWidth="1"/>
    <col min="8989" max="8989" width="1.7109375" style="4" customWidth="1"/>
    <col min="8990" max="8990" width="6.140625" style="4" customWidth="1"/>
    <col min="8991" max="8992" width="5.140625" style="4" customWidth="1"/>
    <col min="8993" max="8993" width="1.7109375" style="4" customWidth="1"/>
    <col min="8994" max="8996" width="5" style="4" customWidth="1"/>
    <col min="8997" max="8997" width="1.7109375" style="4" customWidth="1"/>
    <col min="8998" max="9000" width="5" style="4" customWidth="1"/>
    <col min="9001" max="9001" width="1.7109375" style="4" customWidth="1"/>
    <col min="9002" max="9004" width="5" style="4" customWidth="1"/>
    <col min="9005" max="9005" width="1.7109375" style="4" customWidth="1"/>
    <col min="9006" max="9008" width="5.140625" style="4" customWidth="1"/>
    <col min="9009" max="9009" width="1.7109375" style="4" customWidth="1"/>
    <col min="9010" max="9011" width="5" style="4" customWidth="1"/>
    <col min="9012" max="9012" width="5.28515625" style="4" customWidth="1"/>
    <col min="9013" max="9211" width="11.42578125" style="4"/>
    <col min="9212" max="9212" width="16.140625" style="4" customWidth="1"/>
    <col min="9213" max="9213" width="6" style="4" customWidth="1"/>
    <col min="9214" max="9214" width="6" style="4" bestFit="1" customWidth="1"/>
    <col min="9215" max="9215" width="5.7109375" style="4" bestFit="1" customWidth="1"/>
    <col min="9216" max="9216" width="1.7109375" style="4" customWidth="1"/>
    <col min="9217" max="9217" width="6" style="4" bestFit="1" customWidth="1"/>
    <col min="9218" max="9219" width="5" style="4" customWidth="1"/>
    <col min="9220" max="9220" width="1.7109375" style="4" customWidth="1"/>
    <col min="9221" max="9223" width="5" style="4" customWidth="1"/>
    <col min="9224" max="9224" width="1.7109375" style="4" customWidth="1"/>
    <col min="9225" max="9227" width="5.140625" style="4" bestFit="1" customWidth="1"/>
    <col min="9228" max="9228" width="1.7109375" style="4" customWidth="1"/>
    <col min="9229" max="9231" width="5.140625" style="4" bestFit="1" customWidth="1"/>
    <col min="9232" max="9232" width="1.7109375" style="4" customWidth="1"/>
    <col min="9233" max="9235" width="5.140625" style="4" bestFit="1" customWidth="1"/>
    <col min="9236" max="9236" width="1.7109375" style="4" customWidth="1"/>
    <col min="9237" max="9237" width="4.85546875" style="4" bestFit="1" customWidth="1"/>
    <col min="9238" max="9239" width="4.42578125" style="4" customWidth="1"/>
    <col min="9240" max="9240" width="8.85546875" style="4" customWidth="1"/>
    <col min="9241" max="9241" width="12" style="4" customWidth="1"/>
    <col min="9242" max="9244" width="6" style="4" customWidth="1"/>
    <col min="9245" max="9245" width="1.7109375" style="4" customWidth="1"/>
    <col min="9246" max="9246" width="6.140625" style="4" customWidth="1"/>
    <col min="9247" max="9248" width="5.140625" style="4" customWidth="1"/>
    <col min="9249" max="9249" width="1.7109375" style="4" customWidth="1"/>
    <col min="9250" max="9252" width="5" style="4" customWidth="1"/>
    <col min="9253" max="9253" width="1.7109375" style="4" customWidth="1"/>
    <col min="9254" max="9256" width="5" style="4" customWidth="1"/>
    <col min="9257" max="9257" width="1.7109375" style="4" customWidth="1"/>
    <col min="9258" max="9260" width="5" style="4" customWidth="1"/>
    <col min="9261" max="9261" width="1.7109375" style="4" customWidth="1"/>
    <col min="9262" max="9264" width="5.140625" style="4" customWidth="1"/>
    <col min="9265" max="9265" width="1.7109375" style="4" customWidth="1"/>
    <col min="9266" max="9267" width="5" style="4" customWidth="1"/>
    <col min="9268" max="9268" width="5.28515625" style="4" customWidth="1"/>
    <col min="9269" max="9467" width="11.42578125" style="4"/>
    <col min="9468" max="9468" width="16.140625" style="4" customWidth="1"/>
    <col min="9469" max="9469" width="6" style="4" customWidth="1"/>
    <col min="9470" max="9470" width="6" style="4" bestFit="1" customWidth="1"/>
    <col min="9471" max="9471" width="5.7109375" style="4" bestFit="1" customWidth="1"/>
    <col min="9472" max="9472" width="1.7109375" style="4" customWidth="1"/>
    <col min="9473" max="9473" width="6" style="4" bestFit="1" customWidth="1"/>
    <col min="9474" max="9475" width="5" style="4" customWidth="1"/>
    <col min="9476" max="9476" width="1.7109375" style="4" customWidth="1"/>
    <col min="9477" max="9479" width="5" style="4" customWidth="1"/>
    <col min="9480" max="9480" width="1.7109375" style="4" customWidth="1"/>
    <col min="9481" max="9483" width="5.140625" style="4" bestFit="1" customWidth="1"/>
    <col min="9484" max="9484" width="1.7109375" style="4" customWidth="1"/>
    <col min="9485" max="9487" width="5.140625" style="4" bestFit="1" customWidth="1"/>
    <col min="9488" max="9488" width="1.7109375" style="4" customWidth="1"/>
    <col min="9489" max="9491" width="5.140625" style="4" bestFit="1" customWidth="1"/>
    <col min="9492" max="9492" width="1.7109375" style="4" customWidth="1"/>
    <col min="9493" max="9493" width="4.85546875" style="4" bestFit="1" customWidth="1"/>
    <col min="9494" max="9495" width="4.42578125" style="4" customWidth="1"/>
    <col min="9496" max="9496" width="8.85546875" style="4" customWidth="1"/>
    <col min="9497" max="9497" width="12" style="4" customWidth="1"/>
    <col min="9498" max="9500" width="6" style="4" customWidth="1"/>
    <col min="9501" max="9501" width="1.7109375" style="4" customWidth="1"/>
    <col min="9502" max="9502" width="6.140625" style="4" customWidth="1"/>
    <col min="9503" max="9504" width="5.140625" style="4" customWidth="1"/>
    <col min="9505" max="9505" width="1.7109375" style="4" customWidth="1"/>
    <col min="9506" max="9508" width="5" style="4" customWidth="1"/>
    <col min="9509" max="9509" width="1.7109375" style="4" customWidth="1"/>
    <col min="9510" max="9512" width="5" style="4" customWidth="1"/>
    <col min="9513" max="9513" width="1.7109375" style="4" customWidth="1"/>
    <col min="9514" max="9516" width="5" style="4" customWidth="1"/>
    <col min="9517" max="9517" width="1.7109375" style="4" customWidth="1"/>
    <col min="9518" max="9520" width="5.140625" style="4" customWidth="1"/>
    <col min="9521" max="9521" width="1.7109375" style="4" customWidth="1"/>
    <col min="9522" max="9523" width="5" style="4" customWidth="1"/>
    <col min="9524" max="9524" width="5.28515625" style="4" customWidth="1"/>
    <col min="9525" max="9723" width="11.42578125" style="4"/>
    <col min="9724" max="9724" width="16.140625" style="4" customWidth="1"/>
    <col min="9725" max="9725" width="6" style="4" customWidth="1"/>
    <col min="9726" max="9726" width="6" style="4" bestFit="1" customWidth="1"/>
    <col min="9727" max="9727" width="5.7109375" style="4" bestFit="1" customWidth="1"/>
    <col min="9728" max="9728" width="1.7109375" style="4" customWidth="1"/>
    <col min="9729" max="9729" width="6" style="4" bestFit="1" customWidth="1"/>
    <col min="9730" max="9731" width="5" style="4" customWidth="1"/>
    <col min="9732" max="9732" width="1.7109375" style="4" customWidth="1"/>
    <col min="9733" max="9735" width="5" style="4" customWidth="1"/>
    <col min="9736" max="9736" width="1.7109375" style="4" customWidth="1"/>
    <col min="9737" max="9739" width="5.140625" style="4" bestFit="1" customWidth="1"/>
    <col min="9740" max="9740" width="1.7109375" style="4" customWidth="1"/>
    <col min="9741" max="9743" width="5.140625" style="4" bestFit="1" customWidth="1"/>
    <col min="9744" max="9744" width="1.7109375" style="4" customWidth="1"/>
    <col min="9745" max="9747" width="5.140625" style="4" bestFit="1" customWidth="1"/>
    <col min="9748" max="9748" width="1.7109375" style="4" customWidth="1"/>
    <col min="9749" max="9749" width="4.85546875" style="4" bestFit="1" customWidth="1"/>
    <col min="9750" max="9751" width="4.42578125" style="4" customWidth="1"/>
    <col min="9752" max="9752" width="8.85546875" style="4" customWidth="1"/>
    <col min="9753" max="9753" width="12" style="4" customWidth="1"/>
    <col min="9754" max="9756" width="6" style="4" customWidth="1"/>
    <col min="9757" max="9757" width="1.7109375" style="4" customWidth="1"/>
    <col min="9758" max="9758" width="6.140625" style="4" customWidth="1"/>
    <col min="9759" max="9760" width="5.140625" style="4" customWidth="1"/>
    <col min="9761" max="9761" width="1.7109375" style="4" customWidth="1"/>
    <col min="9762" max="9764" width="5" style="4" customWidth="1"/>
    <col min="9765" max="9765" width="1.7109375" style="4" customWidth="1"/>
    <col min="9766" max="9768" width="5" style="4" customWidth="1"/>
    <col min="9769" max="9769" width="1.7109375" style="4" customWidth="1"/>
    <col min="9770" max="9772" width="5" style="4" customWidth="1"/>
    <col min="9773" max="9773" width="1.7109375" style="4" customWidth="1"/>
    <col min="9774" max="9776" width="5.140625" style="4" customWidth="1"/>
    <col min="9777" max="9777" width="1.7109375" style="4" customWidth="1"/>
    <col min="9778" max="9779" width="5" style="4" customWidth="1"/>
    <col min="9780" max="9780" width="5.28515625" style="4" customWidth="1"/>
    <col min="9781" max="9979" width="11.42578125" style="4"/>
    <col min="9980" max="9980" width="16.140625" style="4" customWidth="1"/>
    <col min="9981" max="9981" width="6" style="4" customWidth="1"/>
    <col min="9982" max="9982" width="6" style="4" bestFit="1" customWidth="1"/>
    <col min="9983" max="9983" width="5.7109375" style="4" bestFit="1" customWidth="1"/>
    <col min="9984" max="9984" width="1.7109375" style="4" customWidth="1"/>
    <col min="9985" max="9985" width="6" style="4" bestFit="1" customWidth="1"/>
    <col min="9986" max="9987" width="5" style="4" customWidth="1"/>
    <col min="9988" max="9988" width="1.7109375" style="4" customWidth="1"/>
    <col min="9989" max="9991" width="5" style="4" customWidth="1"/>
    <col min="9992" max="9992" width="1.7109375" style="4" customWidth="1"/>
    <col min="9993" max="9995" width="5.140625" style="4" bestFit="1" customWidth="1"/>
    <col min="9996" max="9996" width="1.7109375" style="4" customWidth="1"/>
    <col min="9997" max="9999" width="5.140625" style="4" bestFit="1" customWidth="1"/>
    <col min="10000" max="10000" width="1.7109375" style="4" customWidth="1"/>
    <col min="10001" max="10003" width="5.140625" style="4" bestFit="1" customWidth="1"/>
    <col min="10004" max="10004" width="1.7109375" style="4" customWidth="1"/>
    <col min="10005" max="10005" width="4.85546875" style="4" bestFit="1" customWidth="1"/>
    <col min="10006" max="10007" width="4.42578125" style="4" customWidth="1"/>
    <col min="10008" max="10008" width="8.85546875" style="4" customWidth="1"/>
    <col min="10009" max="10009" width="12" style="4" customWidth="1"/>
    <col min="10010" max="10012" width="6" style="4" customWidth="1"/>
    <col min="10013" max="10013" width="1.7109375" style="4" customWidth="1"/>
    <col min="10014" max="10014" width="6.140625" style="4" customWidth="1"/>
    <col min="10015" max="10016" width="5.140625" style="4" customWidth="1"/>
    <col min="10017" max="10017" width="1.7109375" style="4" customWidth="1"/>
    <col min="10018" max="10020" width="5" style="4" customWidth="1"/>
    <col min="10021" max="10021" width="1.7109375" style="4" customWidth="1"/>
    <col min="10022" max="10024" width="5" style="4" customWidth="1"/>
    <col min="10025" max="10025" width="1.7109375" style="4" customWidth="1"/>
    <col min="10026" max="10028" width="5" style="4" customWidth="1"/>
    <col min="10029" max="10029" width="1.7109375" style="4" customWidth="1"/>
    <col min="10030" max="10032" width="5.140625" style="4" customWidth="1"/>
    <col min="10033" max="10033" width="1.7109375" style="4" customWidth="1"/>
    <col min="10034" max="10035" width="5" style="4" customWidth="1"/>
    <col min="10036" max="10036" width="5.28515625" style="4" customWidth="1"/>
    <col min="10037" max="10235" width="11.42578125" style="4"/>
    <col min="10236" max="10236" width="16.140625" style="4" customWidth="1"/>
    <col min="10237" max="10237" width="6" style="4" customWidth="1"/>
    <col min="10238" max="10238" width="6" style="4" bestFit="1" customWidth="1"/>
    <col min="10239" max="10239" width="5.7109375" style="4" bestFit="1" customWidth="1"/>
    <col min="10240" max="10240" width="1.7109375" style="4" customWidth="1"/>
    <col min="10241" max="10241" width="6" style="4" bestFit="1" customWidth="1"/>
    <col min="10242" max="10243" width="5" style="4" customWidth="1"/>
    <col min="10244" max="10244" width="1.7109375" style="4" customWidth="1"/>
    <col min="10245" max="10247" width="5" style="4" customWidth="1"/>
    <col min="10248" max="10248" width="1.7109375" style="4" customWidth="1"/>
    <col min="10249" max="10251" width="5.140625" style="4" bestFit="1" customWidth="1"/>
    <col min="10252" max="10252" width="1.7109375" style="4" customWidth="1"/>
    <col min="10253" max="10255" width="5.140625" style="4" bestFit="1" customWidth="1"/>
    <col min="10256" max="10256" width="1.7109375" style="4" customWidth="1"/>
    <col min="10257" max="10259" width="5.140625" style="4" bestFit="1" customWidth="1"/>
    <col min="10260" max="10260" width="1.7109375" style="4" customWidth="1"/>
    <col min="10261" max="10261" width="4.85546875" style="4" bestFit="1" customWidth="1"/>
    <col min="10262" max="10263" width="4.42578125" style="4" customWidth="1"/>
    <col min="10264" max="10264" width="8.85546875" style="4" customWidth="1"/>
    <col min="10265" max="10265" width="12" style="4" customWidth="1"/>
    <col min="10266" max="10268" width="6" style="4" customWidth="1"/>
    <col min="10269" max="10269" width="1.7109375" style="4" customWidth="1"/>
    <col min="10270" max="10270" width="6.140625" style="4" customWidth="1"/>
    <col min="10271" max="10272" width="5.140625" style="4" customWidth="1"/>
    <col min="10273" max="10273" width="1.7109375" style="4" customWidth="1"/>
    <col min="10274" max="10276" width="5" style="4" customWidth="1"/>
    <col min="10277" max="10277" width="1.7109375" style="4" customWidth="1"/>
    <col min="10278" max="10280" width="5" style="4" customWidth="1"/>
    <col min="10281" max="10281" width="1.7109375" style="4" customWidth="1"/>
    <col min="10282" max="10284" width="5" style="4" customWidth="1"/>
    <col min="10285" max="10285" width="1.7109375" style="4" customWidth="1"/>
    <col min="10286" max="10288" width="5.140625" style="4" customWidth="1"/>
    <col min="10289" max="10289" width="1.7109375" style="4" customWidth="1"/>
    <col min="10290" max="10291" width="5" style="4" customWidth="1"/>
    <col min="10292" max="10292" width="5.28515625" style="4" customWidth="1"/>
    <col min="10293" max="10491" width="11.42578125" style="4"/>
    <col min="10492" max="10492" width="16.140625" style="4" customWidth="1"/>
    <col min="10493" max="10493" width="6" style="4" customWidth="1"/>
    <col min="10494" max="10494" width="6" style="4" bestFit="1" customWidth="1"/>
    <col min="10495" max="10495" width="5.7109375" style="4" bestFit="1" customWidth="1"/>
    <col min="10496" max="10496" width="1.7109375" style="4" customWidth="1"/>
    <col min="10497" max="10497" width="6" style="4" bestFit="1" customWidth="1"/>
    <col min="10498" max="10499" width="5" style="4" customWidth="1"/>
    <col min="10500" max="10500" width="1.7109375" style="4" customWidth="1"/>
    <col min="10501" max="10503" width="5" style="4" customWidth="1"/>
    <col min="10504" max="10504" width="1.7109375" style="4" customWidth="1"/>
    <col min="10505" max="10507" width="5.140625" style="4" bestFit="1" customWidth="1"/>
    <col min="10508" max="10508" width="1.7109375" style="4" customWidth="1"/>
    <col min="10509" max="10511" width="5.140625" style="4" bestFit="1" customWidth="1"/>
    <col min="10512" max="10512" width="1.7109375" style="4" customWidth="1"/>
    <col min="10513" max="10515" width="5.140625" style="4" bestFit="1" customWidth="1"/>
    <col min="10516" max="10516" width="1.7109375" style="4" customWidth="1"/>
    <col min="10517" max="10517" width="4.85546875" style="4" bestFit="1" customWidth="1"/>
    <col min="10518" max="10519" width="4.42578125" style="4" customWidth="1"/>
    <col min="10520" max="10520" width="8.85546875" style="4" customWidth="1"/>
    <col min="10521" max="10521" width="12" style="4" customWidth="1"/>
    <col min="10522" max="10524" width="6" style="4" customWidth="1"/>
    <col min="10525" max="10525" width="1.7109375" style="4" customWidth="1"/>
    <col min="10526" max="10526" width="6.140625" style="4" customWidth="1"/>
    <col min="10527" max="10528" width="5.140625" style="4" customWidth="1"/>
    <col min="10529" max="10529" width="1.7109375" style="4" customWidth="1"/>
    <col min="10530" max="10532" width="5" style="4" customWidth="1"/>
    <col min="10533" max="10533" width="1.7109375" style="4" customWidth="1"/>
    <col min="10534" max="10536" width="5" style="4" customWidth="1"/>
    <col min="10537" max="10537" width="1.7109375" style="4" customWidth="1"/>
    <col min="10538" max="10540" width="5" style="4" customWidth="1"/>
    <col min="10541" max="10541" width="1.7109375" style="4" customWidth="1"/>
    <col min="10542" max="10544" width="5.140625" style="4" customWidth="1"/>
    <col min="10545" max="10545" width="1.7109375" style="4" customWidth="1"/>
    <col min="10546" max="10547" width="5" style="4" customWidth="1"/>
    <col min="10548" max="10548" width="5.28515625" style="4" customWidth="1"/>
    <col min="10549" max="10747" width="11.42578125" style="4"/>
    <col min="10748" max="10748" width="16.140625" style="4" customWidth="1"/>
    <col min="10749" max="10749" width="6" style="4" customWidth="1"/>
    <col min="10750" max="10750" width="6" style="4" bestFit="1" customWidth="1"/>
    <col min="10751" max="10751" width="5.7109375" style="4" bestFit="1" customWidth="1"/>
    <col min="10752" max="10752" width="1.7109375" style="4" customWidth="1"/>
    <col min="10753" max="10753" width="6" style="4" bestFit="1" customWidth="1"/>
    <col min="10754" max="10755" width="5" style="4" customWidth="1"/>
    <col min="10756" max="10756" width="1.7109375" style="4" customWidth="1"/>
    <col min="10757" max="10759" width="5" style="4" customWidth="1"/>
    <col min="10760" max="10760" width="1.7109375" style="4" customWidth="1"/>
    <col min="10761" max="10763" width="5.140625" style="4" bestFit="1" customWidth="1"/>
    <col min="10764" max="10764" width="1.7109375" style="4" customWidth="1"/>
    <col min="10765" max="10767" width="5.140625" style="4" bestFit="1" customWidth="1"/>
    <col min="10768" max="10768" width="1.7109375" style="4" customWidth="1"/>
    <col min="10769" max="10771" width="5.140625" style="4" bestFit="1" customWidth="1"/>
    <col min="10772" max="10772" width="1.7109375" style="4" customWidth="1"/>
    <col min="10773" max="10773" width="4.85546875" style="4" bestFit="1" customWidth="1"/>
    <col min="10774" max="10775" width="4.42578125" style="4" customWidth="1"/>
    <col min="10776" max="10776" width="8.85546875" style="4" customWidth="1"/>
    <col min="10777" max="10777" width="12" style="4" customWidth="1"/>
    <col min="10778" max="10780" width="6" style="4" customWidth="1"/>
    <col min="10781" max="10781" width="1.7109375" style="4" customWidth="1"/>
    <col min="10782" max="10782" width="6.140625" style="4" customWidth="1"/>
    <col min="10783" max="10784" width="5.140625" style="4" customWidth="1"/>
    <col min="10785" max="10785" width="1.7109375" style="4" customWidth="1"/>
    <col min="10786" max="10788" width="5" style="4" customWidth="1"/>
    <col min="10789" max="10789" width="1.7109375" style="4" customWidth="1"/>
    <col min="10790" max="10792" width="5" style="4" customWidth="1"/>
    <col min="10793" max="10793" width="1.7109375" style="4" customWidth="1"/>
    <col min="10794" max="10796" width="5" style="4" customWidth="1"/>
    <col min="10797" max="10797" width="1.7109375" style="4" customWidth="1"/>
    <col min="10798" max="10800" width="5.140625" style="4" customWidth="1"/>
    <col min="10801" max="10801" width="1.7109375" style="4" customWidth="1"/>
    <col min="10802" max="10803" width="5" style="4" customWidth="1"/>
    <col min="10804" max="10804" width="5.28515625" style="4" customWidth="1"/>
    <col min="10805" max="11003" width="11.42578125" style="4"/>
    <col min="11004" max="11004" width="16.140625" style="4" customWidth="1"/>
    <col min="11005" max="11005" width="6" style="4" customWidth="1"/>
    <col min="11006" max="11006" width="6" style="4" bestFit="1" customWidth="1"/>
    <col min="11007" max="11007" width="5.7109375" style="4" bestFit="1" customWidth="1"/>
    <col min="11008" max="11008" width="1.7109375" style="4" customWidth="1"/>
    <col min="11009" max="11009" width="6" style="4" bestFit="1" customWidth="1"/>
    <col min="11010" max="11011" width="5" style="4" customWidth="1"/>
    <col min="11012" max="11012" width="1.7109375" style="4" customWidth="1"/>
    <col min="11013" max="11015" width="5" style="4" customWidth="1"/>
    <col min="11016" max="11016" width="1.7109375" style="4" customWidth="1"/>
    <col min="11017" max="11019" width="5.140625" style="4" bestFit="1" customWidth="1"/>
    <col min="11020" max="11020" width="1.7109375" style="4" customWidth="1"/>
    <col min="11021" max="11023" width="5.140625" style="4" bestFit="1" customWidth="1"/>
    <col min="11024" max="11024" width="1.7109375" style="4" customWidth="1"/>
    <col min="11025" max="11027" width="5.140625" style="4" bestFit="1" customWidth="1"/>
    <col min="11028" max="11028" width="1.7109375" style="4" customWidth="1"/>
    <col min="11029" max="11029" width="4.85546875" style="4" bestFit="1" customWidth="1"/>
    <col min="11030" max="11031" width="4.42578125" style="4" customWidth="1"/>
    <col min="11032" max="11032" width="8.85546875" style="4" customWidth="1"/>
    <col min="11033" max="11033" width="12" style="4" customWidth="1"/>
    <col min="11034" max="11036" width="6" style="4" customWidth="1"/>
    <col min="11037" max="11037" width="1.7109375" style="4" customWidth="1"/>
    <col min="11038" max="11038" width="6.140625" style="4" customWidth="1"/>
    <col min="11039" max="11040" width="5.140625" style="4" customWidth="1"/>
    <col min="11041" max="11041" width="1.7109375" style="4" customWidth="1"/>
    <col min="11042" max="11044" width="5" style="4" customWidth="1"/>
    <col min="11045" max="11045" width="1.7109375" style="4" customWidth="1"/>
    <col min="11046" max="11048" width="5" style="4" customWidth="1"/>
    <col min="11049" max="11049" width="1.7109375" style="4" customWidth="1"/>
    <col min="11050" max="11052" width="5" style="4" customWidth="1"/>
    <col min="11053" max="11053" width="1.7109375" style="4" customWidth="1"/>
    <col min="11054" max="11056" width="5.140625" style="4" customWidth="1"/>
    <col min="11057" max="11057" width="1.7109375" style="4" customWidth="1"/>
    <col min="11058" max="11059" width="5" style="4" customWidth="1"/>
    <col min="11060" max="11060" width="5.28515625" style="4" customWidth="1"/>
    <col min="11061" max="11259" width="11.42578125" style="4"/>
    <col min="11260" max="11260" width="16.140625" style="4" customWidth="1"/>
    <col min="11261" max="11261" width="6" style="4" customWidth="1"/>
    <col min="11262" max="11262" width="6" style="4" bestFit="1" customWidth="1"/>
    <col min="11263" max="11263" width="5.7109375" style="4" bestFit="1" customWidth="1"/>
    <col min="11264" max="11264" width="1.7109375" style="4" customWidth="1"/>
    <col min="11265" max="11265" width="6" style="4" bestFit="1" customWidth="1"/>
    <col min="11266" max="11267" width="5" style="4" customWidth="1"/>
    <col min="11268" max="11268" width="1.7109375" style="4" customWidth="1"/>
    <col min="11269" max="11271" width="5" style="4" customWidth="1"/>
    <col min="11272" max="11272" width="1.7109375" style="4" customWidth="1"/>
    <col min="11273" max="11275" width="5.140625" style="4" bestFit="1" customWidth="1"/>
    <col min="11276" max="11276" width="1.7109375" style="4" customWidth="1"/>
    <col min="11277" max="11279" width="5.140625" style="4" bestFit="1" customWidth="1"/>
    <col min="11280" max="11280" width="1.7109375" style="4" customWidth="1"/>
    <col min="11281" max="11283" width="5.140625" style="4" bestFit="1" customWidth="1"/>
    <col min="11284" max="11284" width="1.7109375" style="4" customWidth="1"/>
    <col min="11285" max="11285" width="4.85546875" style="4" bestFit="1" customWidth="1"/>
    <col min="11286" max="11287" width="4.42578125" style="4" customWidth="1"/>
    <col min="11288" max="11288" width="8.85546875" style="4" customWidth="1"/>
    <col min="11289" max="11289" width="12" style="4" customWidth="1"/>
    <col min="11290" max="11292" width="6" style="4" customWidth="1"/>
    <col min="11293" max="11293" width="1.7109375" style="4" customWidth="1"/>
    <col min="11294" max="11294" width="6.140625" style="4" customWidth="1"/>
    <col min="11295" max="11296" width="5.140625" style="4" customWidth="1"/>
    <col min="11297" max="11297" width="1.7109375" style="4" customWidth="1"/>
    <col min="11298" max="11300" width="5" style="4" customWidth="1"/>
    <col min="11301" max="11301" width="1.7109375" style="4" customWidth="1"/>
    <col min="11302" max="11304" width="5" style="4" customWidth="1"/>
    <col min="11305" max="11305" width="1.7109375" style="4" customWidth="1"/>
    <col min="11306" max="11308" width="5" style="4" customWidth="1"/>
    <col min="11309" max="11309" width="1.7109375" style="4" customWidth="1"/>
    <col min="11310" max="11312" width="5.140625" style="4" customWidth="1"/>
    <col min="11313" max="11313" width="1.7109375" style="4" customWidth="1"/>
    <col min="11314" max="11315" width="5" style="4" customWidth="1"/>
    <col min="11316" max="11316" width="5.28515625" style="4" customWidth="1"/>
    <col min="11317" max="11515" width="11.42578125" style="4"/>
    <col min="11516" max="11516" width="16.140625" style="4" customWidth="1"/>
    <col min="11517" max="11517" width="6" style="4" customWidth="1"/>
    <col min="11518" max="11518" width="6" style="4" bestFit="1" customWidth="1"/>
    <col min="11519" max="11519" width="5.7109375" style="4" bestFit="1" customWidth="1"/>
    <col min="11520" max="11520" width="1.7109375" style="4" customWidth="1"/>
    <col min="11521" max="11521" width="6" style="4" bestFit="1" customWidth="1"/>
    <col min="11522" max="11523" width="5" style="4" customWidth="1"/>
    <col min="11524" max="11524" width="1.7109375" style="4" customWidth="1"/>
    <col min="11525" max="11527" width="5" style="4" customWidth="1"/>
    <col min="11528" max="11528" width="1.7109375" style="4" customWidth="1"/>
    <col min="11529" max="11531" width="5.140625" style="4" bestFit="1" customWidth="1"/>
    <col min="11532" max="11532" width="1.7109375" style="4" customWidth="1"/>
    <col min="11533" max="11535" width="5.140625" style="4" bestFit="1" customWidth="1"/>
    <col min="11536" max="11536" width="1.7109375" style="4" customWidth="1"/>
    <col min="11537" max="11539" width="5.140625" style="4" bestFit="1" customWidth="1"/>
    <col min="11540" max="11540" width="1.7109375" style="4" customWidth="1"/>
    <col min="11541" max="11541" width="4.85546875" style="4" bestFit="1" customWidth="1"/>
    <col min="11542" max="11543" width="4.42578125" style="4" customWidth="1"/>
    <col min="11544" max="11544" width="8.85546875" style="4" customWidth="1"/>
    <col min="11545" max="11545" width="12" style="4" customWidth="1"/>
    <col min="11546" max="11548" width="6" style="4" customWidth="1"/>
    <col min="11549" max="11549" width="1.7109375" style="4" customWidth="1"/>
    <col min="11550" max="11550" width="6.140625" style="4" customWidth="1"/>
    <col min="11551" max="11552" width="5.140625" style="4" customWidth="1"/>
    <col min="11553" max="11553" width="1.7109375" style="4" customWidth="1"/>
    <col min="11554" max="11556" width="5" style="4" customWidth="1"/>
    <col min="11557" max="11557" width="1.7109375" style="4" customWidth="1"/>
    <col min="11558" max="11560" width="5" style="4" customWidth="1"/>
    <col min="11561" max="11561" width="1.7109375" style="4" customWidth="1"/>
    <col min="11562" max="11564" width="5" style="4" customWidth="1"/>
    <col min="11565" max="11565" width="1.7109375" style="4" customWidth="1"/>
    <col min="11566" max="11568" width="5.140625" style="4" customWidth="1"/>
    <col min="11569" max="11569" width="1.7109375" style="4" customWidth="1"/>
    <col min="11570" max="11571" width="5" style="4" customWidth="1"/>
    <col min="11572" max="11572" width="5.28515625" style="4" customWidth="1"/>
    <col min="11573" max="11771" width="11.42578125" style="4"/>
    <col min="11772" max="11772" width="16.140625" style="4" customWidth="1"/>
    <col min="11773" max="11773" width="6" style="4" customWidth="1"/>
    <col min="11774" max="11774" width="6" style="4" bestFit="1" customWidth="1"/>
    <col min="11775" max="11775" width="5.7109375" style="4" bestFit="1" customWidth="1"/>
    <col min="11776" max="11776" width="1.7109375" style="4" customWidth="1"/>
    <col min="11777" max="11777" width="6" style="4" bestFit="1" customWidth="1"/>
    <col min="11778" max="11779" width="5" style="4" customWidth="1"/>
    <col min="11780" max="11780" width="1.7109375" style="4" customWidth="1"/>
    <col min="11781" max="11783" width="5" style="4" customWidth="1"/>
    <col min="11784" max="11784" width="1.7109375" style="4" customWidth="1"/>
    <col min="11785" max="11787" width="5.140625" style="4" bestFit="1" customWidth="1"/>
    <col min="11788" max="11788" width="1.7109375" style="4" customWidth="1"/>
    <col min="11789" max="11791" width="5.140625" style="4" bestFit="1" customWidth="1"/>
    <col min="11792" max="11792" width="1.7109375" style="4" customWidth="1"/>
    <col min="11793" max="11795" width="5.140625" style="4" bestFit="1" customWidth="1"/>
    <col min="11796" max="11796" width="1.7109375" style="4" customWidth="1"/>
    <col min="11797" max="11797" width="4.85546875" style="4" bestFit="1" customWidth="1"/>
    <col min="11798" max="11799" width="4.42578125" style="4" customWidth="1"/>
    <col min="11800" max="11800" width="8.85546875" style="4" customWidth="1"/>
    <col min="11801" max="11801" width="12" style="4" customWidth="1"/>
    <col min="11802" max="11804" width="6" style="4" customWidth="1"/>
    <col min="11805" max="11805" width="1.7109375" style="4" customWidth="1"/>
    <col min="11806" max="11806" width="6.140625" style="4" customWidth="1"/>
    <col min="11807" max="11808" width="5.140625" style="4" customWidth="1"/>
    <col min="11809" max="11809" width="1.7109375" style="4" customWidth="1"/>
    <col min="11810" max="11812" width="5" style="4" customWidth="1"/>
    <col min="11813" max="11813" width="1.7109375" style="4" customWidth="1"/>
    <col min="11814" max="11816" width="5" style="4" customWidth="1"/>
    <col min="11817" max="11817" width="1.7109375" style="4" customWidth="1"/>
    <col min="11818" max="11820" width="5" style="4" customWidth="1"/>
    <col min="11821" max="11821" width="1.7109375" style="4" customWidth="1"/>
    <col min="11822" max="11824" width="5.140625" style="4" customWidth="1"/>
    <col min="11825" max="11825" width="1.7109375" style="4" customWidth="1"/>
    <col min="11826" max="11827" width="5" style="4" customWidth="1"/>
    <col min="11828" max="11828" width="5.28515625" style="4" customWidth="1"/>
    <col min="11829" max="12027" width="11.42578125" style="4"/>
    <col min="12028" max="12028" width="16.140625" style="4" customWidth="1"/>
    <col min="12029" max="12029" width="6" style="4" customWidth="1"/>
    <col min="12030" max="12030" width="6" style="4" bestFit="1" customWidth="1"/>
    <col min="12031" max="12031" width="5.7109375" style="4" bestFit="1" customWidth="1"/>
    <col min="12032" max="12032" width="1.7109375" style="4" customWidth="1"/>
    <col min="12033" max="12033" width="6" style="4" bestFit="1" customWidth="1"/>
    <col min="12034" max="12035" width="5" style="4" customWidth="1"/>
    <col min="12036" max="12036" width="1.7109375" style="4" customWidth="1"/>
    <col min="12037" max="12039" width="5" style="4" customWidth="1"/>
    <col min="12040" max="12040" width="1.7109375" style="4" customWidth="1"/>
    <col min="12041" max="12043" width="5.140625" style="4" bestFit="1" customWidth="1"/>
    <col min="12044" max="12044" width="1.7109375" style="4" customWidth="1"/>
    <col min="12045" max="12047" width="5.140625" style="4" bestFit="1" customWidth="1"/>
    <col min="12048" max="12048" width="1.7109375" style="4" customWidth="1"/>
    <col min="12049" max="12051" width="5.140625" style="4" bestFit="1" customWidth="1"/>
    <col min="12052" max="12052" width="1.7109375" style="4" customWidth="1"/>
    <col min="12053" max="12053" width="4.85546875" style="4" bestFit="1" customWidth="1"/>
    <col min="12054" max="12055" width="4.42578125" style="4" customWidth="1"/>
    <col min="12056" max="12056" width="8.85546875" style="4" customWidth="1"/>
    <col min="12057" max="12057" width="12" style="4" customWidth="1"/>
    <col min="12058" max="12060" width="6" style="4" customWidth="1"/>
    <col min="12061" max="12061" width="1.7109375" style="4" customWidth="1"/>
    <col min="12062" max="12062" width="6.140625" style="4" customWidth="1"/>
    <col min="12063" max="12064" width="5.140625" style="4" customWidth="1"/>
    <col min="12065" max="12065" width="1.7109375" style="4" customWidth="1"/>
    <col min="12066" max="12068" width="5" style="4" customWidth="1"/>
    <col min="12069" max="12069" width="1.7109375" style="4" customWidth="1"/>
    <col min="12070" max="12072" width="5" style="4" customWidth="1"/>
    <col min="12073" max="12073" width="1.7109375" style="4" customWidth="1"/>
    <col min="12074" max="12076" width="5" style="4" customWidth="1"/>
    <col min="12077" max="12077" width="1.7109375" style="4" customWidth="1"/>
    <col min="12078" max="12080" width="5.140625" style="4" customWidth="1"/>
    <col min="12081" max="12081" width="1.7109375" style="4" customWidth="1"/>
    <col min="12082" max="12083" width="5" style="4" customWidth="1"/>
    <col min="12084" max="12084" width="5.28515625" style="4" customWidth="1"/>
    <col min="12085" max="12283" width="11.42578125" style="4"/>
    <col min="12284" max="12284" width="16.140625" style="4" customWidth="1"/>
    <col min="12285" max="12285" width="6" style="4" customWidth="1"/>
    <col min="12286" max="12286" width="6" style="4" bestFit="1" customWidth="1"/>
    <col min="12287" max="12287" width="5.7109375" style="4" bestFit="1" customWidth="1"/>
    <col min="12288" max="12288" width="1.7109375" style="4" customWidth="1"/>
    <col min="12289" max="12289" width="6" style="4" bestFit="1" customWidth="1"/>
    <col min="12290" max="12291" width="5" style="4" customWidth="1"/>
    <col min="12292" max="12292" width="1.7109375" style="4" customWidth="1"/>
    <col min="12293" max="12295" width="5" style="4" customWidth="1"/>
    <col min="12296" max="12296" width="1.7109375" style="4" customWidth="1"/>
    <col min="12297" max="12299" width="5.140625" style="4" bestFit="1" customWidth="1"/>
    <col min="12300" max="12300" width="1.7109375" style="4" customWidth="1"/>
    <col min="12301" max="12303" width="5.140625" style="4" bestFit="1" customWidth="1"/>
    <col min="12304" max="12304" width="1.7109375" style="4" customWidth="1"/>
    <col min="12305" max="12307" width="5.140625" style="4" bestFit="1" customWidth="1"/>
    <col min="12308" max="12308" width="1.7109375" style="4" customWidth="1"/>
    <col min="12309" max="12309" width="4.85546875" style="4" bestFit="1" customWidth="1"/>
    <col min="12310" max="12311" width="4.42578125" style="4" customWidth="1"/>
    <col min="12312" max="12312" width="8.85546875" style="4" customWidth="1"/>
    <col min="12313" max="12313" width="12" style="4" customWidth="1"/>
    <col min="12314" max="12316" width="6" style="4" customWidth="1"/>
    <col min="12317" max="12317" width="1.7109375" style="4" customWidth="1"/>
    <col min="12318" max="12318" width="6.140625" style="4" customWidth="1"/>
    <col min="12319" max="12320" width="5.140625" style="4" customWidth="1"/>
    <col min="12321" max="12321" width="1.7109375" style="4" customWidth="1"/>
    <col min="12322" max="12324" width="5" style="4" customWidth="1"/>
    <col min="12325" max="12325" width="1.7109375" style="4" customWidth="1"/>
    <col min="12326" max="12328" width="5" style="4" customWidth="1"/>
    <col min="12329" max="12329" width="1.7109375" style="4" customWidth="1"/>
    <col min="12330" max="12332" width="5" style="4" customWidth="1"/>
    <col min="12333" max="12333" width="1.7109375" style="4" customWidth="1"/>
    <col min="12334" max="12336" width="5.140625" style="4" customWidth="1"/>
    <col min="12337" max="12337" width="1.7109375" style="4" customWidth="1"/>
    <col min="12338" max="12339" width="5" style="4" customWidth="1"/>
    <col min="12340" max="12340" width="5.28515625" style="4" customWidth="1"/>
    <col min="12341" max="12539" width="11.42578125" style="4"/>
    <col min="12540" max="12540" width="16.140625" style="4" customWidth="1"/>
    <col min="12541" max="12541" width="6" style="4" customWidth="1"/>
    <col min="12542" max="12542" width="6" style="4" bestFit="1" customWidth="1"/>
    <col min="12543" max="12543" width="5.7109375" style="4" bestFit="1" customWidth="1"/>
    <col min="12544" max="12544" width="1.7109375" style="4" customWidth="1"/>
    <col min="12545" max="12545" width="6" style="4" bestFit="1" customWidth="1"/>
    <col min="12546" max="12547" width="5" style="4" customWidth="1"/>
    <col min="12548" max="12548" width="1.7109375" style="4" customWidth="1"/>
    <col min="12549" max="12551" width="5" style="4" customWidth="1"/>
    <col min="12552" max="12552" width="1.7109375" style="4" customWidth="1"/>
    <col min="12553" max="12555" width="5.140625" style="4" bestFit="1" customWidth="1"/>
    <col min="12556" max="12556" width="1.7109375" style="4" customWidth="1"/>
    <col min="12557" max="12559" width="5.140625" style="4" bestFit="1" customWidth="1"/>
    <col min="12560" max="12560" width="1.7109375" style="4" customWidth="1"/>
    <col min="12561" max="12563" width="5.140625" style="4" bestFit="1" customWidth="1"/>
    <col min="12564" max="12564" width="1.7109375" style="4" customWidth="1"/>
    <col min="12565" max="12565" width="4.85546875" style="4" bestFit="1" customWidth="1"/>
    <col min="12566" max="12567" width="4.42578125" style="4" customWidth="1"/>
    <col min="12568" max="12568" width="8.85546875" style="4" customWidth="1"/>
    <col min="12569" max="12569" width="12" style="4" customWidth="1"/>
    <col min="12570" max="12572" width="6" style="4" customWidth="1"/>
    <col min="12573" max="12573" width="1.7109375" style="4" customWidth="1"/>
    <col min="12574" max="12574" width="6.140625" style="4" customWidth="1"/>
    <col min="12575" max="12576" width="5.140625" style="4" customWidth="1"/>
    <col min="12577" max="12577" width="1.7109375" style="4" customWidth="1"/>
    <col min="12578" max="12580" width="5" style="4" customWidth="1"/>
    <col min="12581" max="12581" width="1.7109375" style="4" customWidth="1"/>
    <col min="12582" max="12584" width="5" style="4" customWidth="1"/>
    <col min="12585" max="12585" width="1.7109375" style="4" customWidth="1"/>
    <col min="12586" max="12588" width="5" style="4" customWidth="1"/>
    <col min="12589" max="12589" width="1.7109375" style="4" customWidth="1"/>
    <col min="12590" max="12592" width="5.140625" style="4" customWidth="1"/>
    <col min="12593" max="12593" width="1.7109375" style="4" customWidth="1"/>
    <col min="12594" max="12595" width="5" style="4" customWidth="1"/>
    <col min="12596" max="12596" width="5.28515625" style="4" customWidth="1"/>
    <col min="12597" max="12795" width="11.42578125" style="4"/>
    <col min="12796" max="12796" width="16.140625" style="4" customWidth="1"/>
    <col min="12797" max="12797" width="6" style="4" customWidth="1"/>
    <col min="12798" max="12798" width="6" style="4" bestFit="1" customWidth="1"/>
    <col min="12799" max="12799" width="5.7109375" style="4" bestFit="1" customWidth="1"/>
    <col min="12800" max="12800" width="1.7109375" style="4" customWidth="1"/>
    <col min="12801" max="12801" width="6" style="4" bestFit="1" customWidth="1"/>
    <col min="12802" max="12803" width="5" style="4" customWidth="1"/>
    <col min="12804" max="12804" width="1.7109375" style="4" customWidth="1"/>
    <col min="12805" max="12807" width="5" style="4" customWidth="1"/>
    <col min="12808" max="12808" width="1.7109375" style="4" customWidth="1"/>
    <col min="12809" max="12811" width="5.140625" style="4" bestFit="1" customWidth="1"/>
    <col min="12812" max="12812" width="1.7109375" style="4" customWidth="1"/>
    <col min="12813" max="12815" width="5.140625" style="4" bestFit="1" customWidth="1"/>
    <col min="12816" max="12816" width="1.7109375" style="4" customWidth="1"/>
    <col min="12817" max="12819" width="5.140625" style="4" bestFit="1" customWidth="1"/>
    <col min="12820" max="12820" width="1.7109375" style="4" customWidth="1"/>
    <col min="12821" max="12821" width="4.85546875" style="4" bestFit="1" customWidth="1"/>
    <col min="12822" max="12823" width="4.42578125" style="4" customWidth="1"/>
    <col min="12824" max="12824" width="8.85546875" style="4" customWidth="1"/>
    <col min="12825" max="12825" width="12" style="4" customWidth="1"/>
    <col min="12826" max="12828" width="6" style="4" customWidth="1"/>
    <col min="12829" max="12829" width="1.7109375" style="4" customWidth="1"/>
    <col min="12830" max="12830" width="6.140625" style="4" customWidth="1"/>
    <col min="12831" max="12832" width="5.140625" style="4" customWidth="1"/>
    <col min="12833" max="12833" width="1.7109375" style="4" customWidth="1"/>
    <col min="12834" max="12836" width="5" style="4" customWidth="1"/>
    <col min="12837" max="12837" width="1.7109375" style="4" customWidth="1"/>
    <col min="12838" max="12840" width="5" style="4" customWidth="1"/>
    <col min="12841" max="12841" width="1.7109375" style="4" customWidth="1"/>
    <col min="12842" max="12844" width="5" style="4" customWidth="1"/>
    <col min="12845" max="12845" width="1.7109375" style="4" customWidth="1"/>
    <col min="12846" max="12848" width="5.140625" style="4" customWidth="1"/>
    <col min="12849" max="12849" width="1.7109375" style="4" customWidth="1"/>
    <col min="12850" max="12851" width="5" style="4" customWidth="1"/>
    <col min="12852" max="12852" width="5.28515625" style="4" customWidth="1"/>
    <col min="12853" max="13051" width="11.42578125" style="4"/>
    <col min="13052" max="13052" width="16.140625" style="4" customWidth="1"/>
    <col min="13053" max="13053" width="6" style="4" customWidth="1"/>
    <col min="13054" max="13054" width="6" style="4" bestFit="1" customWidth="1"/>
    <col min="13055" max="13055" width="5.7109375" style="4" bestFit="1" customWidth="1"/>
    <col min="13056" max="13056" width="1.7109375" style="4" customWidth="1"/>
    <col min="13057" max="13057" width="6" style="4" bestFit="1" customWidth="1"/>
    <col min="13058" max="13059" width="5" style="4" customWidth="1"/>
    <col min="13060" max="13060" width="1.7109375" style="4" customWidth="1"/>
    <col min="13061" max="13063" width="5" style="4" customWidth="1"/>
    <col min="13064" max="13064" width="1.7109375" style="4" customWidth="1"/>
    <col min="13065" max="13067" width="5.140625" style="4" bestFit="1" customWidth="1"/>
    <col min="13068" max="13068" width="1.7109375" style="4" customWidth="1"/>
    <col min="13069" max="13071" width="5.140625" style="4" bestFit="1" customWidth="1"/>
    <col min="13072" max="13072" width="1.7109375" style="4" customWidth="1"/>
    <col min="13073" max="13075" width="5.140625" style="4" bestFit="1" customWidth="1"/>
    <col min="13076" max="13076" width="1.7109375" style="4" customWidth="1"/>
    <col min="13077" max="13077" width="4.85546875" style="4" bestFit="1" customWidth="1"/>
    <col min="13078" max="13079" width="4.42578125" style="4" customWidth="1"/>
    <col min="13080" max="13080" width="8.85546875" style="4" customWidth="1"/>
    <col min="13081" max="13081" width="12" style="4" customWidth="1"/>
    <col min="13082" max="13084" width="6" style="4" customWidth="1"/>
    <col min="13085" max="13085" width="1.7109375" style="4" customWidth="1"/>
    <col min="13086" max="13086" width="6.140625" style="4" customWidth="1"/>
    <col min="13087" max="13088" width="5.140625" style="4" customWidth="1"/>
    <col min="13089" max="13089" width="1.7109375" style="4" customWidth="1"/>
    <col min="13090" max="13092" width="5" style="4" customWidth="1"/>
    <col min="13093" max="13093" width="1.7109375" style="4" customWidth="1"/>
    <col min="13094" max="13096" width="5" style="4" customWidth="1"/>
    <col min="13097" max="13097" width="1.7109375" style="4" customWidth="1"/>
    <col min="13098" max="13100" width="5" style="4" customWidth="1"/>
    <col min="13101" max="13101" width="1.7109375" style="4" customWidth="1"/>
    <col min="13102" max="13104" width="5.140625" style="4" customWidth="1"/>
    <col min="13105" max="13105" width="1.7109375" style="4" customWidth="1"/>
    <col min="13106" max="13107" width="5" style="4" customWidth="1"/>
    <col min="13108" max="13108" width="5.28515625" style="4" customWidth="1"/>
    <col min="13109" max="13307" width="11.42578125" style="4"/>
    <col min="13308" max="13308" width="16.140625" style="4" customWidth="1"/>
    <col min="13309" max="13309" width="6" style="4" customWidth="1"/>
    <col min="13310" max="13310" width="6" style="4" bestFit="1" customWidth="1"/>
    <col min="13311" max="13311" width="5.7109375" style="4" bestFit="1" customWidth="1"/>
    <col min="13312" max="13312" width="1.7109375" style="4" customWidth="1"/>
    <col min="13313" max="13313" width="6" style="4" bestFit="1" customWidth="1"/>
    <col min="13314" max="13315" width="5" style="4" customWidth="1"/>
    <col min="13316" max="13316" width="1.7109375" style="4" customWidth="1"/>
    <col min="13317" max="13319" width="5" style="4" customWidth="1"/>
    <col min="13320" max="13320" width="1.7109375" style="4" customWidth="1"/>
    <col min="13321" max="13323" width="5.140625" style="4" bestFit="1" customWidth="1"/>
    <col min="13324" max="13324" width="1.7109375" style="4" customWidth="1"/>
    <col min="13325" max="13327" width="5.140625" style="4" bestFit="1" customWidth="1"/>
    <col min="13328" max="13328" width="1.7109375" style="4" customWidth="1"/>
    <col min="13329" max="13331" width="5.140625" style="4" bestFit="1" customWidth="1"/>
    <col min="13332" max="13332" width="1.7109375" style="4" customWidth="1"/>
    <col min="13333" max="13333" width="4.85546875" style="4" bestFit="1" customWidth="1"/>
    <col min="13334" max="13335" width="4.42578125" style="4" customWidth="1"/>
    <col min="13336" max="13336" width="8.85546875" style="4" customWidth="1"/>
    <col min="13337" max="13337" width="12" style="4" customWidth="1"/>
    <col min="13338" max="13340" width="6" style="4" customWidth="1"/>
    <col min="13341" max="13341" width="1.7109375" style="4" customWidth="1"/>
    <col min="13342" max="13342" width="6.140625" style="4" customWidth="1"/>
    <col min="13343" max="13344" width="5.140625" style="4" customWidth="1"/>
    <col min="13345" max="13345" width="1.7109375" style="4" customWidth="1"/>
    <col min="13346" max="13348" width="5" style="4" customWidth="1"/>
    <col min="13349" max="13349" width="1.7109375" style="4" customWidth="1"/>
    <col min="13350" max="13352" width="5" style="4" customWidth="1"/>
    <col min="13353" max="13353" width="1.7109375" style="4" customWidth="1"/>
    <col min="13354" max="13356" width="5" style="4" customWidth="1"/>
    <col min="13357" max="13357" width="1.7109375" style="4" customWidth="1"/>
    <col min="13358" max="13360" width="5.140625" style="4" customWidth="1"/>
    <col min="13361" max="13361" width="1.7109375" style="4" customWidth="1"/>
    <col min="13362" max="13363" width="5" style="4" customWidth="1"/>
    <col min="13364" max="13364" width="5.28515625" style="4" customWidth="1"/>
    <col min="13365" max="13563" width="11.42578125" style="4"/>
    <col min="13564" max="13564" width="16.140625" style="4" customWidth="1"/>
    <col min="13565" max="13565" width="6" style="4" customWidth="1"/>
    <col min="13566" max="13566" width="6" style="4" bestFit="1" customWidth="1"/>
    <col min="13567" max="13567" width="5.7109375" style="4" bestFit="1" customWidth="1"/>
    <col min="13568" max="13568" width="1.7109375" style="4" customWidth="1"/>
    <col min="13569" max="13569" width="6" style="4" bestFit="1" customWidth="1"/>
    <col min="13570" max="13571" width="5" style="4" customWidth="1"/>
    <col min="13572" max="13572" width="1.7109375" style="4" customWidth="1"/>
    <col min="13573" max="13575" width="5" style="4" customWidth="1"/>
    <col min="13576" max="13576" width="1.7109375" style="4" customWidth="1"/>
    <col min="13577" max="13579" width="5.140625" style="4" bestFit="1" customWidth="1"/>
    <col min="13580" max="13580" width="1.7109375" style="4" customWidth="1"/>
    <col min="13581" max="13583" width="5.140625" style="4" bestFit="1" customWidth="1"/>
    <col min="13584" max="13584" width="1.7109375" style="4" customWidth="1"/>
    <col min="13585" max="13587" width="5.140625" style="4" bestFit="1" customWidth="1"/>
    <col min="13588" max="13588" width="1.7109375" style="4" customWidth="1"/>
    <col min="13589" max="13589" width="4.85546875" style="4" bestFit="1" customWidth="1"/>
    <col min="13590" max="13591" width="4.42578125" style="4" customWidth="1"/>
    <col min="13592" max="13592" width="8.85546875" style="4" customWidth="1"/>
    <col min="13593" max="13593" width="12" style="4" customWidth="1"/>
    <col min="13594" max="13596" width="6" style="4" customWidth="1"/>
    <col min="13597" max="13597" width="1.7109375" style="4" customWidth="1"/>
    <col min="13598" max="13598" width="6.140625" style="4" customWidth="1"/>
    <col min="13599" max="13600" width="5.140625" style="4" customWidth="1"/>
    <col min="13601" max="13601" width="1.7109375" style="4" customWidth="1"/>
    <col min="13602" max="13604" width="5" style="4" customWidth="1"/>
    <col min="13605" max="13605" width="1.7109375" style="4" customWidth="1"/>
    <col min="13606" max="13608" width="5" style="4" customWidth="1"/>
    <col min="13609" max="13609" width="1.7109375" style="4" customWidth="1"/>
    <col min="13610" max="13612" width="5" style="4" customWidth="1"/>
    <col min="13613" max="13613" width="1.7109375" style="4" customWidth="1"/>
    <col min="13614" max="13616" width="5.140625" style="4" customWidth="1"/>
    <col min="13617" max="13617" width="1.7109375" style="4" customWidth="1"/>
    <col min="13618" max="13619" width="5" style="4" customWidth="1"/>
    <col min="13620" max="13620" width="5.28515625" style="4" customWidth="1"/>
    <col min="13621" max="13819" width="11.42578125" style="4"/>
    <col min="13820" max="13820" width="16.140625" style="4" customWidth="1"/>
    <col min="13821" max="13821" width="6" style="4" customWidth="1"/>
    <col min="13822" max="13822" width="6" style="4" bestFit="1" customWidth="1"/>
    <col min="13823" max="13823" width="5.7109375" style="4" bestFit="1" customWidth="1"/>
    <col min="13824" max="13824" width="1.7109375" style="4" customWidth="1"/>
    <col min="13825" max="13825" width="6" style="4" bestFit="1" customWidth="1"/>
    <col min="13826" max="13827" width="5" style="4" customWidth="1"/>
    <col min="13828" max="13828" width="1.7109375" style="4" customWidth="1"/>
    <col min="13829" max="13831" width="5" style="4" customWidth="1"/>
    <col min="13832" max="13832" width="1.7109375" style="4" customWidth="1"/>
    <col min="13833" max="13835" width="5.140625" style="4" bestFit="1" customWidth="1"/>
    <col min="13836" max="13836" width="1.7109375" style="4" customWidth="1"/>
    <col min="13837" max="13839" width="5.140625" style="4" bestFit="1" customWidth="1"/>
    <col min="13840" max="13840" width="1.7109375" style="4" customWidth="1"/>
    <col min="13841" max="13843" width="5.140625" style="4" bestFit="1" customWidth="1"/>
    <col min="13844" max="13844" width="1.7109375" style="4" customWidth="1"/>
    <col min="13845" max="13845" width="4.85546875" style="4" bestFit="1" customWidth="1"/>
    <col min="13846" max="13847" width="4.42578125" style="4" customWidth="1"/>
    <col min="13848" max="13848" width="8.85546875" style="4" customWidth="1"/>
    <col min="13849" max="13849" width="12" style="4" customWidth="1"/>
    <col min="13850" max="13852" width="6" style="4" customWidth="1"/>
    <col min="13853" max="13853" width="1.7109375" style="4" customWidth="1"/>
    <col min="13854" max="13854" width="6.140625" style="4" customWidth="1"/>
    <col min="13855" max="13856" width="5.140625" style="4" customWidth="1"/>
    <col min="13857" max="13857" width="1.7109375" style="4" customWidth="1"/>
    <col min="13858" max="13860" width="5" style="4" customWidth="1"/>
    <col min="13861" max="13861" width="1.7109375" style="4" customWidth="1"/>
    <col min="13862" max="13864" width="5" style="4" customWidth="1"/>
    <col min="13865" max="13865" width="1.7109375" style="4" customWidth="1"/>
    <col min="13866" max="13868" width="5" style="4" customWidth="1"/>
    <col min="13869" max="13869" width="1.7109375" style="4" customWidth="1"/>
    <col min="13870" max="13872" width="5.140625" style="4" customWidth="1"/>
    <col min="13873" max="13873" width="1.7109375" style="4" customWidth="1"/>
    <col min="13874" max="13875" width="5" style="4" customWidth="1"/>
    <col min="13876" max="13876" width="5.28515625" style="4" customWidth="1"/>
    <col min="13877" max="14075" width="11.42578125" style="4"/>
    <col min="14076" max="14076" width="16.140625" style="4" customWidth="1"/>
    <col min="14077" max="14077" width="6" style="4" customWidth="1"/>
    <col min="14078" max="14078" width="6" style="4" bestFit="1" customWidth="1"/>
    <col min="14079" max="14079" width="5.7109375" style="4" bestFit="1" customWidth="1"/>
    <col min="14080" max="14080" width="1.7109375" style="4" customWidth="1"/>
    <col min="14081" max="14081" width="6" style="4" bestFit="1" customWidth="1"/>
    <col min="14082" max="14083" width="5" style="4" customWidth="1"/>
    <col min="14084" max="14084" width="1.7109375" style="4" customWidth="1"/>
    <col min="14085" max="14087" width="5" style="4" customWidth="1"/>
    <col min="14088" max="14088" width="1.7109375" style="4" customWidth="1"/>
    <col min="14089" max="14091" width="5.140625" style="4" bestFit="1" customWidth="1"/>
    <col min="14092" max="14092" width="1.7109375" style="4" customWidth="1"/>
    <col min="14093" max="14095" width="5.140625" style="4" bestFit="1" customWidth="1"/>
    <col min="14096" max="14096" width="1.7109375" style="4" customWidth="1"/>
    <col min="14097" max="14099" width="5.140625" style="4" bestFit="1" customWidth="1"/>
    <col min="14100" max="14100" width="1.7109375" style="4" customWidth="1"/>
    <col min="14101" max="14101" width="4.85546875" style="4" bestFit="1" customWidth="1"/>
    <col min="14102" max="14103" width="4.42578125" style="4" customWidth="1"/>
    <col min="14104" max="14104" width="8.85546875" style="4" customWidth="1"/>
    <col min="14105" max="14105" width="12" style="4" customWidth="1"/>
    <col min="14106" max="14108" width="6" style="4" customWidth="1"/>
    <col min="14109" max="14109" width="1.7109375" style="4" customWidth="1"/>
    <col min="14110" max="14110" width="6.140625" style="4" customWidth="1"/>
    <col min="14111" max="14112" width="5.140625" style="4" customWidth="1"/>
    <col min="14113" max="14113" width="1.7109375" style="4" customWidth="1"/>
    <col min="14114" max="14116" width="5" style="4" customWidth="1"/>
    <col min="14117" max="14117" width="1.7109375" style="4" customWidth="1"/>
    <col min="14118" max="14120" width="5" style="4" customWidth="1"/>
    <col min="14121" max="14121" width="1.7109375" style="4" customWidth="1"/>
    <col min="14122" max="14124" width="5" style="4" customWidth="1"/>
    <col min="14125" max="14125" width="1.7109375" style="4" customWidth="1"/>
    <col min="14126" max="14128" width="5.140625" style="4" customWidth="1"/>
    <col min="14129" max="14129" width="1.7109375" style="4" customWidth="1"/>
    <col min="14130" max="14131" width="5" style="4" customWidth="1"/>
    <col min="14132" max="14132" width="5.28515625" style="4" customWidth="1"/>
    <col min="14133" max="14331" width="11.42578125" style="4"/>
    <col min="14332" max="14332" width="16.140625" style="4" customWidth="1"/>
    <col min="14333" max="14333" width="6" style="4" customWidth="1"/>
    <col min="14334" max="14334" width="6" style="4" bestFit="1" customWidth="1"/>
    <col min="14335" max="14335" width="5.7109375" style="4" bestFit="1" customWidth="1"/>
    <col min="14336" max="14336" width="1.7109375" style="4" customWidth="1"/>
    <col min="14337" max="14337" width="6" style="4" bestFit="1" customWidth="1"/>
    <col min="14338" max="14339" width="5" style="4" customWidth="1"/>
    <col min="14340" max="14340" width="1.7109375" style="4" customWidth="1"/>
    <col min="14341" max="14343" width="5" style="4" customWidth="1"/>
    <col min="14344" max="14344" width="1.7109375" style="4" customWidth="1"/>
    <col min="14345" max="14347" width="5.140625" style="4" bestFit="1" customWidth="1"/>
    <col min="14348" max="14348" width="1.7109375" style="4" customWidth="1"/>
    <col min="14349" max="14351" width="5.140625" style="4" bestFit="1" customWidth="1"/>
    <col min="14352" max="14352" width="1.7109375" style="4" customWidth="1"/>
    <col min="14353" max="14355" width="5.140625" style="4" bestFit="1" customWidth="1"/>
    <col min="14356" max="14356" width="1.7109375" style="4" customWidth="1"/>
    <col min="14357" max="14357" width="4.85546875" style="4" bestFit="1" customWidth="1"/>
    <col min="14358" max="14359" width="4.42578125" style="4" customWidth="1"/>
    <col min="14360" max="14360" width="8.85546875" style="4" customWidth="1"/>
    <col min="14361" max="14361" width="12" style="4" customWidth="1"/>
    <col min="14362" max="14364" width="6" style="4" customWidth="1"/>
    <col min="14365" max="14365" width="1.7109375" style="4" customWidth="1"/>
    <col min="14366" max="14366" width="6.140625" style="4" customWidth="1"/>
    <col min="14367" max="14368" width="5.140625" style="4" customWidth="1"/>
    <col min="14369" max="14369" width="1.7109375" style="4" customWidth="1"/>
    <col min="14370" max="14372" width="5" style="4" customWidth="1"/>
    <col min="14373" max="14373" width="1.7109375" style="4" customWidth="1"/>
    <col min="14374" max="14376" width="5" style="4" customWidth="1"/>
    <col min="14377" max="14377" width="1.7109375" style="4" customWidth="1"/>
    <col min="14378" max="14380" width="5" style="4" customWidth="1"/>
    <col min="14381" max="14381" width="1.7109375" style="4" customWidth="1"/>
    <col min="14382" max="14384" width="5.140625" style="4" customWidth="1"/>
    <col min="14385" max="14385" width="1.7109375" style="4" customWidth="1"/>
    <col min="14386" max="14387" width="5" style="4" customWidth="1"/>
    <col min="14388" max="14388" width="5.28515625" style="4" customWidth="1"/>
    <col min="14389" max="14587" width="11.42578125" style="4"/>
    <col min="14588" max="14588" width="16.140625" style="4" customWidth="1"/>
    <col min="14589" max="14589" width="6" style="4" customWidth="1"/>
    <col min="14590" max="14590" width="6" style="4" bestFit="1" customWidth="1"/>
    <col min="14591" max="14591" width="5.7109375" style="4" bestFit="1" customWidth="1"/>
    <col min="14592" max="14592" width="1.7109375" style="4" customWidth="1"/>
    <col min="14593" max="14593" width="6" style="4" bestFit="1" customWidth="1"/>
    <col min="14594" max="14595" width="5" style="4" customWidth="1"/>
    <col min="14596" max="14596" width="1.7109375" style="4" customWidth="1"/>
    <col min="14597" max="14599" width="5" style="4" customWidth="1"/>
    <col min="14600" max="14600" width="1.7109375" style="4" customWidth="1"/>
    <col min="14601" max="14603" width="5.140625" style="4" bestFit="1" customWidth="1"/>
    <col min="14604" max="14604" width="1.7109375" style="4" customWidth="1"/>
    <col min="14605" max="14607" width="5.140625" style="4" bestFit="1" customWidth="1"/>
    <col min="14608" max="14608" width="1.7109375" style="4" customWidth="1"/>
    <col min="14609" max="14611" width="5.140625" style="4" bestFit="1" customWidth="1"/>
    <col min="14612" max="14612" width="1.7109375" style="4" customWidth="1"/>
    <col min="14613" max="14613" width="4.85546875" style="4" bestFit="1" customWidth="1"/>
    <col min="14614" max="14615" width="4.42578125" style="4" customWidth="1"/>
    <col min="14616" max="14616" width="8.85546875" style="4" customWidth="1"/>
    <col min="14617" max="14617" width="12" style="4" customWidth="1"/>
    <col min="14618" max="14620" width="6" style="4" customWidth="1"/>
    <col min="14621" max="14621" width="1.7109375" style="4" customWidth="1"/>
    <col min="14622" max="14622" width="6.140625" style="4" customWidth="1"/>
    <col min="14623" max="14624" width="5.140625" style="4" customWidth="1"/>
    <col min="14625" max="14625" width="1.7109375" style="4" customWidth="1"/>
    <col min="14626" max="14628" width="5" style="4" customWidth="1"/>
    <col min="14629" max="14629" width="1.7109375" style="4" customWidth="1"/>
    <col min="14630" max="14632" width="5" style="4" customWidth="1"/>
    <col min="14633" max="14633" width="1.7109375" style="4" customWidth="1"/>
    <col min="14634" max="14636" width="5" style="4" customWidth="1"/>
    <col min="14637" max="14637" width="1.7109375" style="4" customWidth="1"/>
    <col min="14638" max="14640" width="5.140625" style="4" customWidth="1"/>
    <col min="14641" max="14641" width="1.7109375" style="4" customWidth="1"/>
    <col min="14642" max="14643" width="5" style="4" customWidth="1"/>
    <col min="14644" max="14644" width="5.28515625" style="4" customWidth="1"/>
    <col min="14645" max="14843" width="11.42578125" style="4"/>
    <col min="14844" max="14844" width="16.140625" style="4" customWidth="1"/>
    <col min="14845" max="14845" width="6" style="4" customWidth="1"/>
    <col min="14846" max="14846" width="6" style="4" bestFit="1" customWidth="1"/>
    <col min="14847" max="14847" width="5.7109375" style="4" bestFit="1" customWidth="1"/>
    <col min="14848" max="14848" width="1.7109375" style="4" customWidth="1"/>
    <col min="14849" max="14849" width="6" style="4" bestFit="1" customWidth="1"/>
    <col min="14850" max="14851" width="5" style="4" customWidth="1"/>
    <col min="14852" max="14852" width="1.7109375" style="4" customWidth="1"/>
    <col min="14853" max="14855" width="5" style="4" customWidth="1"/>
    <col min="14856" max="14856" width="1.7109375" style="4" customWidth="1"/>
    <col min="14857" max="14859" width="5.140625" style="4" bestFit="1" customWidth="1"/>
    <col min="14860" max="14860" width="1.7109375" style="4" customWidth="1"/>
    <col min="14861" max="14863" width="5.140625" style="4" bestFit="1" customWidth="1"/>
    <col min="14864" max="14864" width="1.7109375" style="4" customWidth="1"/>
    <col min="14865" max="14867" width="5.140625" style="4" bestFit="1" customWidth="1"/>
    <col min="14868" max="14868" width="1.7109375" style="4" customWidth="1"/>
    <col min="14869" max="14869" width="4.85546875" style="4" bestFit="1" customWidth="1"/>
    <col min="14870" max="14871" width="4.42578125" style="4" customWidth="1"/>
    <col min="14872" max="14872" width="8.85546875" style="4" customWidth="1"/>
    <col min="14873" max="14873" width="12" style="4" customWidth="1"/>
    <col min="14874" max="14876" width="6" style="4" customWidth="1"/>
    <col min="14877" max="14877" width="1.7109375" style="4" customWidth="1"/>
    <col min="14878" max="14878" width="6.140625" style="4" customWidth="1"/>
    <col min="14879" max="14880" width="5.140625" style="4" customWidth="1"/>
    <col min="14881" max="14881" width="1.7109375" style="4" customWidth="1"/>
    <col min="14882" max="14884" width="5" style="4" customWidth="1"/>
    <col min="14885" max="14885" width="1.7109375" style="4" customWidth="1"/>
    <col min="14886" max="14888" width="5" style="4" customWidth="1"/>
    <col min="14889" max="14889" width="1.7109375" style="4" customWidth="1"/>
    <col min="14890" max="14892" width="5" style="4" customWidth="1"/>
    <col min="14893" max="14893" width="1.7109375" style="4" customWidth="1"/>
    <col min="14894" max="14896" width="5.140625" style="4" customWidth="1"/>
    <col min="14897" max="14897" width="1.7109375" style="4" customWidth="1"/>
    <col min="14898" max="14899" width="5" style="4" customWidth="1"/>
    <col min="14900" max="14900" width="5.28515625" style="4" customWidth="1"/>
    <col min="14901" max="15099" width="11.42578125" style="4"/>
    <col min="15100" max="15100" width="16.140625" style="4" customWidth="1"/>
    <col min="15101" max="15101" width="6" style="4" customWidth="1"/>
    <col min="15102" max="15102" width="6" style="4" bestFit="1" customWidth="1"/>
    <col min="15103" max="15103" width="5.7109375" style="4" bestFit="1" customWidth="1"/>
    <col min="15104" max="15104" width="1.7109375" style="4" customWidth="1"/>
    <col min="15105" max="15105" width="6" style="4" bestFit="1" customWidth="1"/>
    <col min="15106" max="15107" width="5" style="4" customWidth="1"/>
    <col min="15108" max="15108" width="1.7109375" style="4" customWidth="1"/>
    <col min="15109" max="15111" width="5" style="4" customWidth="1"/>
    <col min="15112" max="15112" width="1.7109375" style="4" customWidth="1"/>
    <col min="15113" max="15115" width="5.140625" style="4" bestFit="1" customWidth="1"/>
    <col min="15116" max="15116" width="1.7109375" style="4" customWidth="1"/>
    <col min="15117" max="15119" width="5.140625" style="4" bestFit="1" customWidth="1"/>
    <col min="15120" max="15120" width="1.7109375" style="4" customWidth="1"/>
    <col min="15121" max="15123" width="5.140625" style="4" bestFit="1" customWidth="1"/>
    <col min="15124" max="15124" width="1.7109375" style="4" customWidth="1"/>
    <col min="15125" max="15125" width="4.85546875" style="4" bestFit="1" customWidth="1"/>
    <col min="15126" max="15127" width="4.42578125" style="4" customWidth="1"/>
    <col min="15128" max="15128" width="8.85546875" style="4" customWidth="1"/>
    <col min="15129" max="15129" width="12" style="4" customWidth="1"/>
    <col min="15130" max="15132" width="6" style="4" customWidth="1"/>
    <col min="15133" max="15133" width="1.7109375" style="4" customWidth="1"/>
    <col min="15134" max="15134" width="6.140625" style="4" customWidth="1"/>
    <col min="15135" max="15136" width="5.140625" style="4" customWidth="1"/>
    <col min="15137" max="15137" width="1.7109375" style="4" customWidth="1"/>
    <col min="15138" max="15140" width="5" style="4" customWidth="1"/>
    <col min="15141" max="15141" width="1.7109375" style="4" customWidth="1"/>
    <col min="15142" max="15144" width="5" style="4" customWidth="1"/>
    <col min="15145" max="15145" width="1.7109375" style="4" customWidth="1"/>
    <col min="15146" max="15148" width="5" style="4" customWidth="1"/>
    <col min="15149" max="15149" width="1.7109375" style="4" customWidth="1"/>
    <col min="15150" max="15152" width="5.140625" style="4" customWidth="1"/>
    <col min="15153" max="15153" width="1.7109375" style="4" customWidth="1"/>
    <col min="15154" max="15155" width="5" style="4" customWidth="1"/>
    <col min="15156" max="15156" width="5.28515625" style="4" customWidth="1"/>
    <col min="15157" max="15355" width="11.42578125" style="4"/>
    <col min="15356" max="15356" width="16.140625" style="4" customWidth="1"/>
    <col min="15357" max="15357" width="6" style="4" customWidth="1"/>
    <col min="15358" max="15358" width="6" style="4" bestFit="1" customWidth="1"/>
    <col min="15359" max="15359" width="5.7109375" style="4" bestFit="1" customWidth="1"/>
    <col min="15360" max="15360" width="1.7109375" style="4" customWidth="1"/>
    <col min="15361" max="15361" width="6" style="4" bestFit="1" customWidth="1"/>
    <col min="15362" max="15363" width="5" style="4" customWidth="1"/>
    <col min="15364" max="15364" width="1.7109375" style="4" customWidth="1"/>
    <col min="15365" max="15367" width="5" style="4" customWidth="1"/>
    <col min="15368" max="15368" width="1.7109375" style="4" customWidth="1"/>
    <col min="15369" max="15371" width="5.140625" style="4" bestFit="1" customWidth="1"/>
    <col min="15372" max="15372" width="1.7109375" style="4" customWidth="1"/>
    <col min="15373" max="15375" width="5.140625" style="4" bestFit="1" customWidth="1"/>
    <col min="15376" max="15376" width="1.7109375" style="4" customWidth="1"/>
    <col min="15377" max="15379" width="5.140625" style="4" bestFit="1" customWidth="1"/>
    <col min="15380" max="15380" width="1.7109375" style="4" customWidth="1"/>
    <col min="15381" max="15381" width="4.85546875" style="4" bestFit="1" customWidth="1"/>
    <col min="15382" max="15383" width="4.42578125" style="4" customWidth="1"/>
    <col min="15384" max="15384" width="8.85546875" style="4" customWidth="1"/>
    <col min="15385" max="15385" width="12" style="4" customWidth="1"/>
    <col min="15386" max="15388" width="6" style="4" customWidth="1"/>
    <col min="15389" max="15389" width="1.7109375" style="4" customWidth="1"/>
    <col min="15390" max="15390" width="6.140625" style="4" customWidth="1"/>
    <col min="15391" max="15392" width="5.140625" style="4" customWidth="1"/>
    <col min="15393" max="15393" width="1.7109375" style="4" customWidth="1"/>
    <col min="15394" max="15396" width="5" style="4" customWidth="1"/>
    <col min="15397" max="15397" width="1.7109375" style="4" customWidth="1"/>
    <col min="15398" max="15400" width="5" style="4" customWidth="1"/>
    <col min="15401" max="15401" width="1.7109375" style="4" customWidth="1"/>
    <col min="15402" max="15404" width="5" style="4" customWidth="1"/>
    <col min="15405" max="15405" width="1.7109375" style="4" customWidth="1"/>
    <col min="15406" max="15408" width="5.140625" style="4" customWidth="1"/>
    <col min="15409" max="15409" width="1.7109375" style="4" customWidth="1"/>
    <col min="15410" max="15411" width="5" style="4" customWidth="1"/>
    <col min="15412" max="15412" width="5.28515625" style="4" customWidth="1"/>
    <col min="15413" max="15611" width="11.42578125" style="4"/>
    <col min="15612" max="15612" width="16.140625" style="4" customWidth="1"/>
    <col min="15613" max="15613" width="6" style="4" customWidth="1"/>
    <col min="15614" max="15614" width="6" style="4" bestFit="1" customWidth="1"/>
    <col min="15615" max="15615" width="5.7109375" style="4" bestFit="1" customWidth="1"/>
    <col min="15616" max="15616" width="1.7109375" style="4" customWidth="1"/>
    <col min="15617" max="15617" width="6" style="4" bestFit="1" customWidth="1"/>
    <col min="15618" max="15619" width="5" style="4" customWidth="1"/>
    <col min="15620" max="15620" width="1.7109375" style="4" customWidth="1"/>
    <col min="15621" max="15623" width="5" style="4" customWidth="1"/>
    <col min="15624" max="15624" width="1.7109375" style="4" customWidth="1"/>
    <col min="15625" max="15627" width="5.140625" style="4" bestFit="1" customWidth="1"/>
    <col min="15628" max="15628" width="1.7109375" style="4" customWidth="1"/>
    <col min="15629" max="15631" width="5.140625" style="4" bestFit="1" customWidth="1"/>
    <col min="15632" max="15632" width="1.7109375" style="4" customWidth="1"/>
    <col min="15633" max="15635" width="5.140625" style="4" bestFit="1" customWidth="1"/>
    <col min="15636" max="15636" width="1.7109375" style="4" customWidth="1"/>
    <col min="15637" max="15637" width="4.85546875" style="4" bestFit="1" customWidth="1"/>
    <col min="15638" max="15639" width="4.42578125" style="4" customWidth="1"/>
    <col min="15640" max="15640" width="8.85546875" style="4" customWidth="1"/>
    <col min="15641" max="15641" width="12" style="4" customWidth="1"/>
    <col min="15642" max="15644" width="6" style="4" customWidth="1"/>
    <col min="15645" max="15645" width="1.7109375" style="4" customWidth="1"/>
    <col min="15646" max="15646" width="6.140625" style="4" customWidth="1"/>
    <col min="15647" max="15648" width="5.140625" style="4" customWidth="1"/>
    <col min="15649" max="15649" width="1.7109375" style="4" customWidth="1"/>
    <col min="15650" max="15652" width="5" style="4" customWidth="1"/>
    <col min="15653" max="15653" width="1.7109375" style="4" customWidth="1"/>
    <col min="15654" max="15656" width="5" style="4" customWidth="1"/>
    <col min="15657" max="15657" width="1.7109375" style="4" customWidth="1"/>
    <col min="15658" max="15660" width="5" style="4" customWidth="1"/>
    <col min="15661" max="15661" width="1.7109375" style="4" customWidth="1"/>
    <col min="15662" max="15664" width="5.140625" style="4" customWidth="1"/>
    <col min="15665" max="15665" width="1.7109375" style="4" customWidth="1"/>
    <col min="15666" max="15667" width="5" style="4" customWidth="1"/>
    <col min="15668" max="15668" width="5.28515625" style="4" customWidth="1"/>
    <col min="15669" max="15867" width="11.42578125" style="4"/>
    <col min="15868" max="15868" width="16.140625" style="4" customWidth="1"/>
    <col min="15869" max="15869" width="6" style="4" customWidth="1"/>
    <col min="15870" max="15870" width="6" style="4" bestFit="1" customWidth="1"/>
    <col min="15871" max="15871" width="5.7109375" style="4" bestFit="1" customWidth="1"/>
    <col min="15872" max="15872" width="1.7109375" style="4" customWidth="1"/>
    <col min="15873" max="15873" width="6" style="4" bestFit="1" customWidth="1"/>
    <col min="15874" max="15875" width="5" style="4" customWidth="1"/>
    <col min="15876" max="15876" width="1.7109375" style="4" customWidth="1"/>
    <col min="15877" max="15879" width="5" style="4" customWidth="1"/>
    <col min="15880" max="15880" width="1.7109375" style="4" customWidth="1"/>
    <col min="15881" max="15883" width="5.140625" style="4" bestFit="1" customWidth="1"/>
    <col min="15884" max="15884" width="1.7109375" style="4" customWidth="1"/>
    <col min="15885" max="15887" width="5.140625" style="4" bestFit="1" customWidth="1"/>
    <col min="15888" max="15888" width="1.7109375" style="4" customWidth="1"/>
    <col min="15889" max="15891" width="5.140625" style="4" bestFit="1" customWidth="1"/>
    <col min="15892" max="15892" width="1.7109375" style="4" customWidth="1"/>
    <col min="15893" max="15893" width="4.85546875" style="4" bestFit="1" customWidth="1"/>
    <col min="15894" max="15895" width="4.42578125" style="4" customWidth="1"/>
    <col min="15896" max="15896" width="8.85546875" style="4" customWidth="1"/>
    <col min="15897" max="15897" width="12" style="4" customWidth="1"/>
    <col min="15898" max="15900" width="6" style="4" customWidth="1"/>
    <col min="15901" max="15901" width="1.7109375" style="4" customWidth="1"/>
    <col min="15902" max="15902" width="6.140625" style="4" customWidth="1"/>
    <col min="15903" max="15904" width="5.140625" style="4" customWidth="1"/>
    <col min="15905" max="15905" width="1.7109375" style="4" customWidth="1"/>
    <col min="15906" max="15908" width="5" style="4" customWidth="1"/>
    <col min="15909" max="15909" width="1.7109375" style="4" customWidth="1"/>
    <col min="15910" max="15912" width="5" style="4" customWidth="1"/>
    <col min="15913" max="15913" width="1.7109375" style="4" customWidth="1"/>
    <col min="15914" max="15916" width="5" style="4" customWidth="1"/>
    <col min="15917" max="15917" width="1.7109375" style="4" customWidth="1"/>
    <col min="15918" max="15920" width="5.140625" style="4" customWidth="1"/>
    <col min="15921" max="15921" width="1.7109375" style="4" customWidth="1"/>
    <col min="15922" max="15923" width="5" style="4" customWidth="1"/>
    <col min="15924" max="15924" width="5.28515625" style="4" customWidth="1"/>
    <col min="15925" max="16384" width="11.42578125" style="4"/>
  </cols>
  <sheetData>
    <row r="1" spans="1:30" ht="14.25" customHeight="1" thickBot="1" x14ac:dyDescent="0.25">
      <c r="A1" s="202" t="s">
        <v>172</v>
      </c>
      <c r="B1" s="202"/>
      <c r="C1" s="203"/>
      <c r="D1" s="204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D1" s="189" t="s">
        <v>111</v>
      </c>
    </row>
    <row r="2" spans="1:30" ht="14.25" x14ac:dyDescent="0.25">
      <c r="A2" s="250" t="s">
        <v>143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0" ht="14.25" x14ac:dyDescent="0.2">
      <c r="A3" s="202" t="s">
        <v>30</v>
      </c>
      <c r="B3" s="202"/>
      <c r="C3" s="203"/>
      <c r="D3" s="204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</row>
    <row r="4" spans="1:30" ht="14.25" x14ac:dyDescent="0.2">
      <c r="A4" s="202" t="s">
        <v>120</v>
      </c>
      <c r="B4" s="202"/>
      <c r="C4" s="203"/>
      <c r="D4" s="20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</row>
    <row r="5" spans="1:30" ht="14.25" x14ac:dyDescent="0.2">
      <c r="A5" s="202" t="s">
        <v>121</v>
      </c>
      <c r="B5" s="202"/>
      <c r="C5" s="203"/>
      <c r="D5" s="204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</row>
    <row r="6" spans="1:30" ht="15" thickBot="1" x14ac:dyDescent="0.25">
      <c r="A6" s="205" t="s">
        <v>122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</row>
    <row r="7" spans="1:30" x14ac:dyDescent="0.2">
      <c r="A7" s="207" t="s">
        <v>123</v>
      </c>
      <c r="B7" s="208" t="s">
        <v>38</v>
      </c>
      <c r="C7" s="208"/>
      <c r="D7" s="208"/>
      <c r="E7" s="209"/>
      <c r="F7" s="223" t="s">
        <v>21</v>
      </c>
      <c r="G7" s="223"/>
      <c r="H7" s="223"/>
      <c r="I7" s="209"/>
      <c r="J7" s="223" t="s">
        <v>22</v>
      </c>
      <c r="K7" s="223"/>
      <c r="L7" s="223"/>
      <c r="M7" s="209"/>
      <c r="N7" s="223" t="s">
        <v>23</v>
      </c>
      <c r="O7" s="223"/>
      <c r="P7" s="223"/>
      <c r="Q7" s="209"/>
      <c r="R7" s="223" t="s">
        <v>24</v>
      </c>
      <c r="S7" s="223"/>
      <c r="T7" s="223"/>
      <c r="U7" s="209"/>
      <c r="V7" s="223" t="s">
        <v>25</v>
      </c>
      <c r="W7" s="223"/>
      <c r="X7" s="223"/>
      <c r="Y7" s="209"/>
      <c r="Z7" s="223" t="s">
        <v>26</v>
      </c>
      <c r="AA7" s="223"/>
      <c r="AB7" s="223"/>
    </row>
    <row r="8" spans="1:30" ht="15" customHeight="1" thickBot="1" x14ac:dyDescent="0.25">
      <c r="A8" s="210" t="s">
        <v>124</v>
      </c>
      <c r="B8" s="211" t="s">
        <v>31</v>
      </c>
      <c r="C8" s="211" t="s">
        <v>32</v>
      </c>
      <c r="D8" s="211" t="s">
        <v>33</v>
      </c>
      <c r="E8" s="211"/>
      <c r="F8" s="211" t="s">
        <v>31</v>
      </c>
      <c r="G8" s="211" t="s">
        <v>32</v>
      </c>
      <c r="H8" s="211" t="s">
        <v>33</v>
      </c>
      <c r="I8" s="211"/>
      <c r="J8" s="211" t="s">
        <v>31</v>
      </c>
      <c r="K8" s="211" t="s">
        <v>32</v>
      </c>
      <c r="L8" s="211" t="s">
        <v>33</v>
      </c>
      <c r="M8" s="211"/>
      <c r="N8" s="211" t="s">
        <v>31</v>
      </c>
      <c r="O8" s="211" t="s">
        <v>32</v>
      </c>
      <c r="P8" s="211" t="s">
        <v>33</v>
      </c>
      <c r="Q8" s="211"/>
      <c r="R8" s="211" t="s">
        <v>31</v>
      </c>
      <c r="S8" s="211" t="s">
        <v>32</v>
      </c>
      <c r="T8" s="211" t="s">
        <v>33</v>
      </c>
      <c r="U8" s="211"/>
      <c r="V8" s="211" t="s">
        <v>31</v>
      </c>
      <c r="W8" s="211" t="s">
        <v>32</v>
      </c>
      <c r="X8" s="211" t="s">
        <v>33</v>
      </c>
      <c r="Y8" s="211"/>
      <c r="Z8" s="211" t="s">
        <v>31</v>
      </c>
      <c r="AA8" s="211" t="s">
        <v>32</v>
      </c>
      <c r="AB8" s="211" t="s">
        <v>33</v>
      </c>
    </row>
    <row r="9" spans="1:30" ht="15" customHeight="1" x14ac:dyDescent="0.2">
      <c r="A9" s="212"/>
    </row>
    <row r="10" spans="1:30" ht="15" customHeight="1" x14ac:dyDescent="0.25">
      <c r="A10" s="214" t="s">
        <v>47</v>
      </c>
      <c r="B10" s="215">
        <f>+B20+B30</f>
        <v>3263</v>
      </c>
      <c r="C10" s="215">
        <f>+C20+C30</f>
        <v>2056</v>
      </c>
      <c r="D10" s="215">
        <f>+D20+D30</f>
        <v>1207</v>
      </c>
      <c r="E10" s="215"/>
      <c r="F10" s="215">
        <f>+F20+F30</f>
        <v>1322</v>
      </c>
      <c r="G10" s="215">
        <f>+G20+G30</f>
        <v>843</v>
      </c>
      <c r="H10" s="215">
        <f>+H20+H30</f>
        <v>479</v>
      </c>
      <c r="I10" s="215"/>
      <c r="J10" s="215">
        <f>+J20+J30</f>
        <v>763</v>
      </c>
      <c r="K10" s="215">
        <f>+K20+K30</f>
        <v>465</v>
      </c>
      <c r="L10" s="215">
        <f>+L20+L30</f>
        <v>298</v>
      </c>
      <c r="M10" s="215"/>
      <c r="N10" s="215">
        <f>+N20+N30</f>
        <v>491</v>
      </c>
      <c r="O10" s="215">
        <f>+O20+O30</f>
        <v>290</v>
      </c>
      <c r="P10" s="215">
        <f>+P20+P30</f>
        <v>201</v>
      </c>
      <c r="Q10" s="215"/>
      <c r="R10" s="215">
        <f>+R20+R30</f>
        <v>405</v>
      </c>
      <c r="S10" s="215">
        <f>+S20+S30</f>
        <v>271</v>
      </c>
      <c r="T10" s="215">
        <f>+T20+T30</f>
        <v>134</v>
      </c>
      <c r="U10" s="215"/>
      <c r="V10" s="215">
        <f>+V20+V30</f>
        <v>282</v>
      </c>
      <c r="W10" s="215">
        <f>+W20+W30</f>
        <v>187</v>
      </c>
      <c r="X10" s="215">
        <f>+X20+X30</f>
        <v>95</v>
      </c>
      <c r="Y10" s="215"/>
      <c r="Z10" s="215">
        <f>+Z20+Z30</f>
        <v>0</v>
      </c>
      <c r="AA10" s="215">
        <f>+AA20+AA30</f>
        <v>0</v>
      </c>
      <c r="AB10" s="215">
        <f>+AB20+AB30</f>
        <v>0</v>
      </c>
    </row>
    <row r="11" spans="1:30" s="24" customFormat="1" ht="15" customHeight="1" x14ac:dyDescent="0.2">
      <c r="A11" s="213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</row>
    <row r="12" spans="1:30" ht="15" customHeight="1" x14ac:dyDescent="0.2">
      <c r="A12" s="216" t="s">
        <v>125</v>
      </c>
      <c r="B12" s="215">
        <f t="shared" ref="B12:D18" si="0">+B22+B32</f>
        <v>1277</v>
      </c>
      <c r="C12" s="215">
        <f t="shared" si="0"/>
        <v>802</v>
      </c>
      <c r="D12" s="215">
        <f t="shared" si="0"/>
        <v>475</v>
      </c>
      <c r="E12" s="215"/>
      <c r="F12" s="215">
        <f t="shared" ref="F12:H18" si="1">+F22+F32</f>
        <v>561</v>
      </c>
      <c r="G12" s="215">
        <f t="shared" si="1"/>
        <v>358</v>
      </c>
      <c r="H12" s="215">
        <f t="shared" si="1"/>
        <v>203</v>
      </c>
      <c r="I12" s="215"/>
      <c r="J12" s="215">
        <f t="shared" ref="J12:L18" si="2">+J22+J32</f>
        <v>329</v>
      </c>
      <c r="K12" s="215">
        <f t="shared" si="2"/>
        <v>212</v>
      </c>
      <c r="L12" s="215">
        <f t="shared" si="2"/>
        <v>117</v>
      </c>
      <c r="M12" s="215"/>
      <c r="N12" s="215">
        <f t="shared" ref="N12:P18" si="3">+N22+N32</f>
        <v>170</v>
      </c>
      <c r="O12" s="215">
        <f t="shared" si="3"/>
        <v>91</v>
      </c>
      <c r="P12" s="215">
        <f t="shared" si="3"/>
        <v>79</v>
      </c>
      <c r="Q12" s="215"/>
      <c r="R12" s="215">
        <f t="shared" ref="R12:T18" si="4">+R22+R32</f>
        <v>156</v>
      </c>
      <c r="S12" s="215">
        <f t="shared" si="4"/>
        <v>108</v>
      </c>
      <c r="T12" s="215">
        <f t="shared" si="4"/>
        <v>48</v>
      </c>
      <c r="U12" s="215"/>
      <c r="V12" s="215">
        <f t="shared" ref="V12:X18" si="5">+V22+V32</f>
        <v>61</v>
      </c>
      <c r="W12" s="215">
        <f t="shared" si="5"/>
        <v>33</v>
      </c>
      <c r="X12" s="215">
        <f t="shared" si="5"/>
        <v>28</v>
      </c>
      <c r="Y12" s="215"/>
      <c r="Z12" s="215">
        <f t="shared" ref="Z12:AB18" si="6">+Z22+Z32</f>
        <v>0</v>
      </c>
      <c r="AA12" s="215">
        <f t="shared" si="6"/>
        <v>0</v>
      </c>
      <c r="AB12" s="215">
        <f t="shared" si="6"/>
        <v>0</v>
      </c>
    </row>
    <row r="13" spans="1:30" ht="15" customHeight="1" x14ac:dyDescent="0.2">
      <c r="A13" s="209" t="s">
        <v>126</v>
      </c>
      <c r="B13" s="215">
        <f t="shared" si="0"/>
        <v>654</v>
      </c>
      <c r="C13" s="215">
        <f t="shared" si="0"/>
        <v>406</v>
      </c>
      <c r="D13" s="215">
        <f t="shared" si="0"/>
        <v>248</v>
      </c>
      <c r="E13" s="215"/>
      <c r="F13" s="215">
        <f t="shared" si="1"/>
        <v>266</v>
      </c>
      <c r="G13" s="215">
        <f t="shared" si="1"/>
        <v>170</v>
      </c>
      <c r="H13" s="215">
        <f t="shared" si="1"/>
        <v>96</v>
      </c>
      <c r="I13" s="215"/>
      <c r="J13" s="215">
        <f t="shared" si="2"/>
        <v>125</v>
      </c>
      <c r="K13" s="215">
        <f t="shared" si="2"/>
        <v>79</v>
      </c>
      <c r="L13" s="215">
        <f t="shared" si="2"/>
        <v>46</v>
      </c>
      <c r="M13" s="215"/>
      <c r="N13" s="215">
        <f t="shared" si="3"/>
        <v>107</v>
      </c>
      <c r="O13" s="215">
        <f t="shared" si="3"/>
        <v>62</v>
      </c>
      <c r="P13" s="215">
        <f t="shared" si="3"/>
        <v>45</v>
      </c>
      <c r="Q13" s="215"/>
      <c r="R13" s="215">
        <f t="shared" si="4"/>
        <v>101</v>
      </c>
      <c r="S13" s="215">
        <f t="shared" si="4"/>
        <v>61</v>
      </c>
      <c r="T13" s="215">
        <f t="shared" si="4"/>
        <v>40</v>
      </c>
      <c r="U13" s="215"/>
      <c r="V13" s="215">
        <f t="shared" si="5"/>
        <v>55</v>
      </c>
      <c r="W13" s="215">
        <f t="shared" si="5"/>
        <v>34</v>
      </c>
      <c r="X13" s="215">
        <f t="shared" si="5"/>
        <v>21</v>
      </c>
      <c r="Y13" s="215"/>
      <c r="Z13" s="215">
        <f t="shared" si="6"/>
        <v>0</v>
      </c>
      <c r="AA13" s="215">
        <f t="shared" si="6"/>
        <v>0</v>
      </c>
      <c r="AB13" s="215">
        <f t="shared" si="6"/>
        <v>0</v>
      </c>
    </row>
    <row r="14" spans="1:30" ht="15" customHeight="1" x14ac:dyDescent="0.2">
      <c r="A14" s="209" t="s">
        <v>127</v>
      </c>
      <c r="B14" s="215">
        <f t="shared" si="0"/>
        <v>423</v>
      </c>
      <c r="C14" s="215">
        <f t="shared" si="0"/>
        <v>278</v>
      </c>
      <c r="D14" s="215">
        <f t="shared" si="0"/>
        <v>145</v>
      </c>
      <c r="E14" s="215"/>
      <c r="F14" s="215">
        <f t="shared" si="1"/>
        <v>172</v>
      </c>
      <c r="G14" s="215">
        <f t="shared" si="1"/>
        <v>114</v>
      </c>
      <c r="H14" s="215">
        <f t="shared" si="1"/>
        <v>58</v>
      </c>
      <c r="I14" s="215"/>
      <c r="J14" s="215">
        <f t="shared" si="2"/>
        <v>101</v>
      </c>
      <c r="K14" s="215">
        <f t="shared" si="2"/>
        <v>60</v>
      </c>
      <c r="L14" s="215">
        <f t="shared" si="2"/>
        <v>41</v>
      </c>
      <c r="M14" s="215"/>
      <c r="N14" s="215">
        <f t="shared" si="3"/>
        <v>64</v>
      </c>
      <c r="O14" s="215">
        <f t="shared" si="3"/>
        <v>42</v>
      </c>
      <c r="P14" s="215">
        <f t="shared" si="3"/>
        <v>22</v>
      </c>
      <c r="Q14" s="215"/>
      <c r="R14" s="215">
        <f t="shared" si="4"/>
        <v>66</v>
      </c>
      <c r="S14" s="215">
        <f t="shared" si="4"/>
        <v>46</v>
      </c>
      <c r="T14" s="215">
        <f t="shared" si="4"/>
        <v>20</v>
      </c>
      <c r="U14" s="215"/>
      <c r="V14" s="215">
        <f t="shared" si="5"/>
        <v>20</v>
      </c>
      <c r="W14" s="215">
        <f t="shared" si="5"/>
        <v>16</v>
      </c>
      <c r="X14" s="215">
        <f t="shared" si="5"/>
        <v>4</v>
      </c>
      <c r="Y14" s="215"/>
      <c r="Z14" s="215">
        <f t="shared" si="6"/>
        <v>0</v>
      </c>
      <c r="AA14" s="215">
        <f t="shared" si="6"/>
        <v>0</v>
      </c>
      <c r="AB14" s="215">
        <f t="shared" si="6"/>
        <v>0</v>
      </c>
    </row>
    <row r="15" spans="1:30" ht="15" customHeight="1" x14ac:dyDescent="0.2">
      <c r="A15" s="209" t="s">
        <v>128</v>
      </c>
      <c r="B15" s="215">
        <f t="shared" si="0"/>
        <v>458</v>
      </c>
      <c r="C15" s="215">
        <f t="shared" si="0"/>
        <v>281</v>
      </c>
      <c r="D15" s="215">
        <f t="shared" si="0"/>
        <v>177</v>
      </c>
      <c r="E15" s="215"/>
      <c r="F15" s="215">
        <f t="shared" si="1"/>
        <v>126</v>
      </c>
      <c r="G15" s="215">
        <f t="shared" si="1"/>
        <v>73</v>
      </c>
      <c r="H15" s="215">
        <f t="shared" si="1"/>
        <v>53</v>
      </c>
      <c r="I15" s="215"/>
      <c r="J15" s="215">
        <f t="shared" si="2"/>
        <v>103</v>
      </c>
      <c r="K15" s="215">
        <f t="shared" si="2"/>
        <v>51</v>
      </c>
      <c r="L15" s="215">
        <f t="shared" si="2"/>
        <v>52</v>
      </c>
      <c r="M15" s="215"/>
      <c r="N15" s="215">
        <f t="shared" si="3"/>
        <v>88</v>
      </c>
      <c r="O15" s="215">
        <f t="shared" si="3"/>
        <v>57</v>
      </c>
      <c r="P15" s="215">
        <f t="shared" si="3"/>
        <v>31</v>
      </c>
      <c r="Q15" s="215"/>
      <c r="R15" s="215">
        <f t="shared" si="4"/>
        <v>26</v>
      </c>
      <c r="S15" s="215">
        <f t="shared" si="4"/>
        <v>16</v>
      </c>
      <c r="T15" s="215">
        <f t="shared" si="4"/>
        <v>10</v>
      </c>
      <c r="U15" s="215"/>
      <c r="V15" s="215">
        <f t="shared" si="5"/>
        <v>115</v>
      </c>
      <c r="W15" s="215">
        <f t="shared" si="5"/>
        <v>84</v>
      </c>
      <c r="X15" s="215">
        <f t="shared" si="5"/>
        <v>31</v>
      </c>
      <c r="Y15" s="215"/>
      <c r="Z15" s="215">
        <f t="shared" si="6"/>
        <v>0</v>
      </c>
      <c r="AA15" s="215">
        <f t="shared" si="6"/>
        <v>0</v>
      </c>
      <c r="AB15" s="215">
        <f t="shared" si="6"/>
        <v>0</v>
      </c>
    </row>
    <row r="16" spans="1:30" ht="15" customHeight="1" x14ac:dyDescent="0.2">
      <c r="A16" s="209" t="s">
        <v>129</v>
      </c>
      <c r="B16" s="215">
        <f t="shared" si="0"/>
        <v>68</v>
      </c>
      <c r="C16" s="215">
        <f t="shared" si="0"/>
        <v>43</v>
      </c>
      <c r="D16" s="215">
        <f t="shared" si="0"/>
        <v>25</v>
      </c>
      <c r="E16" s="215"/>
      <c r="F16" s="215">
        <f t="shared" si="1"/>
        <v>28</v>
      </c>
      <c r="G16" s="215">
        <f t="shared" si="1"/>
        <v>19</v>
      </c>
      <c r="H16" s="215">
        <f t="shared" si="1"/>
        <v>9</v>
      </c>
      <c r="I16" s="215"/>
      <c r="J16" s="215">
        <f t="shared" si="2"/>
        <v>11</v>
      </c>
      <c r="K16" s="215">
        <f t="shared" si="2"/>
        <v>5</v>
      </c>
      <c r="L16" s="215">
        <f t="shared" si="2"/>
        <v>6</v>
      </c>
      <c r="M16" s="215"/>
      <c r="N16" s="215">
        <f t="shared" si="3"/>
        <v>12</v>
      </c>
      <c r="O16" s="215">
        <f t="shared" si="3"/>
        <v>9</v>
      </c>
      <c r="P16" s="215">
        <f t="shared" si="3"/>
        <v>3</v>
      </c>
      <c r="Q16" s="215"/>
      <c r="R16" s="215">
        <f t="shared" si="4"/>
        <v>8</v>
      </c>
      <c r="S16" s="215">
        <f t="shared" si="4"/>
        <v>3</v>
      </c>
      <c r="T16" s="215">
        <f t="shared" si="4"/>
        <v>5</v>
      </c>
      <c r="U16" s="215"/>
      <c r="V16" s="215">
        <f t="shared" si="5"/>
        <v>9</v>
      </c>
      <c r="W16" s="215">
        <f t="shared" si="5"/>
        <v>7</v>
      </c>
      <c r="X16" s="215">
        <f t="shared" si="5"/>
        <v>2</v>
      </c>
      <c r="Y16" s="215"/>
      <c r="Z16" s="215">
        <f t="shared" si="6"/>
        <v>0</v>
      </c>
      <c r="AA16" s="215">
        <f t="shared" si="6"/>
        <v>0</v>
      </c>
      <c r="AB16" s="215">
        <f t="shared" si="6"/>
        <v>0</v>
      </c>
    </row>
    <row r="17" spans="1:28" ht="15" customHeight="1" x14ac:dyDescent="0.2">
      <c r="A17" s="217" t="s">
        <v>130</v>
      </c>
      <c r="B17" s="215">
        <f t="shared" si="0"/>
        <v>166</v>
      </c>
      <c r="C17" s="215">
        <f t="shared" si="0"/>
        <v>105</v>
      </c>
      <c r="D17" s="215">
        <f t="shared" si="0"/>
        <v>61</v>
      </c>
      <c r="E17" s="215"/>
      <c r="F17" s="215">
        <f t="shared" si="1"/>
        <v>53</v>
      </c>
      <c r="G17" s="215">
        <f t="shared" si="1"/>
        <v>33</v>
      </c>
      <c r="H17" s="215">
        <f t="shared" si="1"/>
        <v>20</v>
      </c>
      <c r="I17" s="215"/>
      <c r="J17" s="215">
        <f t="shared" si="2"/>
        <v>39</v>
      </c>
      <c r="K17" s="215">
        <f t="shared" si="2"/>
        <v>24</v>
      </c>
      <c r="L17" s="215">
        <f t="shared" si="2"/>
        <v>15</v>
      </c>
      <c r="M17" s="215"/>
      <c r="N17" s="215">
        <f t="shared" si="3"/>
        <v>23</v>
      </c>
      <c r="O17" s="215">
        <f t="shared" si="3"/>
        <v>12</v>
      </c>
      <c r="P17" s="215">
        <f t="shared" si="3"/>
        <v>11</v>
      </c>
      <c r="Q17" s="215"/>
      <c r="R17" s="215">
        <f t="shared" si="4"/>
        <v>35</v>
      </c>
      <c r="S17" s="215">
        <f t="shared" si="4"/>
        <v>26</v>
      </c>
      <c r="T17" s="215">
        <f t="shared" si="4"/>
        <v>9</v>
      </c>
      <c r="U17" s="215"/>
      <c r="V17" s="215">
        <f t="shared" si="5"/>
        <v>16</v>
      </c>
      <c r="W17" s="215">
        <f t="shared" si="5"/>
        <v>10</v>
      </c>
      <c r="X17" s="215">
        <f t="shared" si="5"/>
        <v>6</v>
      </c>
      <c r="Y17" s="215"/>
      <c r="Z17" s="215">
        <f t="shared" si="6"/>
        <v>0</v>
      </c>
      <c r="AA17" s="215">
        <f t="shared" si="6"/>
        <v>0</v>
      </c>
      <c r="AB17" s="215">
        <f t="shared" si="6"/>
        <v>0</v>
      </c>
    </row>
    <row r="18" spans="1:28" ht="15" customHeight="1" x14ac:dyDescent="0.2">
      <c r="A18" s="209" t="s">
        <v>131</v>
      </c>
      <c r="B18" s="215">
        <f t="shared" si="0"/>
        <v>217</v>
      </c>
      <c r="C18" s="215">
        <f t="shared" si="0"/>
        <v>141</v>
      </c>
      <c r="D18" s="215">
        <f t="shared" si="0"/>
        <v>76</v>
      </c>
      <c r="E18" s="215"/>
      <c r="F18" s="215">
        <f t="shared" si="1"/>
        <v>116</v>
      </c>
      <c r="G18" s="215">
        <f t="shared" si="1"/>
        <v>76</v>
      </c>
      <c r="H18" s="215">
        <f t="shared" si="1"/>
        <v>40</v>
      </c>
      <c r="I18" s="215"/>
      <c r="J18" s="215">
        <f t="shared" si="2"/>
        <v>55</v>
      </c>
      <c r="K18" s="215">
        <f t="shared" si="2"/>
        <v>34</v>
      </c>
      <c r="L18" s="215">
        <f t="shared" si="2"/>
        <v>21</v>
      </c>
      <c r="M18" s="215"/>
      <c r="N18" s="215">
        <f t="shared" si="3"/>
        <v>27</v>
      </c>
      <c r="O18" s="215">
        <f t="shared" si="3"/>
        <v>17</v>
      </c>
      <c r="P18" s="215">
        <f t="shared" si="3"/>
        <v>10</v>
      </c>
      <c r="Q18" s="215"/>
      <c r="R18" s="215">
        <f t="shared" si="4"/>
        <v>13</v>
      </c>
      <c r="S18" s="215">
        <f t="shared" si="4"/>
        <v>11</v>
      </c>
      <c r="T18" s="215">
        <f t="shared" si="4"/>
        <v>2</v>
      </c>
      <c r="U18" s="215"/>
      <c r="V18" s="215">
        <f t="shared" si="5"/>
        <v>6</v>
      </c>
      <c r="W18" s="215">
        <f t="shared" si="5"/>
        <v>3</v>
      </c>
      <c r="X18" s="215">
        <f t="shared" si="5"/>
        <v>3</v>
      </c>
      <c r="Y18" s="215"/>
      <c r="Z18" s="215">
        <f t="shared" si="6"/>
        <v>0</v>
      </c>
      <c r="AA18" s="215">
        <f t="shared" si="6"/>
        <v>0</v>
      </c>
      <c r="AB18" s="215">
        <f t="shared" si="6"/>
        <v>0</v>
      </c>
    </row>
    <row r="19" spans="1:28" ht="15" customHeight="1" x14ac:dyDescent="0.2">
      <c r="A19" s="213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</row>
    <row r="20" spans="1:28" ht="15" customHeight="1" x14ac:dyDescent="0.25">
      <c r="A20" s="218" t="s">
        <v>36</v>
      </c>
      <c r="B20" s="215">
        <f>SUM(B22:B28)</f>
        <v>2886</v>
      </c>
      <c r="C20" s="215">
        <f>SUM(C22:C28)</f>
        <v>1801</v>
      </c>
      <c r="D20" s="215">
        <f>SUM(D22:D28)</f>
        <v>1085</v>
      </c>
      <c r="E20" s="215"/>
      <c r="F20" s="215">
        <f>SUM(F22:F28)</f>
        <v>1167</v>
      </c>
      <c r="G20" s="215">
        <f>SUM(G22:G28)</f>
        <v>741</v>
      </c>
      <c r="H20" s="215">
        <f>SUM(H22:H28)</f>
        <v>426</v>
      </c>
      <c r="I20" s="215"/>
      <c r="J20" s="215">
        <f>SUM(J22:J28)</f>
        <v>655</v>
      </c>
      <c r="K20" s="215">
        <f>SUM(K22:K28)</f>
        <v>394</v>
      </c>
      <c r="L20" s="215">
        <f>SUM(L22:L28)</f>
        <v>261</v>
      </c>
      <c r="M20" s="215"/>
      <c r="N20" s="215">
        <f>SUM(N22:N28)</f>
        <v>439</v>
      </c>
      <c r="O20" s="215">
        <f>SUM(O22:O28)</f>
        <v>256</v>
      </c>
      <c r="P20" s="215">
        <f>SUM(P22:P28)</f>
        <v>183</v>
      </c>
      <c r="Q20" s="215"/>
      <c r="R20" s="215">
        <f>SUM(R22:R28)</f>
        <v>365</v>
      </c>
      <c r="S20" s="215">
        <f>SUM(S22:S28)</f>
        <v>238</v>
      </c>
      <c r="T20" s="215">
        <f>SUM(T22:T28)</f>
        <v>127</v>
      </c>
      <c r="U20" s="215"/>
      <c r="V20" s="215">
        <f>SUM(V22:V28)</f>
        <v>260</v>
      </c>
      <c r="W20" s="215">
        <f>SUM(W22:W28)</f>
        <v>172</v>
      </c>
      <c r="X20" s="215">
        <f>SUM(X22:X28)</f>
        <v>88</v>
      </c>
      <c r="Y20" s="215"/>
      <c r="Z20" s="215">
        <f>SUM(Z22:Z28)</f>
        <v>0</v>
      </c>
      <c r="AA20" s="215">
        <f>SUM(AA22:AA28)</f>
        <v>0</v>
      </c>
      <c r="AB20" s="215">
        <f>SUM(AB22:AB28)</f>
        <v>0</v>
      </c>
    </row>
    <row r="21" spans="1:28" ht="15" customHeight="1" x14ac:dyDescent="0.2">
      <c r="A21" s="213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</row>
    <row r="22" spans="1:28" ht="15" customHeight="1" x14ac:dyDescent="0.2">
      <c r="A22" s="216" t="s">
        <v>125</v>
      </c>
      <c r="B22" s="219">
        <v>1242</v>
      </c>
      <c r="C22" s="219">
        <v>777</v>
      </c>
      <c r="D22" s="219">
        <v>465</v>
      </c>
      <c r="E22" s="219"/>
      <c r="F22" s="219">
        <v>547</v>
      </c>
      <c r="G22" s="219">
        <v>348</v>
      </c>
      <c r="H22" s="219">
        <v>199</v>
      </c>
      <c r="I22" s="219"/>
      <c r="J22" s="219">
        <v>312</v>
      </c>
      <c r="K22" s="219">
        <v>199</v>
      </c>
      <c r="L22" s="219">
        <v>113</v>
      </c>
      <c r="M22" s="219"/>
      <c r="N22" s="219">
        <v>169</v>
      </c>
      <c r="O22" s="219">
        <v>91</v>
      </c>
      <c r="P22" s="219">
        <v>78</v>
      </c>
      <c r="Q22" s="219"/>
      <c r="R22" s="219">
        <v>155</v>
      </c>
      <c r="S22" s="219">
        <v>107</v>
      </c>
      <c r="T22" s="219">
        <v>48</v>
      </c>
      <c r="U22" s="219"/>
      <c r="V22" s="219">
        <v>59</v>
      </c>
      <c r="W22" s="219">
        <v>32</v>
      </c>
      <c r="X22" s="219">
        <v>27</v>
      </c>
      <c r="Y22" s="219"/>
      <c r="Z22" s="219">
        <v>0</v>
      </c>
      <c r="AA22" s="219">
        <v>0</v>
      </c>
      <c r="AB22" s="219">
        <v>0</v>
      </c>
    </row>
    <row r="23" spans="1:28" ht="15" customHeight="1" x14ac:dyDescent="0.2">
      <c r="A23" s="209" t="s">
        <v>126</v>
      </c>
      <c r="B23" s="219">
        <v>549</v>
      </c>
      <c r="C23" s="219">
        <v>332</v>
      </c>
      <c r="D23" s="219">
        <v>217</v>
      </c>
      <c r="E23" s="219"/>
      <c r="F23" s="219">
        <v>220</v>
      </c>
      <c r="G23" s="219">
        <v>137</v>
      </c>
      <c r="H23" s="219">
        <v>83</v>
      </c>
      <c r="I23" s="219"/>
      <c r="J23" s="219">
        <v>105</v>
      </c>
      <c r="K23" s="219">
        <v>67</v>
      </c>
      <c r="L23" s="219">
        <v>38</v>
      </c>
      <c r="M23" s="219"/>
      <c r="N23" s="219">
        <v>93</v>
      </c>
      <c r="O23" s="219">
        <v>52</v>
      </c>
      <c r="P23" s="219">
        <v>41</v>
      </c>
      <c r="Q23" s="219"/>
      <c r="R23" s="219">
        <v>86</v>
      </c>
      <c r="S23" s="219">
        <v>49</v>
      </c>
      <c r="T23" s="219">
        <v>37</v>
      </c>
      <c r="U23" s="219"/>
      <c r="V23" s="219">
        <v>45</v>
      </c>
      <c r="W23" s="219">
        <v>27</v>
      </c>
      <c r="X23" s="219">
        <v>18</v>
      </c>
      <c r="Y23" s="219"/>
      <c r="Z23" s="219">
        <v>0</v>
      </c>
      <c r="AA23" s="219">
        <v>0</v>
      </c>
      <c r="AB23" s="219">
        <v>0</v>
      </c>
    </row>
    <row r="24" spans="1:28" ht="15" customHeight="1" x14ac:dyDescent="0.2">
      <c r="A24" s="209" t="s">
        <v>127</v>
      </c>
      <c r="B24" s="219">
        <v>396</v>
      </c>
      <c r="C24" s="219">
        <v>261</v>
      </c>
      <c r="D24" s="219">
        <v>135</v>
      </c>
      <c r="E24" s="219"/>
      <c r="F24" s="219">
        <v>163</v>
      </c>
      <c r="G24" s="219">
        <v>109</v>
      </c>
      <c r="H24" s="219">
        <v>54</v>
      </c>
      <c r="I24" s="219"/>
      <c r="J24" s="219">
        <v>94</v>
      </c>
      <c r="K24" s="219">
        <v>56</v>
      </c>
      <c r="L24" s="219">
        <v>38</v>
      </c>
      <c r="M24" s="219"/>
      <c r="N24" s="219">
        <v>60</v>
      </c>
      <c r="O24" s="219">
        <v>40</v>
      </c>
      <c r="P24" s="219">
        <v>20</v>
      </c>
      <c r="Q24" s="219"/>
      <c r="R24" s="219">
        <v>62</v>
      </c>
      <c r="S24" s="219">
        <v>43</v>
      </c>
      <c r="T24" s="219">
        <v>19</v>
      </c>
      <c r="U24" s="219"/>
      <c r="V24" s="219">
        <v>17</v>
      </c>
      <c r="W24" s="219">
        <v>13</v>
      </c>
      <c r="X24" s="219">
        <v>4</v>
      </c>
      <c r="Y24" s="219"/>
      <c r="Z24" s="219">
        <v>0</v>
      </c>
      <c r="AA24" s="219">
        <v>0</v>
      </c>
      <c r="AB24" s="219">
        <v>0</v>
      </c>
    </row>
    <row r="25" spans="1:28" ht="15" customHeight="1" x14ac:dyDescent="0.2">
      <c r="A25" s="209" t="s">
        <v>128</v>
      </c>
      <c r="B25" s="219">
        <v>433</v>
      </c>
      <c r="C25" s="219">
        <v>266</v>
      </c>
      <c r="D25" s="219">
        <v>167</v>
      </c>
      <c r="E25" s="219"/>
      <c r="F25" s="219">
        <v>112</v>
      </c>
      <c r="G25" s="219">
        <v>65</v>
      </c>
      <c r="H25" s="219">
        <v>47</v>
      </c>
      <c r="I25" s="219"/>
      <c r="J25" s="219">
        <v>95</v>
      </c>
      <c r="K25" s="219">
        <v>46</v>
      </c>
      <c r="L25" s="219">
        <v>49</v>
      </c>
      <c r="M25" s="219"/>
      <c r="N25" s="219">
        <v>86</v>
      </c>
      <c r="O25" s="219">
        <v>55</v>
      </c>
      <c r="P25" s="219">
        <v>31</v>
      </c>
      <c r="Q25" s="219"/>
      <c r="R25" s="219">
        <v>25</v>
      </c>
      <c r="S25" s="219">
        <v>16</v>
      </c>
      <c r="T25" s="219">
        <v>9</v>
      </c>
      <c r="U25" s="219"/>
      <c r="V25" s="219">
        <v>115</v>
      </c>
      <c r="W25" s="219">
        <v>84</v>
      </c>
      <c r="X25" s="219">
        <v>31</v>
      </c>
      <c r="Y25" s="219"/>
      <c r="Z25" s="219">
        <v>0</v>
      </c>
      <c r="AA25" s="219">
        <v>0</v>
      </c>
      <c r="AB25" s="219">
        <v>0</v>
      </c>
    </row>
    <row r="26" spans="1:28" ht="15" customHeight="1" x14ac:dyDescent="0.2">
      <c r="A26" s="209" t="s">
        <v>129</v>
      </c>
      <c r="B26" s="219">
        <v>45</v>
      </c>
      <c r="C26" s="219">
        <v>30</v>
      </c>
      <c r="D26" s="219">
        <v>15</v>
      </c>
      <c r="E26" s="219"/>
      <c r="F26" s="219">
        <v>20</v>
      </c>
      <c r="G26" s="219">
        <v>15</v>
      </c>
      <c r="H26" s="219">
        <v>5</v>
      </c>
      <c r="I26" s="219"/>
      <c r="J26" s="219">
        <v>4</v>
      </c>
      <c r="K26" s="219">
        <v>2</v>
      </c>
      <c r="L26" s="219">
        <v>2</v>
      </c>
      <c r="M26" s="219"/>
      <c r="N26" s="219">
        <v>6</v>
      </c>
      <c r="O26" s="219">
        <v>4</v>
      </c>
      <c r="P26" s="219">
        <v>2</v>
      </c>
      <c r="Q26" s="219"/>
      <c r="R26" s="219">
        <v>6</v>
      </c>
      <c r="S26" s="219">
        <v>2</v>
      </c>
      <c r="T26" s="219">
        <v>4</v>
      </c>
      <c r="U26" s="219"/>
      <c r="V26" s="219">
        <v>9</v>
      </c>
      <c r="W26" s="219">
        <v>7</v>
      </c>
      <c r="X26" s="219">
        <v>2</v>
      </c>
      <c r="Y26" s="219"/>
      <c r="Z26" s="219">
        <v>0</v>
      </c>
      <c r="AA26" s="219">
        <v>0</v>
      </c>
      <c r="AB26" s="219">
        <v>0</v>
      </c>
    </row>
    <row r="27" spans="1:28" ht="15" customHeight="1" x14ac:dyDescent="0.2">
      <c r="A27" s="217" t="s">
        <v>130</v>
      </c>
      <c r="B27" s="219">
        <v>110</v>
      </c>
      <c r="C27" s="219">
        <v>68</v>
      </c>
      <c r="D27" s="219">
        <v>42</v>
      </c>
      <c r="E27" s="219"/>
      <c r="F27" s="219">
        <v>40</v>
      </c>
      <c r="G27" s="219">
        <v>26</v>
      </c>
      <c r="H27" s="219">
        <v>14</v>
      </c>
      <c r="I27" s="219"/>
      <c r="J27" s="219">
        <v>18</v>
      </c>
      <c r="K27" s="219">
        <v>10</v>
      </c>
      <c r="L27" s="219">
        <v>8</v>
      </c>
      <c r="M27" s="219"/>
      <c r="N27" s="219">
        <v>15</v>
      </c>
      <c r="O27" s="219">
        <v>8</v>
      </c>
      <c r="P27" s="219">
        <v>7</v>
      </c>
      <c r="Q27" s="219"/>
      <c r="R27" s="219">
        <v>24</v>
      </c>
      <c r="S27" s="219">
        <v>16</v>
      </c>
      <c r="T27" s="219">
        <v>8</v>
      </c>
      <c r="U27" s="219"/>
      <c r="V27" s="219">
        <v>13</v>
      </c>
      <c r="W27" s="219">
        <v>8</v>
      </c>
      <c r="X27" s="219">
        <v>5</v>
      </c>
      <c r="Y27" s="219"/>
      <c r="Z27" s="219">
        <v>0</v>
      </c>
      <c r="AA27" s="219">
        <v>0</v>
      </c>
      <c r="AB27" s="219">
        <v>0</v>
      </c>
    </row>
    <row r="28" spans="1:28" ht="15" customHeight="1" x14ac:dyDescent="0.2">
      <c r="A28" s="209" t="s">
        <v>131</v>
      </c>
      <c r="B28" s="219">
        <v>111</v>
      </c>
      <c r="C28" s="219">
        <v>67</v>
      </c>
      <c r="D28" s="219">
        <v>44</v>
      </c>
      <c r="E28" s="219"/>
      <c r="F28" s="219">
        <v>65</v>
      </c>
      <c r="G28" s="219">
        <v>41</v>
      </c>
      <c r="H28" s="219">
        <v>24</v>
      </c>
      <c r="I28" s="219"/>
      <c r="J28" s="219">
        <v>27</v>
      </c>
      <c r="K28" s="219">
        <v>14</v>
      </c>
      <c r="L28" s="219">
        <v>13</v>
      </c>
      <c r="M28" s="219"/>
      <c r="N28" s="219">
        <v>10</v>
      </c>
      <c r="O28" s="219">
        <v>6</v>
      </c>
      <c r="P28" s="219">
        <v>4</v>
      </c>
      <c r="Q28" s="219"/>
      <c r="R28" s="219">
        <v>7</v>
      </c>
      <c r="S28" s="219">
        <v>5</v>
      </c>
      <c r="T28" s="219">
        <v>2</v>
      </c>
      <c r="U28" s="219"/>
      <c r="V28" s="219">
        <v>2</v>
      </c>
      <c r="W28" s="219">
        <v>1</v>
      </c>
      <c r="X28" s="219">
        <v>1</v>
      </c>
      <c r="Y28" s="219"/>
      <c r="Z28" s="219">
        <v>0</v>
      </c>
      <c r="AA28" s="219">
        <v>0</v>
      </c>
      <c r="AB28" s="219">
        <v>0</v>
      </c>
    </row>
    <row r="29" spans="1:28" ht="15" customHeight="1" x14ac:dyDescent="0.2">
      <c r="A29" s="213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</row>
    <row r="30" spans="1:28" ht="15" customHeight="1" x14ac:dyDescent="0.25">
      <c r="A30" s="218" t="s">
        <v>37</v>
      </c>
      <c r="B30" s="215">
        <f>SUM(B32:B38)</f>
        <v>377</v>
      </c>
      <c r="C30" s="215">
        <f>SUM(C32:C38)</f>
        <v>255</v>
      </c>
      <c r="D30" s="215">
        <f>SUM(D32:D38)</f>
        <v>122</v>
      </c>
      <c r="E30" s="215"/>
      <c r="F30" s="215">
        <f>SUM(F32:F38)</f>
        <v>155</v>
      </c>
      <c r="G30" s="215">
        <f>SUM(G32:G38)</f>
        <v>102</v>
      </c>
      <c r="H30" s="215">
        <f>SUM(H32:H38)</f>
        <v>53</v>
      </c>
      <c r="I30" s="215"/>
      <c r="J30" s="215">
        <f>SUM(J32:J38)</f>
        <v>108</v>
      </c>
      <c r="K30" s="215">
        <f>SUM(K32:K38)</f>
        <v>71</v>
      </c>
      <c r="L30" s="215">
        <f>SUM(L32:L38)</f>
        <v>37</v>
      </c>
      <c r="M30" s="215"/>
      <c r="N30" s="215">
        <f>SUM(N32:N38)</f>
        <v>52</v>
      </c>
      <c r="O30" s="215">
        <f>SUM(O32:O38)</f>
        <v>34</v>
      </c>
      <c r="P30" s="215">
        <f>SUM(P32:P38)</f>
        <v>18</v>
      </c>
      <c r="Q30" s="215"/>
      <c r="R30" s="215">
        <f>SUM(R32:R38)</f>
        <v>40</v>
      </c>
      <c r="S30" s="215">
        <f>SUM(S32:S38)</f>
        <v>33</v>
      </c>
      <c r="T30" s="215">
        <f>SUM(T32:T38)</f>
        <v>7</v>
      </c>
      <c r="U30" s="215"/>
      <c r="V30" s="215">
        <f>SUM(V32:V38)</f>
        <v>22</v>
      </c>
      <c r="W30" s="215">
        <f>SUM(W32:W38)</f>
        <v>15</v>
      </c>
      <c r="X30" s="215">
        <f>SUM(X32:X38)</f>
        <v>7</v>
      </c>
      <c r="Y30" s="215"/>
      <c r="Z30" s="215">
        <f>SUM(Z32:Z38)</f>
        <v>0</v>
      </c>
      <c r="AA30" s="215">
        <f>SUM(AA32:AA38)</f>
        <v>0</v>
      </c>
      <c r="AB30" s="215">
        <f>SUM(AB32:AB38)</f>
        <v>0</v>
      </c>
    </row>
    <row r="31" spans="1:28" ht="15" customHeight="1" x14ac:dyDescent="0.2">
      <c r="A31" s="213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</row>
    <row r="32" spans="1:28" ht="15" customHeight="1" x14ac:dyDescent="0.2">
      <c r="A32" s="216" t="s">
        <v>125</v>
      </c>
      <c r="B32" s="219">
        <v>35</v>
      </c>
      <c r="C32" s="219">
        <v>25</v>
      </c>
      <c r="D32" s="219">
        <v>10</v>
      </c>
      <c r="E32" s="219"/>
      <c r="F32" s="219">
        <v>14</v>
      </c>
      <c r="G32" s="219">
        <v>10</v>
      </c>
      <c r="H32" s="219">
        <v>4</v>
      </c>
      <c r="I32" s="219"/>
      <c r="J32" s="219">
        <v>17</v>
      </c>
      <c r="K32" s="219">
        <v>13</v>
      </c>
      <c r="L32" s="219">
        <v>4</v>
      </c>
      <c r="M32" s="219"/>
      <c r="N32" s="219">
        <v>1</v>
      </c>
      <c r="O32" s="219">
        <v>0</v>
      </c>
      <c r="P32" s="219">
        <v>1</v>
      </c>
      <c r="Q32" s="219"/>
      <c r="R32" s="219">
        <v>1</v>
      </c>
      <c r="S32" s="219">
        <v>1</v>
      </c>
      <c r="T32" s="219">
        <v>0</v>
      </c>
      <c r="U32" s="219"/>
      <c r="V32" s="219">
        <v>2</v>
      </c>
      <c r="W32" s="219">
        <v>1</v>
      </c>
      <c r="X32" s="219">
        <v>1</v>
      </c>
      <c r="Y32" s="219"/>
      <c r="Z32" s="219">
        <v>0</v>
      </c>
      <c r="AA32" s="219">
        <v>0</v>
      </c>
      <c r="AB32" s="219">
        <v>0</v>
      </c>
    </row>
    <row r="33" spans="1:30" ht="15" customHeight="1" x14ac:dyDescent="0.2">
      <c r="A33" s="209" t="s">
        <v>126</v>
      </c>
      <c r="B33" s="219">
        <v>105</v>
      </c>
      <c r="C33" s="219">
        <v>74</v>
      </c>
      <c r="D33" s="219">
        <v>31</v>
      </c>
      <c r="E33" s="219"/>
      <c r="F33" s="219">
        <v>46</v>
      </c>
      <c r="G33" s="219">
        <v>33</v>
      </c>
      <c r="H33" s="219">
        <v>13</v>
      </c>
      <c r="I33" s="219"/>
      <c r="J33" s="219">
        <v>20</v>
      </c>
      <c r="K33" s="219">
        <v>12</v>
      </c>
      <c r="L33" s="219">
        <v>8</v>
      </c>
      <c r="M33" s="219"/>
      <c r="N33" s="219">
        <v>14</v>
      </c>
      <c r="O33" s="219">
        <v>10</v>
      </c>
      <c r="P33" s="219">
        <v>4</v>
      </c>
      <c r="Q33" s="219"/>
      <c r="R33" s="219">
        <v>15</v>
      </c>
      <c r="S33" s="219">
        <v>12</v>
      </c>
      <c r="T33" s="219">
        <v>3</v>
      </c>
      <c r="U33" s="219"/>
      <c r="V33" s="219">
        <v>10</v>
      </c>
      <c r="W33" s="219">
        <v>7</v>
      </c>
      <c r="X33" s="219">
        <v>3</v>
      </c>
      <c r="Y33" s="219"/>
      <c r="Z33" s="219">
        <v>0</v>
      </c>
      <c r="AA33" s="219">
        <v>0</v>
      </c>
      <c r="AB33" s="219">
        <v>0</v>
      </c>
    </row>
    <row r="34" spans="1:30" ht="15" customHeight="1" x14ac:dyDescent="0.2">
      <c r="A34" s="209" t="s">
        <v>127</v>
      </c>
      <c r="B34" s="219">
        <v>27</v>
      </c>
      <c r="C34" s="219">
        <v>17</v>
      </c>
      <c r="D34" s="219">
        <v>10</v>
      </c>
      <c r="E34" s="219"/>
      <c r="F34" s="219">
        <v>9</v>
      </c>
      <c r="G34" s="219">
        <v>5</v>
      </c>
      <c r="H34" s="219">
        <v>4</v>
      </c>
      <c r="I34" s="219"/>
      <c r="J34" s="219">
        <v>7</v>
      </c>
      <c r="K34" s="219">
        <v>4</v>
      </c>
      <c r="L34" s="219">
        <v>3</v>
      </c>
      <c r="M34" s="219"/>
      <c r="N34" s="219">
        <v>4</v>
      </c>
      <c r="O34" s="219">
        <v>2</v>
      </c>
      <c r="P34" s="219">
        <v>2</v>
      </c>
      <c r="Q34" s="219"/>
      <c r="R34" s="219">
        <v>4</v>
      </c>
      <c r="S34" s="219">
        <v>3</v>
      </c>
      <c r="T34" s="219">
        <v>1</v>
      </c>
      <c r="U34" s="219"/>
      <c r="V34" s="219">
        <v>3</v>
      </c>
      <c r="W34" s="219">
        <v>3</v>
      </c>
      <c r="X34" s="219">
        <v>0</v>
      </c>
      <c r="Y34" s="219"/>
      <c r="Z34" s="219">
        <v>0</v>
      </c>
      <c r="AA34" s="219">
        <v>0</v>
      </c>
      <c r="AB34" s="219">
        <v>0</v>
      </c>
    </row>
    <row r="35" spans="1:30" ht="15" customHeight="1" x14ac:dyDescent="0.2">
      <c r="A35" s="209" t="s">
        <v>128</v>
      </c>
      <c r="B35" s="219">
        <v>25</v>
      </c>
      <c r="C35" s="219">
        <v>15</v>
      </c>
      <c r="D35" s="219">
        <v>10</v>
      </c>
      <c r="E35" s="219"/>
      <c r="F35" s="219">
        <v>14</v>
      </c>
      <c r="G35" s="219">
        <v>8</v>
      </c>
      <c r="H35" s="219">
        <v>6</v>
      </c>
      <c r="I35" s="219"/>
      <c r="J35" s="219">
        <v>8</v>
      </c>
      <c r="K35" s="219">
        <v>5</v>
      </c>
      <c r="L35" s="219">
        <v>3</v>
      </c>
      <c r="M35" s="219"/>
      <c r="N35" s="219">
        <v>2</v>
      </c>
      <c r="O35" s="219">
        <v>2</v>
      </c>
      <c r="P35" s="219">
        <v>0</v>
      </c>
      <c r="Q35" s="219"/>
      <c r="R35" s="219">
        <v>1</v>
      </c>
      <c r="S35" s="219">
        <v>0</v>
      </c>
      <c r="T35" s="219">
        <v>1</v>
      </c>
      <c r="U35" s="219"/>
      <c r="V35" s="219">
        <v>0</v>
      </c>
      <c r="W35" s="219">
        <v>0</v>
      </c>
      <c r="X35" s="219">
        <v>0</v>
      </c>
      <c r="Y35" s="219"/>
      <c r="Z35" s="219">
        <v>0</v>
      </c>
      <c r="AA35" s="219">
        <v>0</v>
      </c>
      <c r="AB35" s="219">
        <v>0</v>
      </c>
    </row>
    <row r="36" spans="1:30" ht="15" customHeight="1" x14ac:dyDescent="0.2">
      <c r="A36" s="209" t="s">
        <v>129</v>
      </c>
      <c r="B36" s="219">
        <v>23</v>
      </c>
      <c r="C36" s="219">
        <v>13</v>
      </c>
      <c r="D36" s="219">
        <v>10</v>
      </c>
      <c r="E36" s="219"/>
      <c r="F36" s="219">
        <v>8</v>
      </c>
      <c r="G36" s="219">
        <v>4</v>
      </c>
      <c r="H36" s="219">
        <v>4</v>
      </c>
      <c r="I36" s="219"/>
      <c r="J36" s="219">
        <v>7</v>
      </c>
      <c r="K36" s="219">
        <v>3</v>
      </c>
      <c r="L36" s="219">
        <v>4</v>
      </c>
      <c r="M36" s="219"/>
      <c r="N36" s="219">
        <v>6</v>
      </c>
      <c r="O36" s="219">
        <v>5</v>
      </c>
      <c r="P36" s="219">
        <v>1</v>
      </c>
      <c r="Q36" s="219"/>
      <c r="R36" s="219">
        <v>2</v>
      </c>
      <c r="S36" s="219">
        <v>1</v>
      </c>
      <c r="T36" s="219">
        <v>1</v>
      </c>
      <c r="U36" s="219"/>
      <c r="V36" s="219">
        <v>0</v>
      </c>
      <c r="W36" s="219">
        <v>0</v>
      </c>
      <c r="X36" s="219">
        <v>0</v>
      </c>
      <c r="Y36" s="219"/>
      <c r="Z36" s="219">
        <v>0</v>
      </c>
      <c r="AA36" s="219">
        <v>0</v>
      </c>
      <c r="AB36" s="219">
        <v>0</v>
      </c>
    </row>
    <row r="37" spans="1:30" ht="15" customHeight="1" x14ac:dyDescent="0.2">
      <c r="A37" s="217" t="s">
        <v>130</v>
      </c>
      <c r="B37" s="219">
        <v>56</v>
      </c>
      <c r="C37" s="219">
        <v>37</v>
      </c>
      <c r="D37" s="219">
        <v>19</v>
      </c>
      <c r="E37" s="219"/>
      <c r="F37" s="219">
        <v>13</v>
      </c>
      <c r="G37" s="219">
        <v>7</v>
      </c>
      <c r="H37" s="219">
        <v>6</v>
      </c>
      <c r="I37" s="219"/>
      <c r="J37" s="219">
        <v>21</v>
      </c>
      <c r="K37" s="219">
        <v>14</v>
      </c>
      <c r="L37" s="219">
        <v>7</v>
      </c>
      <c r="M37" s="219"/>
      <c r="N37" s="219">
        <v>8</v>
      </c>
      <c r="O37" s="219">
        <v>4</v>
      </c>
      <c r="P37" s="219">
        <v>4</v>
      </c>
      <c r="Q37" s="219"/>
      <c r="R37" s="219">
        <v>11</v>
      </c>
      <c r="S37" s="219">
        <v>10</v>
      </c>
      <c r="T37" s="219">
        <v>1</v>
      </c>
      <c r="U37" s="219"/>
      <c r="V37" s="219">
        <v>3</v>
      </c>
      <c r="W37" s="219">
        <v>2</v>
      </c>
      <c r="X37" s="219">
        <v>1</v>
      </c>
      <c r="Y37" s="219"/>
      <c r="Z37" s="219">
        <v>0</v>
      </c>
      <c r="AA37" s="219">
        <v>0</v>
      </c>
      <c r="AB37" s="219">
        <v>0</v>
      </c>
    </row>
    <row r="38" spans="1:30" ht="15" customHeight="1" thickBot="1" x14ac:dyDescent="0.25">
      <c r="A38" s="220" t="s">
        <v>131</v>
      </c>
      <c r="B38" s="221">
        <v>106</v>
      </c>
      <c r="C38" s="221">
        <v>74</v>
      </c>
      <c r="D38" s="221">
        <v>32</v>
      </c>
      <c r="E38" s="221"/>
      <c r="F38" s="221">
        <v>51</v>
      </c>
      <c r="G38" s="221">
        <v>35</v>
      </c>
      <c r="H38" s="221">
        <v>16</v>
      </c>
      <c r="I38" s="221"/>
      <c r="J38" s="221">
        <v>28</v>
      </c>
      <c r="K38" s="221">
        <v>20</v>
      </c>
      <c r="L38" s="221">
        <v>8</v>
      </c>
      <c r="M38" s="221"/>
      <c r="N38" s="221">
        <v>17</v>
      </c>
      <c r="O38" s="221">
        <v>11</v>
      </c>
      <c r="P38" s="221">
        <v>6</v>
      </c>
      <c r="Q38" s="221"/>
      <c r="R38" s="221">
        <v>6</v>
      </c>
      <c r="S38" s="221">
        <v>6</v>
      </c>
      <c r="T38" s="221">
        <v>0</v>
      </c>
      <c r="U38" s="221"/>
      <c r="V38" s="221">
        <v>4</v>
      </c>
      <c r="W38" s="221">
        <v>2</v>
      </c>
      <c r="X38" s="221">
        <v>2</v>
      </c>
      <c r="Y38" s="221"/>
      <c r="Z38" s="221">
        <v>0</v>
      </c>
      <c r="AA38" s="221">
        <v>0</v>
      </c>
      <c r="AB38" s="221">
        <v>0</v>
      </c>
    </row>
    <row r="39" spans="1:30" ht="15" customHeight="1" x14ac:dyDescent="0.2">
      <c r="A39" s="21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30" x14ac:dyDescent="0.2">
      <c r="A40" s="21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30" x14ac:dyDescent="0.2">
      <c r="A41" s="21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30" x14ac:dyDescent="0.2">
      <c r="A42" s="21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</row>
    <row r="43" spans="1:30" ht="16.5" customHeight="1" x14ac:dyDescent="0.2">
      <c r="A43" s="21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</row>
    <row r="44" spans="1:30" x14ac:dyDescent="0.2">
      <c r="A44" s="21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</row>
    <row r="45" spans="1:30" ht="14.25" customHeight="1" x14ac:dyDescent="0.2">
      <c r="A45" s="202" t="s">
        <v>166</v>
      </c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</row>
    <row r="46" spans="1:30" ht="14.25" x14ac:dyDescent="0.25">
      <c r="A46" s="258" t="s">
        <v>158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0" ht="15" thickBot="1" x14ac:dyDescent="0.25">
      <c r="A47" s="202" t="s">
        <v>30</v>
      </c>
      <c r="B47" s="202"/>
      <c r="C47" s="203"/>
      <c r="D47" s="204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</row>
    <row r="48" spans="1:30" ht="19.5" thickBot="1" x14ac:dyDescent="0.25">
      <c r="A48" s="202" t="s">
        <v>120</v>
      </c>
      <c r="B48" s="202"/>
      <c r="C48" s="203"/>
      <c r="D48" s="204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D48" s="189" t="s">
        <v>111</v>
      </c>
    </row>
    <row r="49" spans="1:30" ht="14.25" x14ac:dyDescent="0.2">
      <c r="A49" s="202" t="s">
        <v>121</v>
      </c>
      <c r="B49" s="202"/>
      <c r="C49" s="203"/>
      <c r="D49" s="204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</row>
    <row r="50" spans="1:30" ht="15" thickBot="1" x14ac:dyDescent="0.25">
      <c r="A50" s="205" t="s">
        <v>122</v>
      </c>
      <c r="B50" s="20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</row>
    <row r="51" spans="1:30" x14ac:dyDescent="0.2">
      <c r="A51" s="207" t="s">
        <v>123</v>
      </c>
      <c r="B51" s="208" t="s">
        <v>38</v>
      </c>
      <c r="C51" s="208"/>
      <c r="D51" s="208"/>
      <c r="E51" s="209"/>
      <c r="F51" s="223" t="s">
        <v>21</v>
      </c>
      <c r="G51" s="223"/>
      <c r="H51" s="223"/>
      <c r="I51" s="209"/>
      <c r="J51" s="223" t="s">
        <v>22</v>
      </c>
      <c r="K51" s="223"/>
      <c r="L51" s="223"/>
      <c r="M51" s="209"/>
      <c r="N51" s="223" t="s">
        <v>23</v>
      </c>
      <c r="O51" s="223"/>
      <c r="P51" s="223"/>
      <c r="Q51" s="209"/>
      <c r="R51" s="223" t="s">
        <v>24</v>
      </c>
      <c r="S51" s="223"/>
      <c r="T51" s="223"/>
      <c r="U51" s="209"/>
      <c r="V51" s="223" t="s">
        <v>25</v>
      </c>
      <c r="W51" s="223"/>
      <c r="X51" s="223"/>
      <c r="Y51" s="209"/>
      <c r="Z51" s="223" t="s">
        <v>26</v>
      </c>
      <c r="AA51" s="223"/>
      <c r="AB51" s="223"/>
    </row>
    <row r="52" spans="1:30" ht="15" customHeight="1" thickBot="1" x14ac:dyDescent="0.25">
      <c r="A52" s="210" t="s">
        <v>124</v>
      </c>
      <c r="B52" s="211" t="s">
        <v>31</v>
      </c>
      <c r="C52" s="211" t="s">
        <v>32</v>
      </c>
      <c r="D52" s="211" t="s">
        <v>33</v>
      </c>
      <c r="E52" s="211"/>
      <c r="F52" s="211" t="s">
        <v>31</v>
      </c>
      <c r="G52" s="211" t="s">
        <v>32</v>
      </c>
      <c r="H52" s="211" t="s">
        <v>33</v>
      </c>
      <c r="I52" s="211"/>
      <c r="J52" s="211" t="s">
        <v>31</v>
      </c>
      <c r="K52" s="211" t="s">
        <v>32</v>
      </c>
      <c r="L52" s="211" t="s">
        <v>33</v>
      </c>
      <c r="M52" s="211"/>
      <c r="N52" s="211" t="s">
        <v>31</v>
      </c>
      <c r="O52" s="211" t="s">
        <v>32</v>
      </c>
      <c r="P52" s="211" t="s">
        <v>33</v>
      </c>
      <c r="Q52" s="211"/>
      <c r="R52" s="211" t="s">
        <v>31</v>
      </c>
      <c r="S52" s="211" t="s">
        <v>32</v>
      </c>
      <c r="T52" s="211" t="s">
        <v>33</v>
      </c>
      <c r="U52" s="211"/>
      <c r="V52" s="211" t="s">
        <v>31</v>
      </c>
      <c r="W52" s="211" t="s">
        <v>32</v>
      </c>
      <c r="X52" s="211" t="s">
        <v>33</v>
      </c>
      <c r="Y52" s="211"/>
      <c r="Z52" s="211" t="s">
        <v>31</v>
      </c>
      <c r="AA52" s="211" t="s">
        <v>32</v>
      </c>
      <c r="AB52" s="211" t="s">
        <v>33</v>
      </c>
    </row>
    <row r="53" spans="1:30" ht="15" customHeight="1" x14ac:dyDescent="0.2">
      <c r="A53" s="212"/>
      <c r="AD53" s="24"/>
    </row>
    <row r="54" spans="1:30" ht="15" customHeight="1" x14ac:dyDescent="0.25">
      <c r="A54" s="214" t="s">
        <v>47</v>
      </c>
      <c r="B54" s="228">
        <v>1.3711985275269261</v>
      </c>
      <c r="C54" s="228">
        <v>1.7140760996431785</v>
      </c>
      <c r="D54" s="228">
        <v>1.0227166812123472</v>
      </c>
      <c r="E54" s="229"/>
      <c r="F54" s="228">
        <v>2.3923704735880129</v>
      </c>
      <c r="G54" s="228">
        <v>2.9925452609158678</v>
      </c>
      <c r="H54" s="228">
        <v>1.7682454132673779</v>
      </c>
      <c r="I54" s="229"/>
      <c r="J54" s="228">
        <v>1.3952382693925318</v>
      </c>
      <c r="K54" s="228">
        <v>1.6657114199742085</v>
      </c>
      <c r="L54" s="228">
        <v>1.1131864026895779</v>
      </c>
      <c r="M54" s="229"/>
      <c r="N54" s="228">
        <v>0.98266821438578233</v>
      </c>
      <c r="O54" s="228">
        <v>1.149698699651126</v>
      </c>
      <c r="P54" s="228">
        <v>0.81238380082450901</v>
      </c>
      <c r="Q54" s="229"/>
      <c r="R54" s="228">
        <v>1.0139956435742721</v>
      </c>
      <c r="S54" s="228">
        <v>1.3614669680984677</v>
      </c>
      <c r="T54" s="228">
        <v>0.66879616689958077</v>
      </c>
      <c r="U54" s="229"/>
      <c r="V54" s="228">
        <v>0.75680317749986581</v>
      </c>
      <c r="W54" s="228">
        <v>1.0190180371641873</v>
      </c>
      <c r="X54" s="228">
        <v>0.5023531278092116</v>
      </c>
      <c r="Y54" s="229"/>
      <c r="Z54" s="228">
        <v>0</v>
      </c>
      <c r="AA54" s="228">
        <v>0</v>
      </c>
      <c r="AB54" s="228">
        <v>0</v>
      </c>
    </row>
    <row r="55" spans="1:30" s="24" customFormat="1" ht="15" customHeight="1" x14ac:dyDescent="0.2">
      <c r="A55" s="213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D55" s="4"/>
    </row>
    <row r="56" spans="1:30" ht="15" customHeight="1" x14ac:dyDescent="0.2">
      <c r="A56" s="216" t="s">
        <v>125</v>
      </c>
      <c r="B56" s="224">
        <v>1.6812365053451999</v>
      </c>
      <c r="C56" s="224">
        <v>2.0901201428161893</v>
      </c>
      <c r="D56" s="224">
        <v>1.2638020486896369</v>
      </c>
      <c r="E56" s="225"/>
      <c r="F56" s="224">
        <v>3.1860517946388009</v>
      </c>
      <c r="G56" s="224">
        <v>3.9915263686029654</v>
      </c>
      <c r="H56" s="224">
        <v>2.3498090056719527</v>
      </c>
      <c r="I56" s="225"/>
      <c r="J56" s="224">
        <v>1.8771038968448679</v>
      </c>
      <c r="K56" s="224">
        <v>2.3684504524634118</v>
      </c>
      <c r="L56" s="224">
        <v>1.3642723880597014</v>
      </c>
      <c r="M56" s="225"/>
      <c r="N56" s="224">
        <v>1.0292425985348428</v>
      </c>
      <c r="O56" s="224">
        <v>1.0994321614111393</v>
      </c>
      <c r="P56" s="224">
        <v>0.95873786407766992</v>
      </c>
      <c r="Q56" s="225"/>
      <c r="R56" s="224">
        <v>1.2558364192561584</v>
      </c>
      <c r="S56" s="224">
        <v>1.7088607594936709</v>
      </c>
      <c r="T56" s="224">
        <v>0.7866273352999017</v>
      </c>
      <c r="U56" s="225"/>
      <c r="V56" s="224">
        <v>0.52513774104683197</v>
      </c>
      <c r="W56" s="224">
        <v>0.57541412380122059</v>
      </c>
      <c r="X56" s="224">
        <v>0.47610950518619277</v>
      </c>
      <c r="Y56" s="225"/>
      <c r="Z56" s="224">
        <v>0</v>
      </c>
      <c r="AA56" s="224">
        <v>0</v>
      </c>
      <c r="AB56" s="224">
        <v>0</v>
      </c>
    </row>
    <row r="57" spans="1:30" ht="15" customHeight="1" x14ac:dyDescent="0.2">
      <c r="A57" s="209" t="s">
        <v>126</v>
      </c>
      <c r="B57" s="224">
        <v>1.3811454637607703</v>
      </c>
      <c r="C57" s="224">
        <v>1.7003811199061858</v>
      </c>
      <c r="D57" s="224">
        <v>1.0564430244941427</v>
      </c>
      <c r="E57" s="225"/>
      <c r="F57" s="224">
        <v>2.4250159540523293</v>
      </c>
      <c r="G57" s="224">
        <v>3.0433225921947726</v>
      </c>
      <c r="H57" s="224">
        <v>1.7833921605052945</v>
      </c>
      <c r="I57" s="225"/>
      <c r="J57" s="224">
        <v>1.1821448836769435</v>
      </c>
      <c r="K57" s="224">
        <v>1.4548802946593002</v>
      </c>
      <c r="L57" s="224">
        <v>0.89424572317262829</v>
      </c>
      <c r="M57" s="225"/>
      <c r="N57" s="224">
        <v>1.1114573595097124</v>
      </c>
      <c r="O57" s="224">
        <v>1.2604187843057533</v>
      </c>
      <c r="P57" s="224">
        <v>0.95581988105352589</v>
      </c>
      <c r="Q57" s="225"/>
      <c r="R57" s="224">
        <v>1.2462981243830207</v>
      </c>
      <c r="S57" s="224">
        <v>1.5238571071696227</v>
      </c>
      <c r="T57" s="224">
        <v>0.97537186052182401</v>
      </c>
      <c r="U57" s="225"/>
      <c r="V57" s="224">
        <v>0.69646701278966694</v>
      </c>
      <c r="W57" s="224">
        <v>0.88128564022809752</v>
      </c>
      <c r="X57" s="224">
        <v>0.51993067590987874</v>
      </c>
      <c r="Y57" s="225"/>
      <c r="Z57" s="224">
        <v>0</v>
      </c>
      <c r="AA57" s="224">
        <v>0</v>
      </c>
      <c r="AB57" s="224">
        <v>0</v>
      </c>
    </row>
    <row r="58" spans="1:30" ht="15" customHeight="1" x14ac:dyDescent="0.2">
      <c r="A58" s="209" t="s">
        <v>127</v>
      </c>
      <c r="B58" s="224">
        <v>1.5473534038116838</v>
      </c>
      <c r="C58" s="224">
        <v>1.9981312441601382</v>
      </c>
      <c r="D58" s="224">
        <v>1.08015494636472</v>
      </c>
      <c r="E58" s="225"/>
      <c r="F58" s="224">
        <v>2.7185079816658764</v>
      </c>
      <c r="G58" s="224">
        <v>3.5283194057567315</v>
      </c>
      <c r="H58" s="224">
        <v>1.8733850129198968</v>
      </c>
      <c r="I58" s="225"/>
      <c r="J58" s="224">
        <v>1.6019032513877873</v>
      </c>
      <c r="K58" s="224">
        <v>1.843884449907806</v>
      </c>
      <c r="L58" s="224">
        <v>1.3438216978039987</v>
      </c>
      <c r="M58" s="225"/>
      <c r="N58" s="224">
        <v>1.1055449991362929</v>
      </c>
      <c r="O58" s="224">
        <v>1.4093959731543624</v>
      </c>
      <c r="P58" s="224">
        <v>0.78319686721253123</v>
      </c>
      <c r="Q58" s="225"/>
      <c r="R58" s="224">
        <v>1.4093529788597052</v>
      </c>
      <c r="S58" s="224">
        <v>1.928721174004193</v>
      </c>
      <c r="T58" s="224">
        <v>0.8703220191470844</v>
      </c>
      <c r="U58" s="225"/>
      <c r="V58" s="224">
        <v>0.47892720306513409</v>
      </c>
      <c r="W58" s="224">
        <v>0.78431372549019607</v>
      </c>
      <c r="X58" s="224">
        <v>0.18726591760299627</v>
      </c>
      <c r="Y58" s="225"/>
      <c r="Z58" s="224">
        <v>0</v>
      </c>
      <c r="AA58" s="224">
        <v>0</v>
      </c>
      <c r="AB58" s="224">
        <v>0</v>
      </c>
    </row>
    <row r="59" spans="1:30" ht="15" customHeight="1" x14ac:dyDescent="0.2">
      <c r="A59" s="209" t="s">
        <v>128</v>
      </c>
      <c r="B59" s="224">
        <v>1.6584588644264195</v>
      </c>
      <c r="C59" s="224">
        <v>2.023620913149935</v>
      </c>
      <c r="D59" s="224">
        <v>1.2891478514202477</v>
      </c>
      <c r="E59" s="225"/>
      <c r="F59" s="224">
        <v>1.9623111664849713</v>
      </c>
      <c r="G59" s="224">
        <v>2.2047719722138326</v>
      </c>
      <c r="H59" s="224">
        <v>1.7041800643086815</v>
      </c>
      <c r="I59" s="225"/>
      <c r="J59" s="224">
        <v>1.5514384696490435</v>
      </c>
      <c r="K59" s="224">
        <v>1.5232974910394266</v>
      </c>
      <c r="L59" s="224">
        <v>1.5800668489820722</v>
      </c>
      <c r="M59" s="225"/>
      <c r="N59" s="224">
        <v>1.4917782675029667</v>
      </c>
      <c r="O59" s="224">
        <v>1.912751677852349</v>
      </c>
      <c r="P59" s="224">
        <v>1.0620075368276807</v>
      </c>
      <c r="Q59" s="225"/>
      <c r="R59" s="224">
        <v>0.57573073516386186</v>
      </c>
      <c r="S59" s="224">
        <v>0.7230004518752825</v>
      </c>
      <c r="T59" s="224">
        <v>0.43421623968736434</v>
      </c>
      <c r="U59" s="225"/>
      <c r="V59" s="224">
        <v>2.9180411063181935</v>
      </c>
      <c r="W59" s="224">
        <v>4.3143297380585519</v>
      </c>
      <c r="X59" s="224">
        <v>1.5546639919759278</v>
      </c>
      <c r="Y59" s="225"/>
      <c r="Z59" s="224">
        <v>0</v>
      </c>
      <c r="AA59" s="224">
        <v>0</v>
      </c>
      <c r="AB59" s="224">
        <v>0</v>
      </c>
    </row>
    <row r="60" spans="1:30" ht="15" customHeight="1" x14ac:dyDescent="0.2">
      <c r="A60" s="209" t="s">
        <v>129</v>
      </c>
      <c r="B60" s="224">
        <v>0.39349574677391358</v>
      </c>
      <c r="C60" s="224">
        <v>0.49762758939937513</v>
      </c>
      <c r="D60" s="224">
        <v>0.28935185185185186</v>
      </c>
      <c r="E60" s="225"/>
      <c r="F60" s="224">
        <v>0.69721115537848599</v>
      </c>
      <c r="G60" s="224">
        <v>0.93046033300685604</v>
      </c>
      <c r="H60" s="224">
        <v>0.45592705167173248</v>
      </c>
      <c r="I60" s="225"/>
      <c r="J60" s="224">
        <v>0.30136986301369861</v>
      </c>
      <c r="K60" s="224">
        <v>0.27027027027027029</v>
      </c>
      <c r="L60" s="224">
        <v>0.33333333333333337</v>
      </c>
      <c r="M60" s="225"/>
      <c r="N60" s="224">
        <v>0.34812880765883375</v>
      </c>
      <c r="O60" s="224">
        <v>0.51369863013698625</v>
      </c>
      <c r="P60" s="224">
        <v>0.17699115044247787</v>
      </c>
      <c r="Q60" s="225"/>
      <c r="R60" s="224">
        <v>0.25396825396825395</v>
      </c>
      <c r="S60" s="224">
        <v>0.19880715705765406</v>
      </c>
      <c r="T60" s="224">
        <v>0.30469226081657524</v>
      </c>
      <c r="U60" s="225"/>
      <c r="V60" s="224">
        <v>0.30498136225008471</v>
      </c>
      <c r="W60" s="224">
        <v>0.48143053645116923</v>
      </c>
      <c r="X60" s="224">
        <v>0.13360053440213762</v>
      </c>
      <c r="Y60" s="225"/>
      <c r="Z60" s="224">
        <v>0</v>
      </c>
      <c r="AA60" s="224">
        <v>0</v>
      </c>
      <c r="AB60" s="224">
        <v>0</v>
      </c>
    </row>
    <row r="61" spans="1:30" ht="15" customHeight="1" x14ac:dyDescent="0.2">
      <c r="A61" s="217" t="s">
        <v>130</v>
      </c>
      <c r="B61" s="224">
        <v>0.7956288343558281</v>
      </c>
      <c r="C61" s="224">
        <v>1.0021952849098024</v>
      </c>
      <c r="D61" s="224">
        <v>0.58727255222874752</v>
      </c>
      <c r="E61" s="225"/>
      <c r="F61" s="224">
        <v>1.1212185318383754</v>
      </c>
      <c r="G61" s="224">
        <v>1.3744273219491878</v>
      </c>
      <c r="H61" s="224">
        <v>0.85984522785898543</v>
      </c>
      <c r="I61" s="225"/>
      <c r="J61" s="224">
        <v>0.804953560371517</v>
      </c>
      <c r="K61" s="224">
        <v>0.97719869706840379</v>
      </c>
      <c r="L61" s="224">
        <v>0.62787777312683135</v>
      </c>
      <c r="M61" s="225"/>
      <c r="N61" s="224">
        <v>0.54219707685054219</v>
      </c>
      <c r="O61" s="224">
        <v>0.57306590257879653</v>
      </c>
      <c r="P61" s="224">
        <v>0.51210428305400368</v>
      </c>
      <c r="Q61" s="225"/>
      <c r="R61" s="224">
        <v>0.99544937428896474</v>
      </c>
      <c r="S61" s="224">
        <v>1.4865637507146943</v>
      </c>
      <c r="T61" s="224">
        <v>0.50933786078098475</v>
      </c>
      <c r="U61" s="225"/>
      <c r="V61" s="224">
        <v>0.45897877223178424</v>
      </c>
      <c r="W61" s="224">
        <v>0.56947608200455579</v>
      </c>
      <c r="X61" s="224">
        <v>0.34682080924855491</v>
      </c>
      <c r="Y61" s="225"/>
      <c r="Z61" s="224">
        <v>0</v>
      </c>
      <c r="AA61" s="224">
        <v>0</v>
      </c>
      <c r="AB61" s="224">
        <v>0</v>
      </c>
    </row>
    <row r="62" spans="1:30" ht="15" customHeight="1" x14ac:dyDescent="0.2">
      <c r="A62" s="209" t="s">
        <v>131</v>
      </c>
      <c r="B62" s="224">
        <v>1.0064468252863967</v>
      </c>
      <c r="C62" s="224">
        <v>1.3076138365946397</v>
      </c>
      <c r="D62" s="224">
        <v>0.70514010020411955</v>
      </c>
      <c r="E62" s="225"/>
      <c r="F62" s="224">
        <v>2.2346368715083798</v>
      </c>
      <c r="G62" s="224">
        <v>2.8897338403041823</v>
      </c>
      <c r="H62" s="224">
        <v>1.5618898867629831</v>
      </c>
      <c r="I62" s="225"/>
      <c r="J62" s="224">
        <v>1.0687912942090945</v>
      </c>
      <c r="K62" s="224">
        <v>1.2942519984773506</v>
      </c>
      <c r="L62" s="224">
        <v>0.83366415244144498</v>
      </c>
      <c r="M62" s="225"/>
      <c r="N62" s="224">
        <v>0.60742407199100112</v>
      </c>
      <c r="O62" s="224">
        <v>0.76507650765076507</v>
      </c>
      <c r="P62" s="224">
        <v>0.44984255510571297</v>
      </c>
      <c r="Q62" s="225"/>
      <c r="R62" s="224">
        <v>0.36619718309859156</v>
      </c>
      <c r="S62" s="224">
        <v>0.6373117033603708</v>
      </c>
      <c r="T62" s="224">
        <v>0.10964912280701754</v>
      </c>
      <c r="U62" s="225"/>
      <c r="V62" s="224">
        <v>0.18779342723004694</v>
      </c>
      <c r="W62" s="224">
        <v>0.19218449711723257</v>
      </c>
      <c r="X62" s="224">
        <v>0.18359853121175032</v>
      </c>
      <c r="Y62" s="225"/>
      <c r="Z62" s="224">
        <v>0</v>
      </c>
      <c r="AA62" s="224">
        <v>0</v>
      </c>
      <c r="AB62" s="224">
        <v>0</v>
      </c>
    </row>
    <row r="63" spans="1:30" ht="15" customHeight="1" x14ac:dyDescent="0.2">
      <c r="A63" s="213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</row>
    <row r="64" spans="1:30" ht="15" customHeight="1" x14ac:dyDescent="0.25">
      <c r="A64" s="218" t="s">
        <v>36</v>
      </c>
      <c r="B64" s="228">
        <v>1.5456960452461543</v>
      </c>
      <c r="C64" s="228">
        <v>1.9157128877164618</v>
      </c>
      <c r="D64" s="228">
        <v>1.1704422869471411</v>
      </c>
      <c r="E64" s="229"/>
      <c r="F64" s="228">
        <v>2.6942167840240101</v>
      </c>
      <c r="G64" s="228">
        <v>3.3488498214850635</v>
      </c>
      <c r="H64" s="228">
        <v>2.010572021899188</v>
      </c>
      <c r="I64" s="229"/>
      <c r="J64" s="228">
        <v>1.5313398639328548</v>
      </c>
      <c r="K64" s="228">
        <v>1.8089990817263546</v>
      </c>
      <c r="L64" s="228">
        <v>1.2432715667127137</v>
      </c>
      <c r="M64" s="229"/>
      <c r="N64" s="228">
        <v>1.1122089635428543</v>
      </c>
      <c r="O64" s="228">
        <v>1.2874025647472971</v>
      </c>
      <c r="P64" s="228">
        <v>0.93434085571326464</v>
      </c>
      <c r="Q64" s="229"/>
      <c r="R64" s="228">
        <v>1.1690100246613073</v>
      </c>
      <c r="S64" s="228">
        <v>1.53025139844403</v>
      </c>
      <c r="T64" s="228">
        <v>0.81046585832801521</v>
      </c>
      <c r="U64" s="229"/>
      <c r="V64" s="228">
        <v>0.89340938767095046</v>
      </c>
      <c r="W64" s="228">
        <v>1.2030495908232497</v>
      </c>
      <c r="X64" s="228">
        <v>0.59439378588314762</v>
      </c>
      <c r="Y64" s="229"/>
      <c r="Z64" s="228">
        <v>0</v>
      </c>
      <c r="AA64" s="228">
        <v>0</v>
      </c>
      <c r="AB64" s="228">
        <v>0</v>
      </c>
    </row>
    <row r="65" spans="1:28" ht="15" customHeight="1" x14ac:dyDescent="0.2">
      <c r="A65" s="213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8" ht="15" customHeight="1" x14ac:dyDescent="0.2">
      <c r="A66" s="216" t="s">
        <v>125</v>
      </c>
      <c r="B66" s="224">
        <v>1.7946680153168124</v>
      </c>
      <c r="C66" s="224">
        <v>2.2223493407316308</v>
      </c>
      <c r="D66" s="224">
        <v>1.3579814263185561</v>
      </c>
      <c r="E66" s="225"/>
      <c r="F66" s="224">
        <v>3.3895154294212415</v>
      </c>
      <c r="G66" s="224">
        <v>4.2181818181818178</v>
      </c>
      <c r="H66" s="224">
        <v>2.5228194726166326</v>
      </c>
      <c r="I66" s="225"/>
      <c r="J66" s="224">
        <v>1.9490254872563717</v>
      </c>
      <c r="K66" s="224">
        <v>2.4351443954968186</v>
      </c>
      <c r="L66" s="224">
        <v>1.4420622766717712</v>
      </c>
      <c r="M66" s="225"/>
      <c r="N66" s="224">
        <v>1.1242682277807343</v>
      </c>
      <c r="O66" s="224">
        <v>1.21236344257927</v>
      </c>
      <c r="P66" s="224">
        <v>1.0364071219771458</v>
      </c>
      <c r="Q66" s="225"/>
      <c r="R66" s="224">
        <v>1.3704686118479221</v>
      </c>
      <c r="S66" s="224">
        <v>1.8560277536860366</v>
      </c>
      <c r="T66" s="224">
        <v>0.86564472497745715</v>
      </c>
      <c r="U66" s="225"/>
      <c r="V66" s="224">
        <v>0.56453927853793895</v>
      </c>
      <c r="W66" s="224">
        <v>0.62123859444768004</v>
      </c>
      <c r="X66" s="224">
        <v>0.50943396226415094</v>
      </c>
      <c r="Y66" s="225"/>
      <c r="Z66" s="224">
        <v>0</v>
      </c>
      <c r="AA66" s="224">
        <v>0</v>
      </c>
      <c r="AB66" s="224">
        <v>0</v>
      </c>
    </row>
    <row r="67" spans="1:28" ht="15" customHeight="1" x14ac:dyDescent="0.2">
      <c r="A67" s="209" t="s">
        <v>126</v>
      </c>
      <c r="B67" s="224">
        <v>1.6417955082388827</v>
      </c>
      <c r="C67" s="224">
        <v>1.9705603038936375</v>
      </c>
      <c r="D67" s="224">
        <v>1.3079380386956785</v>
      </c>
      <c r="E67" s="225"/>
      <c r="F67" s="224">
        <v>2.8690662493479393</v>
      </c>
      <c r="G67" s="224">
        <v>3.5047326682015862</v>
      </c>
      <c r="H67" s="224">
        <v>2.2080340516094705</v>
      </c>
      <c r="I67" s="225"/>
      <c r="J67" s="224">
        <v>1.4143318965517242</v>
      </c>
      <c r="K67" s="224">
        <v>1.7534676786181629</v>
      </c>
      <c r="L67" s="224">
        <v>1.054676658340272</v>
      </c>
      <c r="M67" s="225"/>
      <c r="N67" s="224">
        <v>1.3574660633484164</v>
      </c>
      <c r="O67" s="224">
        <v>1.4938236139040506</v>
      </c>
      <c r="P67" s="224">
        <v>1.2166172106824924</v>
      </c>
      <c r="Q67" s="225"/>
      <c r="R67" s="224">
        <v>1.5050752537626881</v>
      </c>
      <c r="S67" s="224">
        <v>1.7382050372472508</v>
      </c>
      <c r="T67" s="224">
        <v>1.2780656303972366</v>
      </c>
      <c r="U67" s="225"/>
      <c r="V67" s="224">
        <v>0.80342795929298338</v>
      </c>
      <c r="W67" s="224">
        <v>0.98648154914139574</v>
      </c>
      <c r="X67" s="224">
        <v>0.62849162011173187</v>
      </c>
      <c r="Y67" s="225"/>
      <c r="Z67" s="224">
        <v>0</v>
      </c>
      <c r="AA67" s="224">
        <v>0</v>
      </c>
      <c r="AB67" s="224">
        <v>0</v>
      </c>
    </row>
    <row r="68" spans="1:28" ht="15" customHeight="1" x14ac:dyDescent="0.2">
      <c r="A68" s="209" t="s">
        <v>127</v>
      </c>
      <c r="B68" s="224">
        <v>1.6127061698228466</v>
      </c>
      <c r="C68" s="224">
        <v>2.0915137430883886</v>
      </c>
      <c r="D68" s="224">
        <v>1.117919841006956</v>
      </c>
      <c r="E68" s="225"/>
      <c r="F68" s="224">
        <v>2.8566421310900805</v>
      </c>
      <c r="G68" s="224">
        <v>3.7651122625215887</v>
      </c>
      <c r="H68" s="224">
        <v>1.9210245464247599</v>
      </c>
      <c r="I68" s="225"/>
      <c r="J68" s="224">
        <v>1.6593115622241836</v>
      </c>
      <c r="K68" s="224">
        <v>1.9093078758949882</v>
      </c>
      <c r="L68" s="224">
        <v>1.3909224011713031</v>
      </c>
      <c r="M68" s="225"/>
      <c r="N68" s="224">
        <v>1.1441647597254003</v>
      </c>
      <c r="O68" s="224">
        <v>1.4771048744460855</v>
      </c>
      <c r="P68" s="224">
        <v>0.78864353312302837</v>
      </c>
      <c r="Q68" s="225"/>
      <c r="R68" s="224">
        <v>1.4950566674704604</v>
      </c>
      <c r="S68" s="224">
        <v>2.0427553444180524</v>
      </c>
      <c r="T68" s="224">
        <v>0.93046033300685604</v>
      </c>
      <c r="U68" s="225"/>
      <c r="V68" s="224">
        <v>0.45503211991434689</v>
      </c>
      <c r="W68" s="224">
        <v>0.71625344352617082</v>
      </c>
      <c r="X68" s="224">
        <v>0.20822488287350338</v>
      </c>
      <c r="Y68" s="225"/>
      <c r="Z68" s="224">
        <v>0</v>
      </c>
      <c r="AA68" s="224">
        <v>0</v>
      </c>
      <c r="AB68" s="224">
        <v>0</v>
      </c>
    </row>
    <row r="69" spans="1:28" ht="15" customHeight="1" x14ac:dyDescent="0.2">
      <c r="A69" s="209" t="s">
        <v>128</v>
      </c>
      <c r="B69" s="224">
        <v>1.8582095957428546</v>
      </c>
      <c r="C69" s="224">
        <v>2.2731157067168004</v>
      </c>
      <c r="D69" s="224">
        <v>1.4396551724137931</v>
      </c>
      <c r="E69" s="225"/>
      <c r="F69" s="224">
        <v>2.0794652803564797</v>
      </c>
      <c r="G69" s="224">
        <v>2.3230879199428163</v>
      </c>
      <c r="H69" s="224">
        <v>1.8160741885625966</v>
      </c>
      <c r="I69" s="225"/>
      <c r="J69" s="224">
        <v>1.7107869620025213</v>
      </c>
      <c r="K69" s="224">
        <v>1.6341030195381885</v>
      </c>
      <c r="L69" s="224">
        <v>1.789627465303141</v>
      </c>
      <c r="M69" s="225"/>
      <c r="N69" s="224">
        <v>1.7269076305220885</v>
      </c>
      <c r="O69" s="224">
        <v>2.2052927024859663</v>
      </c>
      <c r="P69" s="224">
        <v>1.246983105390185</v>
      </c>
      <c r="Q69" s="225"/>
      <c r="R69" s="224">
        <v>0.65325320094068462</v>
      </c>
      <c r="S69" s="224">
        <v>0.85790884718498672</v>
      </c>
      <c r="T69" s="224">
        <v>0.45871559633027525</v>
      </c>
      <c r="U69" s="225"/>
      <c r="V69" s="224">
        <v>3.4266984505363531</v>
      </c>
      <c r="W69" s="224">
        <v>5.1125989044430922</v>
      </c>
      <c r="X69" s="224">
        <v>1.8096906012842966</v>
      </c>
      <c r="Y69" s="225"/>
      <c r="Z69" s="224">
        <v>0</v>
      </c>
      <c r="AA69" s="224">
        <v>0</v>
      </c>
      <c r="AB69" s="224">
        <v>0</v>
      </c>
    </row>
    <row r="70" spans="1:28" ht="15" customHeight="1" x14ac:dyDescent="0.2">
      <c r="A70" s="209" t="s">
        <v>129</v>
      </c>
      <c r="B70" s="224">
        <v>0.35808068751492</v>
      </c>
      <c r="C70" s="224">
        <v>0.48038430744595673</v>
      </c>
      <c r="D70" s="224">
        <v>0.23726668775703891</v>
      </c>
      <c r="E70" s="225"/>
      <c r="F70" s="224">
        <v>0.68775790921595592</v>
      </c>
      <c r="G70" s="224">
        <v>1.0128291694800811</v>
      </c>
      <c r="H70" s="224">
        <v>0.35038542396636296</v>
      </c>
      <c r="I70" s="225"/>
      <c r="J70" s="224">
        <v>0.15396458814472672</v>
      </c>
      <c r="K70" s="224">
        <v>0.15360983102918588</v>
      </c>
      <c r="L70" s="224">
        <v>0.15432098765432098</v>
      </c>
      <c r="M70" s="225"/>
      <c r="N70" s="224">
        <v>0.23696682464454977</v>
      </c>
      <c r="O70" s="224">
        <v>0.3103180760279286</v>
      </c>
      <c r="P70" s="224">
        <v>0.16090104585679807</v>
      </c>
      <c r="Q70" s="225"/>
      <c r="R70" s="224">
        <v>0.25850926324859974</v>
      </c>
      <c r="S70" s="224">
        <v>0.18315018315018314</v>
      </c>
      <c r="T70" s="224">
        <v>0.32546786004882017</v>
      </c>
      <c r="U70" s="225"/>
      <c r="V70" s="224">
        <v>0.41628122109158189</v>
      </c>
      <c r="W70" s="224">
        <v>0.66287878787878785</v>
      </c>
      <c r="X70" s="224">
        <v>0.18083182640144665</v>
      </c>
      <c r="Y70" s="225"/>
      <c r="Z70" s="224">
        <v>0</v>
      </c>
      <c r="AA70" s="224">
        <v>0</v>
      </c>
      <c r="AB70" s="224">
        <v>0</v>
      </c>
    </row>
    <row r="71" spans="1:28" ht="15" customHeight="1" x14ac:dyDescent="0.2">
      <c r="A71" s="217" t="s">
        <v>130</v>
      </c>
      <c r="B71" s="224">
        <v>0.90796533223276921</v>
      </c>
      <c r="C71" s="224">
        <v>1.1243386243386242</v>
      </c>
      <c r="D71" s="224">
        <v>0.69226965551343334</v>
      </c>
      <c r="E71" s="225"/>
      <c r="F71" s="224">
        <v>1.4513788098693758</v>
      </c>
      <c r="G71" s="224">
        <v>1.8558172733761598</v>
      </c>
      <c r="H71" s="224">
        <v>1.033210332103321</v>
      </c>
      <c r="I71" s="225"/>
      <c r="J71" s="224">
        <v>0.64771500539762505</v>
      </c>
      <c r="K71" s="224">
        <v>0.72674418604651159</v>
      </c>
      <c r="L71" s="224">
        <v>0.57020669992872419</v>
      </c>
      <c r="M71" s="225"/>
      <c r="N71" s="224">
        <v>0.60950832994717596</v>
      </c>
      <c r="O71" s="224">
        <v>0.65735414954806903</v>
      </c>
      <c r="P71" s="224">
        <v>0.56270096463022512</v>
      </c>
      <c r="Q71" s="225"/>
      <c r="R71" s="224">
        <v>1.1922503725782414</v>
      </c>
      <c r="S71" s="224">
        <v>1.6016016016016015</v>
      </c>
      <c r="T71" s="224">
        <v>0.78895463510848129</v>
      </c>
      <c r="U71" s="225"/>
      <c r="V71" s="224">
        <v>0.63045586808923371</v>
      </c>
      <c r="W71" s="224">
        <v>0.77145612343297976</v>
      </c>
      <c r="X71" s="224">
        <v>0.48780487804878048</v>
      </c>
      <c r="Y71" s="225"/>
      <c r="Z71" s="224">
        <v>0</v>
      </c>
      <c r="AA71" s="224">
        <v>0</v>
      </c>
      <c r="AB71" s="224">
        <v>0</v>
      </c>
    </row>
    <row r="72" spans="1:28" ht="15" customHeight="1" x14ac:dyDescent="0.2">
      <c r="A72" s="209" t="s">
        <v>131</v>
      </c>
      <c r="B72" s="224">
        <v>0.96278948737965142</v>
      </c>
      <c r="C72" s="224">
        <v>1.1698969792212326</v>
      </c>
      <c r="D72" s="224">
        <v>0.75835918648741818</v>
      </c>
      <c r="E72" s="225"/>
      <c r="F72" s="224">
        <v>2.3610606610969849</v>
      </c>
      <c r="G72" s="224">
        <v>2.9432878679109833</v>
      </c>
      <c r="H72" s="224">
        <v>1.7647058823529411</v>
      </c>
      <c r="I72" s="225"/>
      <c r="J72" s="224">
        <v>0.9832483612527313</v>
      </c>
      <c r="K72" s="224">
        <v>1.0286554004408524</v>
      </c>
      <c r="L72" s="224">
        <v>0.93862815884476536</v>
      </c>
      <c r="M72" s="225"/>
      <c r="N72" s="224">
        <v>0.42176296921130324</v>
      </c>
      <c r="O72" s="224">
        <v>0.50420168067226889</v>
      </c>
      <c r="P72" s="224">
        <v>0.33869602032176122</v>
      </c>
      <c r="Q72" s="225"/>
      <c r="R72" s="224">
        <v>0.37017451084082498</v>
      </c>
      <c r="S72" s="224">
        <v>0.55066079295154191</v>
      </c>
      <c r="T72" s="224">
        <v>0.20345879959308238</v>
      </c>
      <c r="U72" s="225"/>
      <c r="V72" s="224">
        <v>0.11534025374855825</v>
      </c>
      <c r="W72" s="224">
        <v>0.11655011655011654</v>
      </c>
      <c r="X72" s="224">
        <v>0.11415525114155251</v>
      </c>
      <c r="Y72" s="225"/>
      <c r="Z72" s="224">
        <v>0</v>
      </c>
      <c r="AA72" s="224">
        <v>0</v>
      </c>
      <c r="AB72" s="224">
        <v>0</v>
      </c>
    </row>
    <row r="73" spans="1:28" ht="15" customHeight="1" x14ac:dyDescent="0.2">
      <c r="A73" s="213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</row>
    <row r="74" spans="1:28" ht="15" customHeight="1" x14ac:dyDescent="0.25">
      <c r="A74" s="218" t="s">
        <v>37</v>
      </c>
      <c r="B74" s="228">
        <v>0.73553799629304462</v>
      </c>
      <c r="C74" s="228">
        <v>0.98318938926588528</v>
      </c>
      <c r="D74" s="228">
        <v>0.48185157391682132</v>
      </c>
      <c r="E74" s="229"/>
      <c r="F74" s="228">
        <v>1.297722705961152</v>
      </c>
      <c r="G74" s="228">
        <v>1.6879033592586463</v>
      </c>
      <c r="H74" s="228">
        <v>0.89815285544822909</v>
      </c>
      <c r="I74" s="229"/>
      <c r="J74" s="228">
        <v>0.90657265172500634</v>
      </c>
      <c r="K74" s="228">
        <v>1.1571056062581486</v>
      </c>
      <c r="L74" s="228">
        <v>0.64047083261208237</v>
      </c>
      <c r="M74" s="229"/>
      <c r="N74" s="228">
        <v>0.49547403525488332</v>
      </c>
      <c r="O74" s="228">
        <v>0.63682337516388843</v>
      </c>
      <c r="P74" s="228">
        <v>0.34910783553141972</v>
      </c>
      <c r="Q74" s="229"/>
      <c r="R74" s="228">
        <v>0.4588208304657031</v>
      </c>
      <c r="S74" s="228">
        <v>0.75827205882352944</v>
      </c>
      <c r="T74" s="228">
        <v>0.16032982134677051</v>
      </c>
      <c r="U74" s="229"/>
      <c r="V74" s="228">
        <v>0.26960784313725489</v>
      </c>
      <c r="W74" s="228">
        <v>0.370004933399112</v>
      </c>
      <c r="X74" s="228">
        <v>0.17048222113979541</v>
      </c>
      <c r="Y74" s="229"/>
      <c r="Z74" s="228">
        <v>0</v>
      </c>
      <c r="AA74" s="228">
        <v>0</v>
      </c>
      <c r="AB74" s="228">
        <v>0</v>
      </c>
    </row>
    <row r="75" spans="1:28" ht="15" customHeight="1" x14ac:dyDescent="0.2">
      <c r="A75" s="213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</row>
    <row r="76" spans="1:28" ht="15" customHeight="1" x14ac:dyDescent="0.2">
      <c r="A76" s="216" t="s">
        <v>125</v>
      </c>
      <c r="B76" s="224">
        <v>0.51844171233891267</v>
      </c>
      <c r="C76" s="224">
        <v>0.73356807511737088</v>
      </c>
      <c r="D76" s="224">
        <v>0.29913251570445709</v>
      </c>
      <c r="E76" s="225"/>
      <c r="F76" s="224">
        <v>0.95238095238095244</v>
      </c>
      <c r="G76" s="224">
        <v>1.3908205841446455</v>
      </c>
      <c r="H76" s="224">
        <v>0.53262316910785623</v>
      </c>
      <c r="I76" s="225"/>
      <c r="J76" s="224">
        <v>1.1191573403554971</v>
      </c>
      <c r="K76" s="224">
        <v>1.6688061617458279</v>
      </c>
      <c r="L76" s="224">
        <v>0.54054054054054057</v>
      </c>
      <c r="M76" s="225"/>
      <c r="N76" s="224">
        <v>6.7340067340067339E-2</v>
      </c>
      <c r="O76" s="224">
        <v>0</v>
      </c>
      <c r="P76" s="224">
        <v>0.14005602240896359</v>
      </c>
      <c r="Q76" s="225"/>
      <c r="R76" s="224">
        <v>8.9928057553956844E-2</v>
      </c>
      <c r="S76" s="224">
        <v>0.18018018018018017</v>
      </c>
      <c r="T76" s="224">
        <v>0</v>
      </c>
      <c r="U76" s="225"/>
      <c r="V76" s="224">
        <v>0.17167381974248927</v>
      </c>
      <c r="W76" s="224">
        <v>0.17123287671232876</v>
      </c>
      <c r="X76" s="224">
        <v>0.17211703958691912</v>
      </c>
      <c r="Y76" s="225"/>
      <c r="Z76" s="224" t="s">
        <v>19</v>
      </c>
      <c r="AA76" s="224" t="s">
        <v>19</v>
      </c>
      <c r="AB76" s="224" t="s">
        <v>19</v>
      </c>
    </row>
    <row r="77" spans="1:28" ht="15" customHeight="1" x14ac:dyDescent="0.2">
      <c r="A77" s="209" t="s">
        <v>126</v>
      </c>
      <c r="B77" s="224">
        <v>0.75468985840580749</v>
      </c>
      <c r="C77" s="224">
        <v>1.0527813344714754</v>
      </c>
      <c r="D77" s="224">
        <v>0.45031958163858227</v>
      </c>
      <c r="E77" s="225"/>
      <c r="F77" s="224">
        <v>1.3935171160254469</v>
      </c>
      <c r="G77" s="224">
        <v>1.9677996422182469</v>
      </c>
      <c r="H77" s="224">
        <v>0.8004926108374385</v>
      </c>
      <c r="I77" s="225"/>
      <c r="J77" s="224">
        <v>0.63492063492063489</v>
      </c>
      <c r="K77" s="224">
        <v>0.74580484773151023</v>
      </c>
      <c r="L77" s="224">
        <v>0.5191434133679429</v>
      </c>
      <c r="M77" s="225"/>
      <c r="N77" s="224">
        <v>0.50432276657060515</v>
      </c>
      <c r="O77" s="224">
        <v>0.69541029207232274</v>
      </c>
      <c r="P77" s="224">
        <v>0.29895366218236175</v>
      </c>
      <c r="Q77" s="225"/>
      <c r="R77" s="224">
        <v>0.62761506276150625</v>
      </c>
      <c r="S77" s="224">
        <v>1.0135135135135136</v>
      </c>
      <c r="T77" s="224">
        <v>0.24875621890547264</v>
      </c>
      <c r="U77" s="225"/>
      <c r="V77" s="224">
        <v>0.43554006968641112</v>
      </c>
      <c r="W77" s="224">
        <v>0.62444246208742193</v>
      </c>
      <c r="X77" s="224">
        <v>0.25531914893617019</v>
      </c>
      <c r="Y77" s="225"/>
      <c r="Z77" s="224" t="s">
        <v>19</v>
      </c>
      <c r="AA77" s="224" t="s">
        <v>19</v>
      </c>
      <c r="AB77" s="224" t="s">
        <v>19</v>
      </c>
    </row>
    <row r="78" spans="1:28" ht="15" customHeight="1" x14ac:dyDescent="0.2">
      <c r="A78" s="209" t="s">
        <v>127</v>
      </c>
      <c r="B78" s="224">
        <v>0.9705248023005032</v>
      </c>
      <c r="C78" s="224">
        <v>1.1854951185495117</v>
      </c>
      <c r="D78" s="224">
        <v>0.74183976261127604</v>
      </c>
      <c r="E78" s="225"/>
      <c r="F78" s="224">
        <v>1.4492753623188406</v>
      </c>
      <c r="G78" s="224">
        <v>1.4880952380952379</v>
      </c>
      <c r="H78" s="224">
        <v>1.4035087719298245</v>
      </c>
      <c r="I78" s="225"/>
      <c r="J78" s="224">
        <v>1.09375</v>
      </c>
      <c r="K78" s="224">
        <v>1.2461059190031152</v>
      </c>
      <c r="L78" s="224">
        <v>0.94043887147335425</v>
      </c>
      <c r="M78" s="225"/>
      <c r="N78" s="224">
        <v>0.73394495412844041</v>
      </c>
      <c r="O78" s="224">
        <v>0.73529411764705876</v>
      </c>
      <c r="P78" s="224">
        <v>0.73260073260073255</v>
      </c>
      <c r="Q78" s="225"/>
      <c r="R78" s="224">
        <v>0.74626865671641784</v>
      </c>
      <c r="S78" s="224">
        <v>1.0714285714285714</v>
      </c>
      <c r="T78" s="224">
        <v>0.390625</v>
      </c>
      <c r="U78" s="225"/>
      <c r="V78" s="224">
        <v>0.68181818181818177</v>
      </c>
      <c r="W78" s="224">
        <v>1.3333333333333335</v>
      </c>
      <c r="X78" s="224">
        <v>0</v>
      </c>
      <c r="Y78" s="225"/>
      <c r="Z78" s="224" t="s">
        <v>19</v>
      </c>
      <c r="AA78" s="224" t="s">
        <v>19</v>
      </c>
      <c r="AB78" s="224" t="s">
        <v>19</v>
      </c>
    </row>
    <row r="79" spans="1:28" ht="15" customHeight="1" x14ac:dyDescent="0.2">
      <c r="A79" s="209" t="s">
        <v>128</v>
      </c>
      <c r="B79" s="224">
        <v>0.57950857672693556</v>
      </c>
      <c r="C79" s="224">
        <v>0.68681318681318682</v>
      </c>
      <c r="D79" s="224">
        <v>0.46948356807511737</v>
      </c>
      <c r="E79" s="225"/>
      <c r="F79" s="224">
        <v>1.3526570048309179</v>
      </c>
      <c r="G79" s="224">
        <v>1.5594541910331383</v>
      </c>
      <c r="H79" s="224">
        <v>1.1494252873563218</v>
      </c>
      <c r="I79" s="225"/>
      <c r="J79" s="224">
        <v>0.73664825046040516</v>
      </c>
      <c r="K79" s="224">
        <v>0.93808630393996251</v>
      </c>
      <c r="L79" s="224">
        <v>0.54249547920433994</v>
      </c>
      <c r="M79" s="225"/>
      <c r="N79" s="224">
        <v>0.2176278563656148</v>
      </c>
      <c r="O79" s="224">
        <v>0.41152263374485598</v>
      </c>
      <c r="P79" s="224">
        <v>0</v>
      </c>
      <c r="Q79" s="225"/>
      <c r="R79" s="224">
        <v>0.14513788098693758</v>
      </c>
      <c r="S79" s="224">
        <v>0</v>
      </c>
      <c r="T79" s="224">
        <v>0.2932551319648094</v>
      </c>
      <c r="U79" s="225"/>
      <c r="V79" s="224">
        <v>0</v>
      </c>
      <c r="W79" s="224">
        <v>0</v>
      </c>
      <c r="X79" s="224">
        <v>0</v>
      </c>
      <c r="Y79" s="225"/>
      <c r="Z79" s="224" t="s">
        <v>19</v>
      </c>
      <c r="AA79" s="224" t="s">
        <v>19</v>
      </c>
      <c r="AB79" s="224" t="s">
        <v>19</v>
      </c>
    </row>
    <row r="80" spans="1:28" ht="15" customHeight="1" x14ac:dyDescent="0.2">
      <c r="A80" s="209" t="s">
        <v>129</v>
      </c>
      <c r="B80" s="224">
        <v>0.48790835808230798</v>
      </c>
      <c r="C80" s="224">
        <v>0.54257095158597668</v>
      </c>
      <c r="D80" s="224">
        <v>0.43140638481449528</v>
      </c>
      <c r="E80" s="225"/>
      <c r="F80" s="224">
        <v>0.72202166064981954</v>
      </c>
      <c r="G80" s="224">
        <v>0.71301247771836007</v>
      </c>
      <c r="H80" s="224">
        <v>0.73126142595978061</v>
      </c>
      <c r="I80" s="225"/>
      <c r="J80" s="224">
        <v>0.66539923954372615</v>
      </c>
      <c r="K80" s="224">
        <v>0.54744525547445255</v>
      </c>
      <c r="L80" s="224">
        <v>0.79365079365079361</v>
      </c>
      <c r="M80" s="225"/>
      <c r="N80" s="224">
        <v>0.65573770491803274</v>
      </c>
      <c r="O80" s="224">
        <v>1.079913606911447</v>
      </c>
      <c r="P80" s="224">
        <v>0.22123893805309736</v>
      </c>
      <c r="Q80" s="225"/>
      <c r="R80" s="224">
        <v>0.24125452352231602</v>
      </c>
      <c r="S80" s="224">
        <v>0.23980815347721821</v>
      </c>
      <c r="T80" s="224">
        <v>0.24271844660194172</v>
      </c>
      <c r="U80" s="225"/>
      <c r="V80" s="224">
        <v>0</v>
      </c>
      <c r="W80" s="224">
        <v>0</v>
      </c>
      <c r="X80" s="224">
        <v>0</v>
      </c>
      <c r="Y80" s="225"/>
      <c r="Z80" s="224">
        <v>0</v>
      </c>
      <c r="AA80" s="224">
        <v>0</v>
      </c>
      <c r="AB80" s="224">
        <v>0</v>
      </c>
    </row>
    <row r="81" spans="1:28" ht="15" customHeight="1" x14ac:dyDescent="0.2">
      <c r="A81" s="217" t="s">
        <v>130</v>
      </c>
      <c r="B81" s="224">
        <v>0.64007315121728192</v>
      </c>
      <c r="C81" s="224">
        <v>0.83540302551365997</v>
      </c>
      <c r="D81" s="224">
        <v>0.43981481481481483</v>
      </c>
      <c r="E81" s="225"/>
      <c r="F81" s="224">
        <v>0.65956367326230336</v>
      </c>
      <c r="G81" s="224">
        <v>0.70000000000000007</v>
      </c>
      <c r="H81" s="224">
        <v>0.61791967044284246</v>
      </c>
      <c r="I81" s="225"/>
      <c r="J81" s="224">
        <v>1.0164569215876089</v>
      </c>
      <c r="K81" s="224">
        <v>1.2962962962962963</v>
      </c>
      <c r="L81" s="224">
        <v>0.70993914807302227</v>
      </c>
      <c r="M81" s="225"/>
      <c r="N81" s="224">
        <v>0.44918585064570471</v>
      </c>
      <c r="O81" s="224">
        <v>0.45610034207525657</v>
      </c>
      <c r="P81" s="224">
        <v>0.44247787610619471</v>
      </c>
      <c r="Q81" s="225"/>
      <c r="R81" s="224">
        <v>0.73186959414504327</v>
      </c>
      <c r="S81" s="224">
        <v>1.3333333333333335</v>
      </c>
      <c r="T81" s="224">
        <v>0.13280212483399734</v>
      </c>
      <c r="U81" s="225"/>
      <c r="V81" s="224">
        <v>0.21067415730337077</v>
      </c>
      <c r="W81" s="224">
        <v>0.27816411682892905</v>
      </c>
      <c r="X81" s="224">
        <v>0.14184397163120568</v>
      </c>
      <c r="Y81" s="225"/>
      <c r="Z81" s="224">
        <v>0</v>
      </c>
      <c r="AA81" s="224">
        <v>0</v>
      </c>
      <c r="AB81" s="224">
        <v>0</v>
      </c>
    </row>
    <row r="82" spans="1:28" ht="15" customHeight="1" thickBot="1" x14ac:dyDescent="0.25">
      <c r="A82" s="220" t="s">
        <v>131</v>
      </c>
      <c r="B82" s="226">
        <v>1.0566188197767146</v>
      </c>
      <c r="C82" s="226">
        <v>1.4636075949367089</v>
      </c>
      <c r="D82" s="226">
        <v>0.64308681672025725</v>
      </c>
      <c r="E82" s="227"/>
      <c r="F82" s="226">
        <v>2.0918785890073828</v>
      </c>
      <c r="G82" s="226">
        <v>2.8294260307194827</v>
      </c>
      <c r="H82" s="226">
        <v>1.3322231473771857</v>
      </c>
      <c r="I82" s="227"/>
      <c r="J82" s="226">
        <v>1.1666666666666667</v>
      </c>
      <c r="K82" s="226">
        <v>1.5797788309636649</v>
      </c>
      <c r="L82" s="226">
        <v>0.70546737213403876</v>
      </c>
      <c r="M82" s="227"/>
      <c r="N82" s="226">
        <v>0.81967213114754101</v>
      </c>
      <c r="O82" s="226">
        <v>1.0658914728682169</v>
      </c>
      <c r="P82" s="226">
        <v>0.57581573896353166</v>
      </c>
      <c r="Q82" s="227"/>
      <c r="R82" s="226">
        <v>0.36166365280289331</v>
      </c>
      <c r="S82" s="226">
        <v>0.73349633251833746</v>
      </c>
      <c r="T82" s="226">
        <v>0</v>
      </c>
      <c r="U82" s="227"/>
      <c r="V82" s="226">
        <v>0.27378507871321012</v>
      </c>
      <c r="W82" s="226">
        <v>0.28449502133712662</v>
      </c>
      <c r="X82" s="226">
        <v>0.26385224274406333</v>
      </c>
      <c r="Y82" s="227"/>
      <c r="Z82" s="226" t="s">
        <v>19</v>
      </c>
      <c r="AA82" s="226" t="s">
        <v>19</v>
      </c>
      <c r="AB82" s="226" t="s">
        <v>19</v>
      </c>
    </row>
  </sheetData>
  <mergeCells count="2">
    <mergeCell ref="A2:AB2"/>
    <mergeCell ref="A46:AB46"/>
  </mergeCells>
  <hyperlinks>
    <hyperlink ref="AD1" location="INDICE!A1" display="Indice"/>
    <hyperlink ref="AD48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3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topLeftCell="M1" workbookViewId="0">
      <selection activeCell="AE1" sqref="AE1"/>
    </sheetView>
  </sheetViews>
  <sheetFormatPr baseColWidth="10" defaultRowHeight="12.75" x14ac:dyDescent="0.25"/>
  <cols>
    <col min="1" max="1" width="16.5703125" style="4" bestFit="1" customWidth="1"/>
    <col min="2" max="4" width="6.7109375" style="4" customWidth="1"/>
    <col min="5" max="5" width="1.7109375" style="4" customWidth="1"/>
    <col min="6" max="6" width="6.7109375" style="4" customWidth="1"/>
    <col min="7" max="7" width="5.7109375" style="4" customWidth="1"/>
    <col min="8" max="8" width="5.42578125" style="4" customWidth="1"/>
    <col min="9" max="9" width="1.7109375" style="4" customWidth="1"/>
    <col min="10" max="11" width="5.7109375" style="4" customWidth="1"/>
    <col min="12" max="12" width="6" style="4" bestFit="1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9" width="5.28515625" style="4" customWidth="1"/>
    <col min="30" max="30" width="0" style="4" hidden="1" customWidth="1"/>
    <col min="31" max="31" width="7.85546875" style="4" bestFit="1" customWidth="1"/>
    <col min="32" max="227" width="11.42578125" style="4"/>
    <col min="228" max="228" width="22.7109375" style="4" customWidth="1"/>
    <col min="229" max="229" width="7.28515625" style="4" customWidth="1"/>
    <col min="230" max="230" width="6.85546875" style="4" customWidth="1"/>
    <col min="231" max="231" width="6" style="4" bestFit="1" customWidth="1"/>
    <col min="232" max="232" width="1.7109375" style="4" customWidth="1"/>
    <col min="233" max="233" width="6" style="4" bestFit="1" customWidth="1"/>
    <col min="234" max="235" width="5.42578125" style="4" customWidth="1"/>
    <col min="236" max="236" width="1.7109375" style="4" customWidth="1"/>
    <col min="237" max="239" width="5.140625" style="4" customWidth="1"/>
    <col min="240" max="240" width="1.7109375" style="4" customWidth="1"/>
    <col min="241" max="243" width="4.7109375" style="4" customWidth="1"/>
    <col min="244" max="244" width="1.7109375" style="4" customWidth="1"/>
    <col min="245" max="247" width="4.7109375" style="4" customWidth="1"/>
    <col min="248" max="248" width="1.7109375" style="4" customWidth="1"/>
    <col min="249" max="251" width="4.7109375" style="4" customWidth="1"/>
    <col min="252" max="252" width="1.7109375" style="4" customWidth="1"/>
    <col min="253" max="253" width="4.85546875" style="4" bestFit="1" customWidth="1"/>
    <col min="254" max="254" width="4" style="4" customWidth="1"/>
    <col min="255" max="255" width="5" style="4" customWidth="1"/>
    <col min="256" max="256" width="11.42578125" style="4"/>
    <col min="257" max="257" width="12.42578125" style="4" customWidth="1"/>
    <col min="258" max="258" width="10.85546875" style="4" customWidth="1"/>
    <col min="259" max="260" width="6.140625" style="4" customWidth="1"/>
    <col min="261" max="261" width="1.7109375" style="4" customWidth="1"/>
    <col min="262" max="262" width="6" style="4" customWidth="1"/>
    <col min="263" max="264" width="5.28515625" style="4" customWidth="1"/>
    <col min="265" max="265" width="1.7109375" style="4" customWidth="1"/>
    <col min="266" max="268" width="5.28515625" style="4" customWidth="1"/>
    <col min="269" max="269" width="1.7109375" style="4" customWidth="1"/>
    <col min="270" max="272" width="5.28515625" style="4" customWidth="1"/>
    <col min="273" max="273" width="1.7109375" style="4" customWidth="1"/>
    <col min="274" max="276" width="5.28515625" style="4" customWidth="1"/>
    <col min="277" max="277" width="1.7109375" style="4" customWidth="1"/>
    <col min="278" max="280" width="5.28515625" style="4" customWidth="1"/>
    <col min="281" max="281" width="1.7109375" style="4" customWidth="1"/>
    <col min="282" max="284" width="5.28515625" style="4" customWidth="1"/>
    <col min="285" max="483" width="11.42578125" style="4"/>
    <col min="484" max="484" width="22.7109375" style="4" customWidth="1"/>
    <col min="485" max="485" width="7.28515625" style="4" customWidth="1"/>
    <col min="486" max="486" width="6.85546875" style="4" customWidth="1"/>
    <col min="487" max="487" width="6" style="4" bestFit="1" customWidth="1"/>
    <col min="488" max="488" width="1.7109375" style="4" customWidth="1"/>
    <col min="489" max="489" width="6" style="4" bestFit="1" customWidth="1"/>
    <col min="490" max="491" width="5.42578125" style="4" customWidth="1"/>
    <col min="492" max="492" width="1.7109375" style="4" customWidth="1"/>
    <col min="493" max="495" width="5.140625" style="4" customWidth="1"/>
    <col min="496" max="496" width="1.7109375" style="4" customWidth="1"/>
    <col min="497" max="499" width="4.7109375" style="4" customWidth="1"/>
    <col min="500" max="500" width="1.7109375" style="4" customWidth="1"/>
    <col min="501" max="503" width="4.7109375" style="4" customWidth="1"/>
    <col min="504" max="504" width="1.7109375" style="4" customWidth="1"/>
    <col min="505" max="507" width="4.7109375" style="4" customWidth="1"/>
    <col min="508" max="508" width="1.7109375" style="4" customWidth="1"/>
    <col min="509" max="509" width="4.85546875" style="4" bestFit="1" customWidth="1"/>
    <col min="510" max="510" width="4" style="4" customWidth="1"/>
    <col min="511" max="511" width="5" style="4" customWidth="1"/>
    <col min="512" max="512" width="11.42578125" style="4"/>
    <col min="513" max="513" width="12.42578125" style="4" customWidth="1"/>
    <col min="514" max="514" width="10.85546875" style="4" customWidth="1"/>
    <col min="515" max="516" width="6.140625" style="4" customWidth="1"/>
    <col min="517" max="517" width="1.7109375" style="4" customWidth="1"/>
    <col min="518" max="518" width="6" style="4" customWidth="1"/>
    <col min="519" max="520" width="5.28515625" style="4" customWidth="1"/>
    <col min="521" max="521" width="1.7109375" style="4" customWidth="1"/>
    <col min="522" max="524" width="5.28515625" style="4" customWidth="1"/>
    <col min="525" max="525" width="1.7109375" style="4" customWidth="1"/>
    <col min="526" max="528" width="5.28515625" style="4" customWidth="1"/>
    <col min="529" max="529" width="1.7109375" style="4" customWidth="1"/>
    <col min="530" max="532" width="5.28515625" style="4" customWidth="1"/>
    <col min="533" max="533" width="1.7109375" style="4" customWidth="1"/>
    <col min="534" max="536" width="5.28515625" style="4" customWidth="1"/>
    <col min="537" max="537" width="1.7109375" style="4" customWidth="1"/>
    <col min="538" max="540" width="5.28515625" style="4" customWidth="1"/>
    <col min="541" max="739" width="11.42578125" style="4"/>
    <col min="740" max="740" width="22.7109375" style="4" customWidth="1"/>
    <col min="741" max="741" width="7.28515625" style="4" customWidth="1"/>
    <col min="742" max="742" width="6.85546875" style="4" customWidth="1"/>
    <col min="743" max="743" width="6" style="4" bestFit="1" customWidth="1"/>
    <col min="744" max="744" width="1.7109375" style="4" customWidth="1"/>
    <col min="745" max="745" width="6" style="4" bestFit="1" customWidth="1"/>
    <col min="746" max="747" width="5.42578125" style="4" customWidth="1"/>
    <col min="748" max="748" width="1.7109375" style="4" customWidth="1"/>
    <col min="749" max="751" width="5.140625" style="4" customWidth="1"/>
    <col min="752" max="752" width="1.7109375" style="4" customWidth="1"/>
    <col min="753" max="755" width="4.7109375" style="4" customWidth="1"/>
    <col min="756" max="756" width="1.7109375" style="4" customWidth="1"/>
    <col min="757" max="759" width="4.7109375" style="4" customWidth="1"/>
    <col min="760" max="760" width="1.7109375" style="4" customWidth="1"/>
    <col min="761" max="763" width="4.7109375" style="4" customWidth="1"/>
    <col min="764" max="764" width="1.7109375" style="4" customWidth="1"/>
    <col min="765" max="765" width="4.85546875" style="4" bestFit="1" customWidth="1"/>
    <col min="766" max="766" width="4" style="4" customWidth="1"/>
    <col min="767" max="767" width="5" style="4" customWidth="1"/>
    <col min="768" max="768" width="11.42578125" style="4"/>
    <col min="769" max="769" width="12.42578125" style="4" customWidth="1"/>
    <col min="770" max="770" width="10.85546875" style="4" customWidth="1"/>
    <col min="771" max="772" width="6.140625" style="4" customWidth="1"/>
    <col min="773" max="773" width="1.7109375" style="4" customWidth="1"/>
    <col min="774" max="774" width="6" style="4" customWidth="1"/>
    <col min="775" max="776" width="5.28515625" style="4" customWidth="1"/>
    <col min="777" max="777" width="1.7109375" style="4" customWidth="1"/>
    <col min="778" max="780" width="5.28515625" style="4" customWidth="1"/>
    <col min="781" max="781" width="1.7109375" style="4" customWidth="1"/>
    <col min="782" max="784" width="5.28515625" style="4" customWidth="1"/>
    <col min="785" max="785" width="1.7109375" style="4" customWidth="1"/>
    <col min="786" max="788" width="5.28515625" style="4" customWidth="1"/>
    <col min="789" max="789" width="1.7109375" style="4" customWidth="1"/>
    <col min="790" max="792" width="5.28515625" style="4" customWidth="1"/>
    <col min="793" max="793" width="1.7109375" style="4" customWidth="1"/>
    <col min="794" max="796" width="5.28515625" style="4" customWidth="1"/>
    <col min="797" max="995" width="11.42578125" style="4"/>
    <col min="996" max="996" width="22.7109375" style="4" customWidth="1"/>
    <col min="997" max="997" width="7.28515625" style="4" customWidth="1"/>
    <col min="998" max="998" width="6.85546875" style="4" customWidth="1"/>
    <col min="999" max="999" width="6" style="4" bestFit="1" customWidth="1"/>
    <col min="1000" max="1000" width="1.7109375" style="4" customWidth="1"/>
    <col min="1001" max="1001" width="6" style="4" bestFit="1" customWidth="1"/>
    <col min="1002" max="1003" width="5.42578125" style="4" customWidth="1"/>
    <col min="1004" max="1004" width="1.7109375" style="4" customWidth="1"/>
    <col min="1005" max="1007" width="5.140625" style="4" customWidth="1"/>
    <col min="1008" max="1008" width="1.7109375" style="4" customWidth="1"/>
    <col min="1009" max="1011" width="4.7109375" style="4" customWidth="1"/>
    <col min="1012" max="1012" width="1.7109375" style="4" customWidth="1"/>
    <col min="1013" max="1015" width="4.7109375" style="4" customWidth="1"/>
    <col min="1016" max="1016" width="1.7109375" style="4" customWidth="1"/>
    <col min="1017" max="1019" width="4.7109375" style="4" customWidth="1"/>
    <col min="1020" max="1020" width="1.7109375" style="4" customWidth="1"/>
    <col min="1021" max="1021" width="4.85546875" style="4" bestFit="1" customWidth="1"/>
    <col min="1022" max="1022" width="4" style="4" customWidth="1"/>
    <col min="1023" max="1023" width="5" style="4" customWidth="1"/>
    <col min="1024" max="1024" width="11.42578125" style="4"/>
    <col min="1025" max="1025" width="12.42578125" style="4" customWidth="1"/>
    <col min="1026" max="1026" width="10.85546875" style="4" customWidth="1"/>
    <col min="1027" max="1028" width="6.140625" style="4" customWidth="1"/>
    <col min="1029" max="1029" width="1.7109375" style="4" customWidth="1"/>
    <col min="1030" max="1030" width="6" style="4" customWidth="1"/>
    <col min="1031" max="1032" width="5.28515625" style="4" customWidth="1"/>
    <col min="1033" max="1033" width="1.7109375" style="4" customWidth="1"/>
    <col min="1034" max="1036" width="5.28515625" style="4" customWidth="1"/>
    <col min="1037" max="1037" width="1.7109375" style="4" customWidth="1"/>
    <col min="1038" max="1040" width="5.28515625" style="4" customWidth="1"/>
    <col min="1041" max="1041" width="1.7109375" style="4" customWidth="1"/>
    <col min="1042" max="1044" width="5.28515625" style="4" customWidth="1"/>
    <col min="1045" max="1045" width="1.7109375" style="4" customWidth="1"/>
    <col min="1046" max="1048" width="5.28515625" style="4" customWidth="1"/>
    <col min="1049" max="1049" width="1.7109375" style="4" customWidth="1"/>
    <col min="1050" max="1052" width="5.28515625" style="4" customWidth="1"/>
    <col min="1053" max="1251" width="11.42578125" style="4"/>
    <col min="1252" max="1252" width="22.7109375" style="4" customWidth="1"/>
    <col min="1253" max="1253" width="7.28515625" style="4" customWidth="1"/>
    <col min="1254" max="1254" width="6.85546875" style="4" customWidth="1"/>
    <col min="1255" max="1255" width="6" style="4" bestFit="1" customWidth="1"/>
    <col min="1256" max="1256" width="1.7109375" style="4" customWidth="1"/>
    <col min="1257" max="1257" width="6" style="4" bestFit="1" customWidth="1"/>
    <col min="1258" max="1259" width="5.42578125" style="4" customWidth="1"/>
    <col min="1260" max="1260" width="1.7109375" style="4" customWidth="1"/>
    <col min="1261" max="1263" width="5.140625" style="4" customWidth="1"/>
    <col min="1264" max="1264" width="1.7109375" style="4" customWidth="1"/>
    <col min="1265" max="1267" width="4.7109375" style="4" customWidth="1"/>
    <col min="1268" max="1268" width="1.7109375" style="4" customWidth="1"/>
    <col min="1269" max="1271" width="4.7109375" style="4" customWidth="1"/>
    <col min="1272" max="1272" width="1.7109375" style="4" customWidth="1"/>
    <col min="1273" max="1275" width="4.7109375" style="4" customWidth="1"/>
    <col min="1276" max="1276" width="1.7109375" style="4" customWidth="1"/>
    <col min="1277" max="1277" width="4.85546875" style="4" bestFit="1" customWidth="1"/>
    <col min="1278" max="1278" width="4" style="4" customWidth="1"/>
    <col min="1279" max="1279" width="5" style="4" customWidth="1"/>
    <col min="1280" max="1280" width="11.42578125" style="4"/>
    <col min="1281" max="1281" width="12.42578125" style="4" customWidth="1"/>
    <col min="1282" max="1282" width="10.85546875" style="4" customWidth="1"/>
    <col min="1283" max="1284" width="6.140625" style="4" customWidth="1"/>
    <col min="1285" max="1285" width="1.7109375" style="4" customWidth="1"/>
    <col min="1286" max="1286" width="6" style="4" customWidth="1"/>
    <col min="1287" max="1288" width="5.28515625" style="4" customWidth="1"/>
    <col min="1289" max="1289" width="1.7109375" style="4" customWidth="1"/>
    <col min="1290" max="1292" width="5.28515625" style="4" customWidth="1"/>
    <col min="1293" max="1293" width="1.7109375" style="4" customWidth="1"/>
    <col min="1294" max="1296" width="5.28515625" style="4" customWidth="1"/>
    <col min="1297" max="1297" width="1.7109375" style="4" customWidth="1"/>
    <col min="1298" max="1300" width="5.28515625" style="4" customWidth="1"/>
    <col min="1301" max="1301" width="1.7109375" style="4" customWidth="1"/>
    <col min="1302" max="1304" width="5.28515625" style="4" customWidth="1"/>
    <col min="1305" max="1305" width="1.7109375" style="4" customWidth="1"/>
    <col min="1306" max="1308" width="5.28515625" style="4" customWidth="1"/>
    <col min="1309" max="1507" width="11.42578125" style="4"/>
    <col min="1508" max="1508" width="22.7109375" style="4" customWidth="1"/>
    <col min="1509" max="1509" width="7.28515625" style="4" customWidth="1"/>
    <col min="1510" max="1510" width="6.85546875" style="4" customWidth="1"/>
    <col min="1511" max="1511" width="6" style="4" bestFit="1" customWidth="1"/>
    <col min="1512" max="1512" width="1.7109375" style="4" customWidth="1"/>
    <col min="1513" max="1513" width="6" style="4" bestFit="1" customWidth="1"/>
    <col min="1514" max="1515" width="5.42578125" style="4" customWidth="1"/>
    <col min="1516" max="1516" width="1.7109375" style="4" customWidth="1"/>
    <col min="1517" max="1519" width="5.140625" style="4" customWidth="1"/>
    <col min="1520" max="1520" width="1.7109375" style="4" customWidth="1"/>
    <col min="1521" max="1523" width="4.7109375" style="4" customWidth="1"/>
    <col min="1524" max="1524" width="1.7109375" style="4" customWidth="1"/>
    <col min="1525" max="1527" width="4.7109375" style="4" customWidth="1"/>
    <col min="1528" max="1528" width="1.7109375" style="4" customWidth="1"/>
    <col min="1529" max="1531" width="4.7109375" style="4" customWidth="1"/>
    <col min="1532" max="1532" width="1.7109375" style="4" customWidth="1"/>
    <col min="1533" max="1533" width="4.85546875" style="4" bestFit="1" customWidth="1"/>
    <col min="1534" max="1534" width="4" style="4" customWidth="1"/>
    <col min="1535" max="1535" width="5" style="4" customWidth="1"/>
    <col min="1536" max="1536" width="11.42578125" style="4"/>
    <col min="1537" max="1537" width="12.42578125" style="4" customWidth="1"/>
    <col min="1538" max="1538" width="10.85546875" style="4" customWidth="1"/>
    <col min="1539" max="1540" width="6.140625" style="4" customWidth="1"/>
    <col min="1541" max="1541" width="1.7109375" style="4" customWidth="1"/>
    <col min="1542" max="1542" width="6" style="4" customWidth="1"/>
    <col min="1543" max="1544" width="5.28515625" style="4" customWidth="1"/>
    <col min="1545" max="1545" width="1.7109375" style="4" customWidth="1"/>
    <col min="1546" max="1548" width="5.28515625" style="4" customWidth="1"/>
    <col min="1549" max="1549" width="1.7109375" style="4" customWidth="1"/>
    <col min="1550" max="1552" width="5.28515625" style="4" customWidth="1"/>
    <col min="1553" max="1553" width="1.7109375" style="4" customWidth="1"/>
    <col min="1554" max="1556" width="5.28515625" style="4" customWidth="1"/>
    <col min="1557" max="1557" width="1.7109375" style="4" customWidth="1"/>
    <col min="1558" max="1560" width="5.28515625" style="4" customWidth="1"/>
    <col min="1561" max="1561" width="1.7109375" style="4" customWidth="1"/>
    <col min="1562" max="1564" width="5.28515625" style="4" customWidth="1"/>
    <col min="1565" max="1763" width="11.42578125" style="4"/>
    <col min="1764" max="1764" width="22.7109375" style="4" customWidth="1"/>
    <col min="1765" max="1765" width="7.28515625" style="4" customWidth="1"/>
    <col min="1766" max="1766" width="6.85546875" style="4" customWidth="1"/>
    <col min="1767" max="1767" width="6" style="4" bestFit="1" customWidth="1"/>
    <col min="1768" max="1768" width="1.7109375" style="4" customWidth="1"/>
    <col min="1769" max="1769" width="6" style="4" bestFit="1" customWidth="1"/>
    <col min="1770" max="1771" width="5.42578125" style="4" customWidth="1"/>
    <col min="1772" max="1772" width="1.7109375" style="4" customWidth="1"/>
    <col min="1773" max="1775" width="5.140625" style="4" customWidth="1"/>
    <col min="1776" max="1776" width="1.7109375" style="4" customWidth="1"/>
    <col min="1777" max="1779" width="4.7109375" style="4" customWidth="1"/>
    <col min="1780" max="1780" width="1.7109375" style="4" customWidth="1"/>
    <col min="1781" max="1783" width="4.7109375" style="4" customWidth="1"/>
    <col min="1784" max="1784" width="1.7109375" style="4" customWidth="1"/>
    <col min="1785" max="1787" width="4.7109375" style="4" customWidth="1"/>
    <col min="1788" max="1788" width="1.7109375" style="4" customWidth="1"/>
    <col min="1789" max="1789" width="4.85546875" style="4" bestFit="1" customWidth="1"/>
    <col min="1790" max="1790" width="4" style="4" customWidth="1"/>
    <col min="1791" max="1791" width="5" style="4" customWidth="1"/>
    <col min="1792" max="1792" width="11.42578125" style="4"/>
    <col min="1793" max="1793" width="12.42578125" style="4" customWidth="1"/>
    <col min="1794" max="1794" width="10.85546875" style="4" customWidth="1"/>
    <col min="1795" max="1796" width="6.140625" style="4" customWidth="1"/>
    <col min="1797" max="1797" width="1.7109375" style="4" customWidth="1"/>
    <col min="1798" max="1798" width="6" style="4" customWidth="1"/>
    <col min="1799" max="1800" width="5.28515625" style="4" customWidth="1"/>
    <col min="1801" max="1801" width="1.7109375" style="4" customWidth="1"/>
    <col min="1802" max="1804" width="5.28515625" style="4" customWidth="1"/>
    <col min="1805" max="1805" width="1.7109375" style="4" customWidth="1"/>
    <col min="1806" max="1808" width="5.28515625" style="4" customWidth="1"/>
    <col min="1809" max="1809" width="1.7109375" style="4" customWidth="1"/>
    <col min="1810" max="1812" width="5.28515625" style="4" customWidth="1"/>
    <col min="1813" max="1813" width="1.7109375" style="4" customWidth="1"/>
    <col min="1814" max="1816" width="5.28515625" style="4" customWidth="1"/>
    <col min="1817" max="1817" width="1.7109375" style="4" customWidth="1"/>
    <col min="1818" max="1820" width="5.28515625" style="4" customWidth="1"/>
    <col min="1821" max="2019" width="11.42578125" style="4"/>
    <col min="2020" max="2020" width="22.7109375" style="4" customWidth="1"/>
    <col min="2021" max="2021" width="7.28515625" style="4" customWidth="1"/>
    <col min="2022" max="2022" width="6.85546875" style="4" customWidth="1"/>
    <col min="2023" max="2023" width="6" style="4" bestFit="1" customWidth="1"/>
    <col min="2024" max="2024" width="1.7109375" style="4" customWidth="1"/>
    <col min="2025" max="2025" width="6" style="4" bestFit="1" customWidth="1"/>
    <col min="2026" max="2027" width="5.42578125" style="4" customWidth="1"/>
    <col min="2028" max="2028" width="1.7109375" style="4" customWidth="1"/>
    <col min="2029" max="2031" width="5.140625" style="4" customWidth="1"/>
    <col min="2032" max="2032" width="1.7109375" style="4" customWidth="1"/>
    <col min="2033" max="2035" width="4.7109375" style="4" customWidth="1"/>
    <col min="2036" max="2036" width="1.7109375" style="4" customWidth="1"/>
    <col min="2037" max="2039" width="4.7109375" style="4" customWidth="1"/>
    <col min="2040" max="2040" width="1.7109375" style="4" customWidth="1"/>
    <col min="2041" max="2043" width="4.7109375" style="4" customWidth="1"/>
    <col min="2044" max="2044" width="1.7109375" style="4" customWidth="1"/>
    <col min="2045" max="2045" width="4.85546875" style="4" bestFit="1" customWidth="1"/>
    <col min="2046" max="2046" width="4" style="4" customWidth="1"/>
    <col min="2047" max="2047" width="5" style="4" customWidth="1"/>
    <col min="2048" max="2048" width="11.42578125" style="4"/>
    <col min="2049" max="2049" width="12.42578125" style="4" customWidth="1"/>
    <col min="2050" max="2050" width="10.85546875" style="4" customWidth="1"/>
    <col min="2051" max="2052" width="6.140625" style="4" customWidth="1"/>
    <col min="2053" max="2053" width="1.7109375" style="4" customWidth="1"/>
    <col min="2054" max="2054" width="6" style="4" customWidth="1"/>
    <col min="2055" max="2056" width="5.28515625" style="4" customWidth="1"/>
    <col min="2057" max="2057" width="1.7109375" style="4" customWidth="1"/>
    <col min="2058" max="2060" width="5.28515625" style="4" customWidth="1"/>
    <col min="2061" max="2061" width="1.7109375" style="4" customWidth="1"/>
    <col min="2062" max="2064" width="5.28515625" style="4" customWidth="1"/>
    <col min="2065" max="2065" width="1.7109375" style="4" customWidth="1"/>
    <col min="2066" max="2068" width="5.28515625" style="4" customWidth="1"/>
    <col min="2069" max="2069" width="1.7109375" style="4" customWidth="1"/>
    <col min="2070" max="2072" width="5.28515625" style="4" customWidth="1"/>
    <col min="2073" max="2073" width="1.7109375" style="4" customWidth="1"/>
    <col min="2074" max="2076" width="5.28515625" style="4" customWidth="1"/>
    <col min="2077" max="2275" width="11.42578125" style="4"/>
    <col min="2276" max="2276" width="22.7109375" style="4" customWidth="1"/>
    <col min="2277" max="2277" width="7.28515625" style="4" customWidth="1"/>
    <col min="2278" max="2278" width="6.85546875" style="4" customWidth="1"/>
    <col min="2279" max="2279" width="6" style="4" bestFit="1" customWidth="1"/>
    <col min="2280" max="2280" width="1.7109375" style="4" customWidth="1"/>
    <col min="2281" max="2281" width="6" style="4" bestFit="1" customWidth="1"/>
    <col min="2282" max="2283" width="5.42578125" style="4" customWidth="1"/>
    <col min="2284" max="2284" width="1.7109375" style="4" customWidth="1"/>
    <col min="2285" max="2287" width="5.140625" style="4" customWidth="1"/>
    <col min="2288" max="2288" width="1.7109375" style="4" customWidth="1"/>
    <col min="2289" max="2291" width="4.7109375" style="4" customWidth="1"/>
    <col min="2292" max="2292" width="1.7109375" style="4" customWidth="1"/>
    <col min="2293" max="2295" width="4.7109375" style="4" customWidth="1"/>
    <col min="2296" max="2296" width="1.7109375" style="4" customWidth="1"/>
    <col min="2297" max="2299" width="4.7109375" style="4" customWidth="1"/>
    <col min="2300" max="2300" width="1.7109375" style="4" customWidth="1"/>
    <col min="2301" max="2301" width="4.85546875" style="4" bestFit="1" customWidth="1"/>
    <col min="2302" max="2302" width="4" style="4" customWidth="1"/>
    <col min="2303" max="2303" width="5" style="4" customWidth="1"/>
    <col min="2304" max="2304" width="11.42578125" style="4"/>
    <col min="2305" max="2305" width="12.42578125" style="4" customWidth="1"/>
    <col min="2306" max="2306" width="10.85546875" style="4" customWidth="1"/>
    <col min="2307" max="2308" width="6.140625" style="4" customWidth="1"/>
    <col min="2309" max="2309" width="1.7109375" style="4" customWidth="1"/>
    <col min="2310" max="2310" width="6" style="4" customWidth="1"/>
    <col min="2311" max="2312" width="5.28515625" style="4" customWidth="1"/>
    <col min="2313" max="2313" width="1.7109375" style="4" customWidth="1"/>
    <col min="2314" max="2316" width="5.28515625" style="4" customWidth="1"/>
    <col min="2317" max="2317" width="1.7109375" style="4" customWidth="1"/>
    <col min="2318" max="2320" width="5.28515625" style="4" customWidth="1"/>
    <col min="2321" max="2321" width="1.7109375" style="4" customWidth="1"/>
    <col min="2322" max="2324" width="5.28515625" style="4" customWidth="1"/>
    <col min="2325" max="2325" width="1.7109375" style="4" customWidth="1"/>
    <col min="2326" max="2328" width="5.28515625" style="4" customWidth="1"/>
    <col min="2329" max="2329" width="1.7109375" style="4" customWidth="1"/>
    <col min="2330" max="2332" width="5.28515625" style="4" customWidth="1"/>
    <col min="2333" max="2531" width="11.42578125" style="4"/>
    <col min="2532" max="2532" width="22.7109375" style="4" customWidth="1"/>
    <col min="2533" max="2533" width="7.28515625" style="4" customWidth="1"/>
    <col min="2534" max="2534" width="6.85546875" style="4" customWidth="1"/>
    <col min="2535" max="2535" width="6" style="4" bestFit="1" customWidth="1"/>
    <col min="2536" max="2536" width="1.7109375" style="4" customWidth="1"/>
    <col min="2537" max="2537" width="6" style="4" bestFit="1" customWidth="1"/>
    <col min="2538" max="2539" width="5.42578125" style="4" customWidth="1"/>
    <col min="2540" max="2540" width="1.7109375" style="4" customWidth="1"/>
    <col min="2541" max="2543" width="5.140625" style="4" customWidth="1"/>
    <col min="2544" max="2544" width="1.7109375" style="4" customWidth="1"/>
    <col min="2545" max="2547" width="4.7109375" style="4" customWidth="1"/>
    <col min="2548" max="2548" width="1.7109375" style="4" customWidth="1"/>
    <col min="2549" max="2551" width="4.7109375" style="4" customWidth="1"/>
    <col min="2552" max="2552" width="1.7109375" style="4" customWidth="1"/>
    <col min="2553" max="2555" width="4.7109375" style="4" customWidth="1"/>
    <col min="2556" max="2556" width="1.7109375" style="4" customWidth="1"/>
    <col min="2557" max="2557" width="4.85546875" style="4" bestFit="1" customWidth="1"/>
    <col min="2558" max="2558" width="4" style="4" customWidth="1"/>
    <col min="2559" max="2559" width="5" style="4" customWidth="1"/>
    <col min="2560" max="2560" width="11.42578125" style="4"/>
    <col min="2561" max="2561" width="12.42578125" style="4" customWidth="1"/>
    <col min="2562" max="2562" width="10.85546875" style="4" customWidth="1"/>
    <col min="2563" max="2564" width="6.140625" style="4" customWidth="1"/>
    <col min="2565" max="2565" width="1.7109375" style="4" customWidth="1"/>
    <col min="2566" max="2566" width="6" style="4" customWidth="1"/>
    <col min="2567" max="2568" width="5.28515625" style="4" customWidth="1"/>
    <col min="2569" max="2569" width="1.7109375" style="4" customWidth="1"/>
    <col min="2570" max="2572" width="5.28515625" style="4" customWidth="1"/>
    <col min="2573" max="2573" width="1.7109375" style="4" customWidth="1"/>
    <col min="2574" max="2576" width="5.28515625" style="4" customWidth="1"/>
    <col min="2577" max="2577" width="1.7109375" style="4" customWidth="1"/>
    <col min="2578" max="2580" width="5.28515625" style="4" customWidth="1"/>
    <col min="2581" max="2581" width="1.7109375" style="4" customWidth="1"/>
    <col min="2582" max="2584" width="5.28515625" style="4" customWidth="1"/>
    <col min="2585" max="2585" width="1.7109375" style="4" customWidth="1"/>
    <col min="2586" max="2588" width="5.28515625" style="4" customWidth="1"/>
    <col min="2589" max="2787" width="11.42578125" style="4"/>
    <col min="2788" max="2788" width="22.7109375" style="4" customWidth="1"/>
    <col min="2789" max="2789" width="7.28515625" style="4" customWidth="1"/>
    <col min="2790" max="2790" width="6.85546875" style="4" customWidth="1"/>
    <col min="2791" max="2791" width="6" style="4" bestFit="1" customWidth="1"/>
    <col min="2792" max="2792" width="1.7109375" style="4" customWidth="1"/>
    <col min="2793" max="2793" width="6" style="4" bestFit="1" customWidth="1"/>
    <col min="2794" max="2795" width="5.42578125" style="4" customWidth="1"/>
    <col min="2796" max="2796" width="1.7109375" style="4" customWidth="1"/>
    <col min="2797" max="2799" width="5.140625" style="4" customWidth="1"/>
    <col min="2800" max="2800" width="1.7109375" style="4" customWidth="1"/>
    <col min="2801" max="2803" width="4.7109375" style="4" customWidth="1"/>
    <col min="2804" max="2804" width="1.7109375" style="4" customWidth="1"/>
    <col min="2805" max="2807" width="4.7109375" style="4" customWidth="1"/>
    <col min="2808" max="2808" width="1.7109375" style="4" customWidth="1"/>
    <col min="2809" max="2811" width="4.7109375" style="4" customWidth="1"/>
    <col min="2812" max="2812" width="1.7109375" style="4" customWidth="1"/>
    <col min="2813" max="2813" width="4.85546875" style="4" bestFit="1" customWidth="1"/>
    <col min="2814" max="2814" width="4" style="4" customWidth="1"/>
    <col min="2815" max="2815" width="5" style="4" customWidth="1"/>
    <col min="2816" max="2816" width="11.42578125" style="4"/>
    <col min="2817" max="2817" width="12.42578125" style="4" customWidth="1"/>
    <col min="2818" max="2818" width="10.85546875" style="4" customWidth="1"/>
    <col min="2819" max="2820" width="6.140625" style="4" customWidth="1"/>
    <col min="2821" max="2821" width="1.7109375" style="4" customWidth="1"/>
    <col min="2822" max="2822" width="6" style="4" customWidth="1"/>
    <col min="2823" max="2824" width="5.28515625" style="4" customWidth="1"/>
    <col min="2825" max="2825" width="1.7109375" style="4" customWidth="1"/>
    <col min="2826" max="2828" width="5.28515625" style="4" customWidth="1"/>
    <col min="2829" max="2829" width="1.7109375" style="4" customWidth="1"/>
    <col min="2830" max="2832" width="5.28515625" style="4" customWidth="1"/>
    <col min="2833" max="2833" width="1.7109375" style="4" customWidth="1"/>
    <col min="2834" max="2836" width="5.28515625" style="4" customWidth="1"/>
    <col min="2837" max="2837" width="1.7109375" style="4" customWidth="1"/>
    <col min="2838" max="2840" width="5.28515625" style="4" customWidth="1"/>
    <col min="2841" max="2841" width="1.7109375" style="4" customWidth="1"/>
    <col min="2842" max="2844" width="5.28515625" style="4" customWidth="1"/>
    <col min="2845" max="3043" width="11.42578125" style="4"/>
    <col min="3044" max="3044" width="22.7109375" style="4" customWidth="1"/>
    <col min="3045" max="3045" width="7.28515625" style="4" customWidth="1"/>
    <col min="3046" max="3046" width="6.85546875" style="4" customWidth="1"/>
    <col min="3047" max="3047" width="6" style="4" bestFit="1" customWidth="1"/>
    <col min="3048" max="3048" width="1.7109375" style="4" customWidth="1"/>
    <col min="3049" max="3049" width="6" style="4" bestFit="1" customWidth="1"/>
    <col min="3050" max="3051" width="5.42578125" style="4" customWidth="1"/>
    <col min="3052" max="3052" width="1.7109375" style="4" customWidth="1"/>
    <col min="3053" max="3055" width="5.140625" style="4" customWidth="1"/>
    <col min="3056" max="3056" width="1.7109375" style="4" customWidth="1"/>
    <col min="3057" max="3059" width="4.7109375" style="4" customWidth="1"/>
    <col min="3060" max="3060" width="1.7109375" style="4" customWidth="1"/>
    <col min="3061" max="3063" width="4.7109375" style="4" customWidth="1"/>
    <col min="3064" max="3064" width="1.7109375" style="4" customWidth="1"/>
    <col min="3065" max="3067" width="4.7109375" style="4" customWidth="1"/>
    <col min="3068" max="3068" width="1.7109375" style="4" customWidth="1"/>
    <col min="3069" max="3069" width="4.85546875" style="4" bestFit="1" customWidth="1"/>
    <col min="3070" max="3070" width="4" style="4" customWidth="1"/>
    <col min="3071" max="3071" width="5" style="4" customWidth="1"/>
    <col min="3072" max="3072" width="11.42578125" style="4"/>
    <col min="3073" max="3073" width="12.42578125" style="4" customWidth="1"/>
    <col min="3074" max="3074" width="10.85546875" style="4" customWidth="1"/>
    <col min="3075" max="3076" width="6.140625" style="4" customWidth="1"/>
    <col min="3077" max="3077" width="1.7109375" style="4" customWidth="1"/>
    <col min="3078" max="3078" width="6" style="4" customWidth="1"/>
    <col min="3079" max="3080" width="5.28515625" style="4" customWidth="1"/>
    <col min="3081" max="3081" width="1.7109375" style="4" customWidth="1"/>
    <col min="3082" max="3084" width="5.28515625" style="4" customWidth="1"/>
    <col min="3085" max="3085" width="1.7109375" style="4" customWidth="1"/>
    <col min="3086" max="3088" width="5.28515625" style="4" customWidth="1"/>
    <col min="3089" max="3089" width="1.7109375" style="4" customWidth="1"/>
    <col min="3090" max="3092" width="5.28515625" style="4" customWidth="1"/>
    <col min="3093" max="3093" width="1.7109375" style="4" customWidth="1"/>
    <col min="3094" max="3096" width="5.28515625" style="4" customWidth="1"/>
    <col min="3097" max="3097" width="1.7109375" style="4" customWidth="1"/>
    <col min="3098" max="3100" width="5.28515625" style="4" customWidth="1"/>
    <col min="3101" max="3299" width="11.42578125" style="4"/>
    <col min="3300" max="3300" width="22.7109375" style="4" customWidth="1"/>
    <col min="3301" max="3301" width="7.28515625" style="4" customWidth="1"/>
    <col min="3302" max="3302" width="6.85546875" style="4" customWidth="1"/>
    <col min="3303" max="3303" width="6" style="4" bestFit="1" customWidth="1"/>
    <col min="3304" max="3304" width="1.7109375" style="4" customWidth="1"/>
    <col min="3305" max="3305" width="6" style="4" bestFit="1" customWidth="1"/>
    <col min="3306" max="3307" width="5.42578125" style="4" customWidth="1"/>
    <col min="3308" max="3308" width="1.7109375" style="4" customWidth="1"/>
    <col min="3309" max="3311" width="5.140625" style="4" customWidth="1"/>
    <col min="3312" max="3312" width="1.7109375" style="4" customWidth="1"/>
    <col min="3313" max="3315" width="4.7109375" style="4" customWidth="1"/>
    <col min="3316" max="3316" width="1.7109375" style="4" customWidth="1"/>
    <col min="3317" max="3319" width="4.7109375" style="4" customWidth="1"/>
    <col min="3320" max="3320" width="1.7109375" style="4" customWidth="1"/>
    <col min="3321" max="3323" width="4.7109375" style="4" customWidth="1"/>
    <col min="3324" max="3324" width="1.7109375" style="4" customWidth="1"/>
    <col min="3325" max="3325" width="4.85546875" style="4" bestFit="1" customWidth="1"/>
    <col min="3326" max="3326" width="4" style="4" customWidth="1"/>
    <col min="3327" max="3327" width="5" style="4" customWidth="1"/>
    <col min="3328" max="3328" width="11.42578125" style="4"/>
    <col min="3329" max="3329" width="12.42578125" style="4" customWidth="1"/>
    <col min="3330" max="3330" width="10.85546875" style="4" customWidth="1"/>
    <col min="3331" max="3332" width="6.140625" style="4" customWidth="1"/>
    <col min="3333" max="3333" width="1.7109375" style="4" customWidth="1"/>
    <col min="3334" max="3334" width="6" style="4" customWidth="1"/>
    <col min="3335" max="3336" width="5.28515625" style="4" customWidth="1"/>
    <col min="3337" max="3337" width="1.7109375" style="4" customWidth="1"/>
    <col min="3338" max="3340" width="5.28515625" style="4" customWidth="1"/>
    <col min="3341" max="3341" width="1.7109375" style="4" customWidth="1"/>
    <col min="3342" max="3344" width="5.28515625" style="4" customWidth="1"/>
    <col min="3345" max="3345" width="1.7109375" style="4" customWidth="1"/>
    <col min="3346" max="3348" width="5.28515625" style="4" customWidth="1"/>
    <col min="3349" max="3349" width="1.7109375" style="4" customWidth="1"/>
    <col min="3350" max="3352" width="5.28515625" style="4" customWidth="1"/>
    <col min="3353" max="3353" width="1.7109375" style="4" customWidth="1"/>
    <col min="3354" max="3356" width="5.28515625" style="4" customWidth="1"/>
    <col min="3357" max="3555" width="11.42578125" style="4"/>
    <col min="3556" max="3556" width="22.7109375" style="4" customWidth="1"/>
    <col min="3557" max="3557" width="7.28515625" style="4" customWidth="1"/>
    <col min="3558" max="3558" width="6.85546875" style="4" customWidth="1"/>
    <col min="3559" max="3559" width="6" style="4" bestFit="1" customWidth="1"/>
    <col min="3560" max="3560" width="1.7109375" style="4" customWidth="1"/>
    <col min="3561" max="3561" width="6" style="4" bestFit="1" customWidth="1"/>
    <col min="3562" max="3563" width="5.42578125" style="4" customWidth="1"/>
    <col min="3564" max="3564" width="1.7109375" style="4" customWidth="1"/>
    <col min="3565" max="3567" width="5.140625" style="4" customWidth="1"/>
    <col min="3568" max="3568" width="1.7109375" style="4" customWidth="1"/>
    <col min="3569" max="3571" width="4.7109375" style="4" customWidth="1"/>
    <col min="3572" max="3572" width="1.7109375" style="4" customWidth="1"/>
    <col min="3573" max="3575" width="4.7109375" style="4" customWidth="1"/>
    <col min="3576" max="3576" width="1.7109375" style="4" customWidth="1"/>
    <col min="3577" max="3579" width="4.7109375" style="4" customWidth="1"/>
    <col min="3580" max="3580" width="1.7109375" style="4" customWidth="1"/>
    <col min="3581" max="3581" width="4.85546875" style="4" bestFit="1" customWidth="1"/>
    <col min="3582" max="3582" width="4" style="4" customWidth="1"/>
    <col min="3583" max="3583" width="5" style="4" customWidth="1"/>
    <col min="3584" max="3584" width="11.42578125" style="4"/>
    <col min="3585" max="3585" width="12.42578125" style="4" customWidth="1"/>
    <col min="3586" max="3586" width="10.85546875" style="4" customWidth="1"/>
    <col min="3587" max="3588" width="6.140625" style="4" customWidth="1"/>
    <col min="3589" max="3589" width="1.7109375" style="4" customWidth="1"/>
    <col min="3590" max="3590" width="6" style="4" customWidth="1"/>
    <col min="3591" max="3592" width="5.28515625" style="4" customWidth="1"/>
    <col min="3593" max="3593" width="1.7109375" style="4" customWidth="1"/>
    <col min="3594" max="3596" width="5.28515625" style="4" customWidth="1"/>
    <col min="3597" max="3597" width="1.7109375" style="4" customWidth="1"/>
    <col min="3598" max="3600" width="5.28515625" style="4" customWidth="1"/>
    <col min="3601" max="3601" width="1.7109375" style="4" customWidth="1"/>
    <col min="3602" max="3604" width="5.28515625" style="4" customWidth="1"/>
    <col min="3605" max="3605" width="1.7109375" style="4" customWidth="1"/>
    <col min="3606" max="3608" width="5.28515625" style="4" customWidth="1"/>
    <col min="3609" max="3609" width="1.7109375" style="4" customWidth="1"/>
    <col min="3610" max="3612" width="5.28515625" style="4" customWidth="1"/>
    <col min="3613" max="3811" width="11.42578125" style="4"/>
    <col min="3812" max="3812" width="22.7109375" style="4" customWidth="1"/>
    <col min="3813" max="3813" width="7.28515625" style="4" customWidth="1"/>
    <col min="3814" max="3814" width="6.85546875" style="4" customWidth="1"/>
    <col min="3815" max="3815" width="6" style="4" bestFit="1" customWidth="1"/>
    <col min="3816" max="3816" width="1.7109375" style="4" customWidth="1"/>
    <col min="3817" max="3817" width="6" style="4" bestFit="1" customWidth="1"/>
    <col min="3818" max="3819" width="5.42578125" style="4" customWidth="1"/>
    <col min="3820" max="3820" width="1.7109375" style="4" customWidth="1"/>
    <col min="3821" max="3823" width="5.140625" style="4" customWidth="1"/>
    <col min="3824" max="3824" width="1.7109375" style="4" customWidth="1"/>
    <col min="3825" max="3827" width="4.7109375" style="4" customWidth="1"/>
    <col min="3828" max="3828" width="1.7109375" style="4" customWidth="1"/>
    <col min="3829" max="3831" width="4.7109375" style="4" customWidth="1"/>
    <col min="3832" max="3832" width="1.7109375" style="4" customWidth="1"/>
    <col min="3833" max="3835" width="4.7109375" style="4" customWidth="1"/>
    <col min="3836" max="3836" width="1.7109375" style="4" customWidth="1"/>
    <col min="3837" max="3837" width="4.85546875" style="4" bestFit="1" customWidth="1"/>
    <col min="3838" max="3838" width="4" style="4" customWidth="1"/>
    <col min="3839" max="3839" width="5" style="4" customWidth="1"/>
    <col min="3840" max="3840" width="11.42578125" style="4"/>
    <col min="3841" max="3841" width="12.42578125" style="4" customWidth="1"/>
    <col min="3842" max="3842" width="10.85546875" style="4" customWidth="1"/>
    <col min="3843" max="3844" width="6.140625" style="4" customWidth="1"/>
    <col min="3845" max="3845" width="1.7109375" style="4" customWidth="1"/>
    <col min="3846" max="3846" width="6" style="4" customWidth="1"/>
    <col min="3847" max="3848" width="5.28515625" style="4" customWidth="1"/>
    <col min="3849" max="3849" width="1.7109375" style="4" customWidth="1"/>
    <col min="3850" max="3852" width="5.28515625" style="4" customWidth="1"/>
    <col min="3853" max="3853" width="1.7109375" style="4" customWidth="1"/>
    <col min="3854" max="3856" width="5.28515625" style="4" customWidth="1"/>
    <col min="3857" max="3857" width="1.7109375" style="4" customWidth="1"/>
    <col min="3858" max="3860" width="5.28515625" style="4" customWidth="1"/>
    <col min="3861" max="3861" width="1.7109375" style="4" customWidth="1"/>
    <col min="3862" max="3864" width="5.28515625" style="4" customWidth="1"/>
    <col min="3865" max="3865" width="1.7109375" style="4" customWidth="1"/>
    <col min="3866" max="3868" width="5.28515625" style="4" customWidth="1"/>
    <col min="3869" max="4067" width="11.42578125" style="4"/>
    <col min="4068" max="4068" width="22.7109375" style="4" customWidth="1"/>
    <col min="4069" max="4069" width="7.28515625" style="4" customWidth="1"/>
    <col min="4070" max="4070" width="6.85546875" style="4" customWidth="1"/>
    <col min="4071" max="4071" width="6" style="4" bestFit="1" customWidth="1"/>
    <col min="4072" max="4072" width="1.7109375" style="4" customWidth="1"/>
    <col min="4073" max="4073" width="6" style="4" bestFit="1" customWidth="1"/>
    <col min="4074" max="4075" width="5.42578125" style="4" customWidth="1"/>
    <col min="4076" max="4076" width="1.7109375" style="4" customWidth="1"/>
    <col min="4077" max="4079" width="5.140625" style="4" customWidth="1"/>
    <col min="4080" max="4080" width="1.7109375" style="4" customWidth="1"/>
    <col min="4081" max="4083" width="4.7109375" style="4" customWidth="1"/>
    <col min="4084" max="4084" width="1.7109375" style="4" customWidth="1"/>
    <col min="4085" max="4087" width="4.7109375" style="4" customWidth="1"/>
    <col min="4088" max="4088" width="1.7109375" style="4" customWidth="1"/>
    <col min="4089" max="4091" width="4.7109375" style="4" customWidth="1"/>
    <col min="4092" max="4092" width="1.7109375" style="4" customWidth="1"/>
    <col min="4093" max="4093" width="4.85546875" style="4" bestFit="1" customWidth="1"/>
    <col min="4094" max="4094" width="4" style="4" customWidth="1"/>
    <col min="4095" max="4095" width="5" style="4" customWidth="1"/>
    <col min="4096" max="4096" width="11.42578125" style="4"/>
    <col min="4097" max="4097" width="12.42578125" style="4" customWidth="1"/>
    <col min="4098" max="4098" width="10.85546875" style="4" customWidth="1"/>
    <col min="4099" max="4100" width="6.140625" style="4" customWidth="1"/>
    <col min="4101" max="4101" width="1.7109375" style="4" customWidth="1"/>
    <col min="4102" max="4102" width="6" style="4" customWidth="1"/>
    <col min="4103" max="4104" width="5.28515625" style="4" customWidth="1"/>
    <col min="4105" max="4105" width="1.7109375" style="4" customWidth="1"/>
    <col min="4106" max="4108" width="5.28515625" style="4" customWidth="1"/>
    <col min="4109" max="4109" width="1.7109375" style="4" customWidth="1"/>
    <col min="4110" max="4112" width="5.28515625" style="4" customWidth="1"/>
    <col min="4113" max="4113" width="1.7109375" style="4" customWidth="1"/>
    <col min="4114" max="4116" width="5.28515625" style="4" customWidth="1"/>
    <col min="4117" max="4117" width="1.7109375" style="4" customWidth="1"/>
    <col min="4118" max="4120" width="5.28515625" style="4" customWidth="1"/>
    <col min="4121" max="4121" width="1.7109375" style="4" customWidth="1"/>
    <col min="4122" max="4124" width="5.28515625" style="4" customWidth="1"/>
    <col min="4125" max="4323" width="11.42578125" style="4"/>
    <col min="4324" max="4324" width="22.7109375" style="4" customWidth="1"/>
    <col min="4325" max="4325" width="7.28515625" style="4" customWidth="1"/>
    <col min="4326" max="4326" width="6.85546875" style="4" customWidth="1"/>
    <col min="4327" max="4327" width="6" style="4" bestFit="1" customWidth="1"/>
    <col min="4328" max="4328" width="1.7109375" style="4" customWidth="1"/>
    <col min="4329" max="4329" width="6" style="4" bestFit="1" customWidth="1"/>
    <col min="4330" max="4331" width="5.42578125" style="4" customWidth="1"/>
    <col min="4332" max="4332" width="1.7109375" style="4" customWidth="1"/>
    <col min="4333" max="4335" width="5.140625" style="4" customWidth="1"/>
    <col min="4336" max="4336" width="1.7109375" style="4" customWidth="1"/>
    <col min="4337" max="4339" width="4.7109375" style="4" customWidth="1"/>
    <col min="4340" max="4340" width="1.7109375" style="4" customWidth="1"/>
    <col min="4341" max="4343" width="4.7109375" style="4" customWidth="1"/>
    <col min="4344" max="4344" width="1.7109375" style="4" customWidth="1"/>
    <col min="4345" max="4347" width="4.7109375" style="4" customWidth="1"/>
    <col min="4348" max="4348" width="1.7109375" style="4" customWidth="1"/>
    <col min="4349" max="4349" width="4.85546875" style="4" bestFit="1" customWidth="1"/>
    <col min="4350" max="4350" width="4" style="4" customWidth="1"/>
    <col min="4351" max="4351" width="5" style="4" customWidth="1"/>
    <col min="4352" max="4352" width="11.42578125" style="4"/>
    <col min="4353" max="4353" width="12.42578125" style="4" customWidth="1"/>
    <col min="4354" max="4354" width="10.85546875" style="4" customWidth="1"/>
    <col min="4355" max="4356" width="6.140625" style="4" customWidth="1"/>
    <col min="4357" max="4357" width="1.7109375" style="4" customWidth="1"/>
    <col min="4358" max="4358" width="6" style="4" customWidth="1"/>
    <col min="4359" max="4360" width="5.28515625" style="4" customWidth="1"/>
    <col min="4361" max="4361" width="1.7109375" style="4" customWidth="1"/>
    <col min="4362" max="4364" width="5.28515625" style="4" customWidth="1"/>
    <col min="4365" max="4365" width="1.7109375" style="4" customWidth="1"/>
    <col min="4366" max="4368" width="5.28515625" style="4" customWidth="1"/>
    <col min="4369" max="4369" width="1.7109375" style="4" customWidth="1"/>
    <col min="4370" max="4372" width="5.28515625" style="4" customWidth="1"/>
    <col min="4373" max="4373" width="1.7109375" style="4" customWidth="1"/>
    <col min="4374" max="4376" width="5.28515625" style="4" customWidth="1"/>
    <col min="4377" max="4377" width="1.7109375" style="4" customWidth="1"/>
    <col min="4378" max="4380" width="5.28515625" style="4" customWidth="1"/>
    <col min="4381" max="4579" width="11.42578125" style="4"/>
    <col min="4580" max="4580" width="22.7109375" style="4" customWidth="1"/>
    <col min="4581" max="4581" width="7.28515625" style="4" customWidth="1"/>
    <col min="4582" max="4582" width="6.85546875" style="4" customWidth="1"/>
    <col min="4583" max="4583" width="6" style="4" bestFit="1" customWidth="1"/>
    <col min="4584" max="4584" width="1.7109375" style="4" customWidth="1"/>
    <col min="4585" max="4585" width="6" style="4" bestFit="1" customWidth="1"/>
    <col min="4586" max="4587" width="5.42578125" style="4" customWidth="1"/>
    <col min="4588" max="4588" width="1.7109375" style="4" customWidth="1"/>
    <col min="4589" max="4591" width="5.140625" style="4" customWidth="1"/>
    <col min="4592" max="4592" width="1.7109375" style="4" customWidth="1"/>
    <col min="4593" max="4595" width="4.7109375" style="4" customWidth="1"/>
    <col min="4596" max="4596" width="1.7109375" style="4" customWidth="1"/>
    <col min="4597" max="4599" width="4.7109375" style="4" customWidth="1"/>
    <col min="4600" max="4600" width="1.7109375" style="4" customWidth="1"/>
    <col min="4601" max="4603" width="4.7109375" style="4" customWidth="1"/>
    <col min="4604" max="4604" width="1.7109375" style="4" customWidth="1"/>
    <col min="4605" max="4605" width="4.85546875" style="4" bestFit="1" customWidth="1"/>
    <col min="4606" max="4606" width="4" style="4" customWidth="1"/>
    <col min="4607" max="4607" width="5" style="4" customWidth="1"/>
    <col min="4608" max="4608" width="11.42578125" style="4"/>
    <col min="4609" max="4609" width="12.42578125" style="4" customWidth="1"/>
    <col min="4610" max="4610" width="10.85546875" style="4" customWidth="1"/>
    <col min="4611" max="4612" width="6.140625" style="4" customWidth="1"/>
    <col min="4613" max="4613" width="1.7109375" style="4" customWidth="1"/>
    <col min="4614" max="4614" width="6" style="4" customWidth="1"/>
    <col min="4615" max="4616" width="5.28515625" style="4" customWidth="1"/>
    <col min="4617" max="4617" width="1.7109375" style="4" customWidth="1"/>
    <col min="4618" max="4620" width="5.28515625" style="4" customWidth="1"/>
    <col min="4621" max="4621" width="1.7109375" style="4" customWidth="1"/>
    <col min="4622" max="4624" width="5.28515625" style="4" customWidth="1"/>
    <col min="4625" max="4625" width="1.7109375" style="4" customWidth="1"/>
    <col min="4626" max="4628" width="5.28515625" style="4" customWidth="1"/>
    <col min="4629" max="4629" width="1.7109375" style="4" customWidth="1"/>
    <col min="4630" max="4632" width="5.28515625" style="4" customWidth="1"/>
    <col min="4633" max="4633" width="1.7109375" style="4" customWidth="1"/>
    <col min="4634" max="4636" width="5.28515625" style="4" customWidth="1"/>
    <col min="4637" max="4835" width="11.42578125" style="4"/>
    <col min="4836" max="4836" width="22.7109375" style="4" customWidth="1"/>
    <col min="4837" max="4837" width="7.28515625" style="4" customWidth="1"/>
    <col min="4838" max="4838" width="6.85546875" style="4" customWidth="1"/>
    <col min="4839" max="4839" width="6" style="4" bestFit="1" customWidth="1"/>
    <col min="4840" max="4840" width="1.7109375" style="4" customWidth="1"/>
    <col min="4841" max="4841" width="6" style="4" bestFit="1" customWidth="1"/>
    <col min="4842" max="4843" width="5.42578125" style="4" customWidth="1"/>
    <col min="4844" max="4844" width="1.7109375" style="4" customWidth="1"/>
    <col min="4845" max="4847" width="5.140625" style="4" customWidth="1"/>
    <col min="4848" max="4848" width="1.7109375" style="4" customWidth="1"/>
    <col min="4849" max="4851" width="4.7109375" style="4" customWidth="1"/>
    <col min="4852" max="4852" width="1.7109375" style="4" customWidth="1"/>
    <col min="4853" max="4855" width="4.7109375" style="4" customWidth="1"/>
    <col min="4856" max="4856" width="1.7109375" style="4" customWidth="1"/>
    <col min="4857" max="4859" width="4.7109375" style="4" customWidth="1"/>
    <col min="4860" max="4860" width="1.7109375" style="4" customWidth="1"/>
    <col min="4861" max="4861" width="4.85546875" style="4" bestFit="1" customWidth="1"/>
    <col min="4862" max="4862" width="4" style="4" customWidth="1"/>
    <col min="4863" max="4863" width="5" style="4" customWidth="1"/>
    <col min="4864" max="4864" width="11.42578125" style="4"/>
    <col min="4865" max="4865" width="12.42578125" style="4" customWidth="1"/>
    <col min="4866" max="4866" width="10.85546875" style="4" customWidth="1"/>
    <col min="4867" max="4868" width="6.140625" style="4" customWidth="1"/>
    <col min="4869" max="4869" width="1.7109375" style="4" customWidth="1"/>
    <col min="4870" max="4870" width="6" style="4" customWidth="1"/>
    <col min="4871" max="4872" width="5.28515625" style="4" customWidth="1"/>
    <col min="4873" max="4873" width="1.7109375" style="4" customWidth="1"/>
    <col min="4874" max="4876" width="5.28515625" style="4" customWidth="1"/>
    <col min="4877" max="4877" width="1.7109375" style="4" customWidth="1"/>
    <col min="4878" max="4880" width="5.28515625" style="4" customWidth="1"/>
    <col min="4881" max="4881" width="1.7109375" style="4" customWidth="1"/>
    <col min="4882" max="4884" width="5.28515625" style="4" customWidth="1"/>
    <col min="4885" max="4885" width="1.7109375" style="4" customWidth="1"/>
    <col min="4886" max="4888" width="5.28515625" style="4" customWidth="1"/>
    <col min="4889" max="4889" width="1.7109375" style="4" customWidth="1"/>
    <col min="4890" max="4892" width="5.28515625" style="4" customWidth="1"/>
    <col min="4893" max="5091" width="11.42578125" style="4"/>
    <col min="5092" max="5092" width="22.7109375" style="4" customWidth="1"/>
    <col min="5093" max="5093" width="7.28515625" style="4" customWidth="1"/>
    <col min="5094" max="5094" width="6.85546875" style="4" customWidth="1"/>
    <col min="5095" max="5095" width="6" style="4" bestFit="1" customWidth="1"/>
    <col min="5096" max="5096" width="1.7109375" style="4" customWidth="1"/>
    <col min="5097" max="5097" width="6" style="4" bestFit="1" customWidth="1"/>
    <col min="5098" max="5099" width="5.42578125" style="4" customWidth="1"/>
    <col min="5100" max="5100" width="1.7109375" style="4" customWidth="1"/>
    <col min="5101" max="5103" width="5.140625" style="4" customWidth="1"/>
    <col min="5104" max="5104" width="1.7109375" style="4" customWidth="1"/>
    <col min="5105" max="5107" width="4.7109375" style="4" customWidth="1"/>
    <col min="5108" max="5108" width="1.7109375" style="4" customWidth="1"/>
    <col min="5109" max="5111" width="4.7109375" style="4" customWidth="1"/>
    <col min="5112" max="5112" width="1.7109375" style="4" customWidth="1"/>
    <col min="5113" max="5115" width="4.7109375" style="4" customWidth="1"/>
    <col min="5116" max="5116" width="1.7109375" style="4" customWidth="1"/>
    <col min="5117" max="5117" width="4.85546875" style="4" bestFit="1" customWidth="1"/>
    <col min="5118" max="5118" width="4" style="4" customWidth="1"/>
    <col min="5119" max="5119" width="5" style="4" customWidth="1"/>
    <col min="5120" max="5120" width="11.42578125" style="4"/>
    <col min="5121" max="5121" width="12.42578125" style="4" customWidth="1"/>
    <col min="5122" max="5122" width="10.85546875" style="4" customWidth="1"/>
    <col min="5123" max="5124" width="6.140625" style="4" customWidth="1"/>
    <col min="5125" max="5125" width="1.7109375" style="4" customWidth="1"/>
    <col min="5126" max="5126" width="6" style="4" customWidth="1"/>
    <col min="5127" max="5128" width="5.28515625" style="4" customWidth="1"/>
    <col min="5129" max="5129" width="1.7109375" style="4" customWidth="1"/>
    <col min="5130" max="5132" width="5.28515625" style="4" customWidth="1"/>
    <col min="5133" max="5133" width="1.7109375" style="4" customWidth="1"/>
    <col min="5134" max="5136" width="5.28515625" style="4" customWidth="1"/>
    <col min="5137" max="5137" width="1.7109375" style="4" customWidth="1"/>
    <col min="5138" max="5140" width="5.28515625" style="4" customWidth="1"/>
    <col min="5141" max="5141" width="1.7109375" style="4" customWidth="1"/>
    <col min="5142" max="5144" width="5.28515625" style="4" customWidth="1"/>
    <col min="5145" max="5145" width="1.7109375" style="4" customWidth="1"/>
    <col min="5146" max="5148" width="5.28515625" style="4" customWidth="1"/>
    <col min="5149" max="5347" width="11.42578125" style="4"/>
    <col min="5348" max="5348" width="22.7109375" style="4" customWidth="1"/>
    <col min="5349" max="5349" width="7.28515625" style="4" customWidth="1"/>
    <col min="5350" max="5350" width="6.85546875" style="4" customWidth="1"/>
    <col min="5351" max="5351" width="6" style="4" bestFit="1" customWidth="1"/>
    <col min="5352" max="5352" width="1.7109375" style="4" customWidth="1"/>
    <col min="5353" max="5353" width="6" style="4" bestFit="1" customWidth="1"/>
    <col min="5354" max="5355" width="5.42578125" style="4" customWidth="1"/>
    <col min="5356" max="5356" width="1.7109375" style="4" customWidth="1"/>
    <col min="5357" max="5359" width="5.140625" style="4" customWidth="1"/>
    <col min="5360" max="5360" width="1.7109375" style="4" customWidth="1"/>
    <col min="5361" max="5363" width="4.7109375" style="4" customWidth="1"/>
    <col min="5364" max="5364" width="1.7109375" style="4" customWidth="1"/>
    <col min="5365" max="5367" width="4.7109375" style="4" customWidth="1"/>
    <col min="5368" max="5368" width="1.7109375" style="4" customWidth="1"/>
    <col min="5369" max="5371" width="4.7109375" style="4" customWidth="1"/>
    <col min="5372" max="5372" width="1.7109375" style="4" customWidth="1"/>
    <col min="5373" max="5373" width="4.85546875" style="4" bestFit="1" customWidth="1"/>
    <col min="5374" max="5374" width="4" style="4" customWidth="1"/>
    <col min="5375" max="5375" width="5" style="4" customWidth="1"/>
    <col min="5376" max="5376" width="11.42578125" style="4"/>
    <col min="5377" max="5377" width="12.42578125" style="4" customWidth="1"/>
    <col min="5378" max="5378" width="10.85546875" style="4" customWidth="1"/>
    <col min="5379" max="5380" width="6.140625" style="4" customWidth="1"/>
    <col min="5381" max="5381" width="1.7109375" style="4" customWidth="1"/>
    <col min="5382" max="5382" width="6" style="4" customWidth="1"/>
    <col min="5383" max="5384" width="5.28515625" style="4" customWidth="1"/>
    <col min="5385" max="5385" width="1.7109375" style="4" customWidth="1"/>
    <col min="5386" max="5388" width="5.28515625" style="4" customWidth="1"/>
    <col min="5389" max="5389" width="1.7109375" style="4" customWidth="1"/>
    <col min="5390" max="5392" width="5.28515625" style="4" customWidth="1"/>
    <col min="5393" max="5393" width="1.7109375" style="4" customWidth="1"/>
    <col min="5394" max="5396" width="5.28515625" style="4" customWidth="1"/>
    <col min="5397" max="5397" width="1.7109375" style="4" customWidth="1"/>
    <col min="5398" max="5400" width="5.28515625" style="4" customWidth="1"/>
    <col min="5401" max="5401" width="1.7109375" style="4" customWidth="1"/>
    <col min="5402" max="5404" width="5.28515625" style="4" customWidth="1"/>
    <col min="5405" max="5603" width="11.42578125" style="4"/>
    <col min="5604" max="5604" width="22.7109375" style="4" customWidth="1"/>
    <col min="5605" max="5605" width="7.28515625" style="4" customWidth="1"/>
    <col min="5606" max="5606" width="6.85546875" style="4" customWidth="1"/>
    <col min="5607" max="5607" width="6" style="4" bestFit="1" customWidth="1"/>
    <col min="5608" max="5608" width="1.7109375" style="4" customWidth="1"/>
    <col min="5609" max="5609" width="6" style="4" bestFit="1" customWidth="1"/>
    <col min="5610" max="5611" width="5.42578125" style="4" customWidth="1"/>
    <col min="5612" max="5612" width="1.7109375" style="4" customWidth="1"/>
    <col min="5613" max="5615" width="5.140625" style="4" customWidth="1"/>
    <col min="5616" max="5616" width="1.7109375" style="4" customWidth="1"/>
    <col min="5617" max="5619" width="4.7109375" style="4" customWidth="1"/>
    <col min="5620" max="5620" width="1.7109375" style="4" customWidth="1"/>
    <col min="5621" max="5623" width="4.7109375" style="4" customWidth="1"/>
    <col min="5624" max="5624" width="1.7109375" style="4" customWidth="1"/>
    <col min="5625" max="5627" width="4.7109375" style="4" customWidth="1"/>
    <col min="5628" max="5628" width="1.7109375" style="4" customWidth="1"/>
    <col min="5629" max="5629" width="4.85546875" style="4" bestFit="1" customWidth="1"/>
    <col min="5630" max="5630" width="4" style="4" customWidth="1"/>
    <col min="5631" max="5631" width="5" style="4" customWidth="1"/>
    <col min="5632" max="5632" width="11.42578125" style="4"/>
    <col min="5633" max="5633" width="12.42578125" style="4" customWidth="1"/>
    <col min="5634" max="5634" width="10.85546875" style="4" customWidth="1"/>
    <col min="5635" max="5636" width="6.140625" style="4" customWidth="1"/>
    <col min="5637" max="5637" width="1.7109375" style="4" customWidth="1"/>
    <col min="5638" max="5638" width="6" style="4" customWidth="1"/>
    <col min="5639" max="5640" width="5.28515625" style="4" customWidth="1"/>
    <col min="5641" max="5641" width="1.7109375" style="4" customWidth="1"/>
    <col min="5642" max="5644" width="5.28515625" style="4" customWidth="1"/>
    <col min="5645" max="5645" width="1.7109375" style="4" customWidth="1"/>
    <col min="5646" max="5648" width="5.28515625" style="4" customWidth="1"/>
    <col min="5649" max="5649" width="1.7109375" style="4" customWidth="1"/>
    <col min="5650" max="5652" width="5.28515625" style="4" customWidth="1"/>
    <col min="5653" max="5653" width="1.7109375" style="4" customWidth="1"/>
    <col min="5654" max="5656" width="5.28515625" style="4" customWidth="1"/>
    <col min="5657" max="5657" width="1.7109375" style="4" customWidth="1"/>
    <col min="5658" max="5660" width="5.28515625" style="4" customWidth="1"/>
    <col min="5661" max="5859" width="11.42578125" style="4"/>
    <col min="5860" max="5860" width="22.7109375" style="4" customWidth="1"/>
    <col min="5861" max="5861" width="7.28515625" style="4" customWidth="1"/>
    <col min="5862" max="5862" width="6.85546875" style="4" customWidth="1"/>
    <col min="5863" max="5863" width="6" style="4" bestFit="1" customWidth="1"/>
    <col min="5864" max="5864" width="1.7109375" style="4" customWidth="1"/>
    <col min="5865" max="5865" width="6" style="4" bestFit="1" customWidth="1"/>
    <col min="5866" max="5867" width="5.42578125" style="4" customWidth="1"/>
    <col min="5868" max="5868" width="1.7109375" style="4" customWidth="1"/>
    <col min="5869" max="5871" width="5.140625" style="4" customWidth="1"/>
    <col min="5872" max="5872" width="1.7109375" style="4" customWidth="1"/>
    <col min="5873" max="5875" width="4.7109375" style="4" customWidth="1"/>
    <col min="5876" max="5876" width="1.7109375" style="4" customWidth="1"/>
    <col min="5877" max="5879" width="4.7109375" style="4" customWidth="1"/>
    <col min="5880" max="5880" width="1.7109375" style="4" customWidth="1"/>
    <col min="5881" max="5883" width="4.7109375" style="4" customWidth="1"/>
    <col min="5884" max="5884" width="1.7109375" style="4" customWidth="1"/>
    <col min="5885" max="5885" width="4.85546875" style="4" bestFit="1" customWidth="1"/>
    <col min="5886" max="5886" width="4" style="4" customWidth="1"/>
    <col min="5887" max="5887" width="5" style="4" customWidth="1"/>
    <col min="5888" max="5888" width="11.42578125" style="4"/>
    <col min="5889" max="5889" width="12.42578125" style="4" customWidth="1"/>
    <col min="5890" max="5890" width="10.85546875" style="4" customWidth="1"/>
    <col min="5891" max="5892" width="6.140625" style="4" customWidth="1"/>
    <col min="5893" max="5893" width="1.7109375" style="4" customWidth="1"/>
    <col min="5894" max="5894" width="6" style="4" customWidth="1"/>
    <col min="5895" max="5896" width="5.28515625" style="4" customWidth="1"/>
    <col min="5897" max="5897" width="1.7109375" style="4" customWidth="1"/>
    <col min="5898" max="5900" width="5.28515625" style="4" customWidth="1"/>
    <col min="5901" max="5901" width="1.7109375" style="4" customWidth="1"/>
    <col min="5902" max="5904" width="5.28515625" style="4" customWidth="1"/>
    <col min="5905" max="5905" width="1.7109375" style="4" customWidth="1"/>
    <col min="5906" max="5908" width="5.28515625" style="4" customWidth="1"/>
    <col min="5909" max="5909" width="1.7109375" style="4" customWidth="1"/>
    <col min="5910" max="5912" width="5.28515625" style="4" customWidth="1"/>
    <col min="5913" max="5913" width="1.7109375" style="4" customWidth="1"/>
    <col min="5914" max="5916" width="5.28515625" style="4" customWidth="1"/>
    <col min="5917" max="6115" width="11.42578125" style="4"/>
    <col min="6116" max="6116" width="22.7109375" style="4" customWidth="1"/>
    <col min="6117" max="6117" width="7.28515625" style="4" customWidth="1"/>
    <col min="6118" max="6118" width="6.85546875" style="4" customWidth="1"/>
    <col min="6119" max="6119" width="6" style="4" bestFit="1" customWidth="1"/>
    <col min="6120" max="6120" width="1.7109375" style="4" customWidth="1"/>
    <col min="6121" max="6121" width="6" style="4" bestFit="1" customWidth="1"/>
    <col min="6122" max="6123" width="5.42578125" style="4" customWidth="1"/>
    <col min="6124" max="6124" width="1.7109375" style="4" customWidth="1"/>
    <col min="6125" max="6127" width="5.140625" style="4" customWidth="1"/>
    <col min="6128" max="6128" width="1.7109375" style="4" customWidth="1"/>
    <col min="6129" max="6131" width="4.7109375" style="4" customWidth="1"/>
    <col min="6132" max="6132" width="1.7109375" style="4" customWidth="1"/>
    <col min="6133" max="6135" width="4.7109375" style="4" customWidth="1"/>
    <col min="6136" max="6136" width="1.7109375" style="4" customWidth="1"/>
    <col min="6137" max="6139" width="4.7109375" style="4" customWidth="1"/>
    <col min="6140" max="6140" width="1.7109375" style="4" customWidth="1"/>
    <col min="6141" max="6141" width="4.85546875" style="4" bestFit="1" customWidth="1"/>
    <col min="6142" max="6142" width="4" style="4" customWidth="1"/>
    <col min="6143" max="6143" width="5" style="4" customWidth="1"/>
    <col min="6144" max="6144" width="11.42578125" style="4"/>
    <col min="6145" max="6145" width="12.42578125" style="4" customWidth="1"/>
    <col min="6146" max="6146" width="10.85546875" style="4" customWidth="1"/>
    <col min="6147" max="6148" width="6.140625" style="4" customWidth="1"/>
    <col min="6149" max="6149" width="1.7109375" style="4" customWidth="1"/>
    <col min="6150" max="6150" width="6" style="4" customWidth="1"/>
    <col min="6151" max="6152" width="5.28515625" style="4" customWidth="1"/>
    <col min="6153" max="6153" width="1.7109375" style="4" customWidth="1"/>
    <col min="6154" max="6156" width="5.28515625" style="4" customWidth="1"/>
    <col min="6157" max="6157" width="1.7109375" style="4" customWidth="1"/>
    <col min="6158" max="6160" width="5.28515625" style="4" customWidth="1"/>
    <col min="6161" max="6161" width="1.7109375" style="4" customWidth="1"/>
    <col min="6162" max="6164" width="5.28515625" style="4" customWidth="1"/>
    <col min="6165" max="6165" width="1.7109375" style="4" customWidth="1"/>
    <col min="6166" max="6168" width="5.28515625" style="4" customWidth="1"/>
    <col min="6169" max="6169" width="1.7109375" style="4" customWidth="1"/>
    <col min="6170" max="6172" width="5.28515625" style="4" customWidth="1"/>
    <col min="6173" max="6371" width="11.42578125" style="4"/>
    <col min="6372" max="6372" width="22.7109375" style="4" customWidth="1"/>
    <col min="6373" max="6373" width="7.28515625" style="4" customWidth="1"/>
    <col min="6374" max="6374" width="6.85546875" style="4" customWidth="1"/>
    <col min="6375" max="6375" width="6" style="4" bestFit="1" customWidth="1"/>
    <col min="6376" max="6376" width="1.7109375" style="4" customWidth="1"/>
    <col min="6377" max="6377" width="6" style="4" bestFit="1" customWidth="1"/>
    <col min="6378" max="6379" width="5.42578125" style="4" customWidth="1"/>
    <col min="6380" max="6380" width="1.7109375" style="4" customWidth="1"/>
    <col min="6381" max="6383" width="5.140625" style="4" customWidth="1"/>
    <col min="6384" max="6384" width="1.7109375" style="4" customWidth="1"/>
    <col min="6385" max="6387" width="4.7109375" style="4" customWidth="1"/>
    <col min="6388" max="6388" width="1.7109375" style="4" customWidth="1"/>
    <col min="6389" max="6391" width="4.7109375" style="4" customWidth="1"/>
    <col min="6392" max="6392" width="1.7109375" style="4" customWidth="1"/>
    <col min="6393" max="6395" width="4.7109375" style="4" customWidth="1"/>
    <col min="6396" max="6396" width="1.7109375" style="4" customWidth="1"/>
    <col min="6397" max="6397" width="4.85546875" style="4" bestFit="1" customWidth="1"/>
    <col min="6398" max="6398" width="4" style="4" customWidth="1"/>
    <col min="6399" max="6399" width="5" style="4" customWidth="1"/>
    <col min="6400" max="6400" width="11.42578125" style="4"/>
    <col min="6401" max="6401" width="12.42578125" style="4" customWidth="1"/>
    <col min="6402" max="6402" width="10.85546875" style="4" customWidth="1"/>
    <col min="6403" max="6404" width="6.140625" style="4" customWidth="1"/>
    <col min="6405" max="6405" width="1.7109375" style="4" customWidth="1"/>
    <col min="6406" max="6406" width="6" style="4" customWidth="1"/>
    <col min="6407" max="6408" width="5.28515625" style="4" customWidth="1"/>
    <col min="6409" max="6409" width="1.7109375" style="4" customWidth="1"/>
    <col min="6410" max="6412" width="5.28515625" style="4" customWidth="1"/>
    <col min="6413" max="6413" width="1.7109375" style="4" customWidth="1"/>
    <col min="6414" max="6416" width="5.28515625" style="4" customWidth="1"/>
    <col min="6417" max="6417" width="1.7109375" style="4" customWidth="1"/>
    <col min="6418" max="6420" width="5.28515625" style="4" customWidth="1"/>
    <col min="6421" max="6421" width="1.7109375" style="4" customWidth="1"/>
    <col min="6422" max="6424" width="5.28515625" style="4" customWidth="1"/>
    <col min="6425" max="6425" width="1.7109375" style="4" customWidth="1"/>
    <col min="6426" max="6428" width="5.28515625" style="4" customWidth="1"/>
    <col min="6429" max="6627" width="11.42578125" style="4"/>
    <col min="6628" max="6628" width="22.7109375" style="4" customWidth="1"/>
    <col min="6629" max="6629" width="7.28515625" style="4" customWidth="1"/>
    <col min="6630" max="6630" width="6.85546875" style="4" customWidth="1"/>
    <col min="6631" max="6631" width="6" style="4" bestFit="1" customWidth="1"/>
    <col min="6632" max="6632" width="1.7109375" style="4" customWidth="1"/>
    <col min="6633" max="6633" width="6" style="4" bestFit="1" customWidth="1"/>
    <col min="6634" max="6635" width="5.42578125" style="4" customWidth="1"/>
    <col min="6636" max="6636" width="1.7109375" style="4" customWidth="1"/>
    <col min="6637" max="6639" width="5.140625" style="4" customWidth="1"/>
    <col min="6640" max="6640" width="1.7109375" style="4" customWidth="1"/>
    <col min="6641" max="6643" width="4.7109375" style="4" customWidth="1"/>
    <col min="6644" max="6644" width="1.7109375" style="4" customWidth="1"/>
    <col min="6645" max="6647" width="4.7109375" style="4" customWidth="1"/>
    <col min="6648" max="6648" width="1.7109375" style="4" customWidth="1"/>
    <col min="6649" max="6651" width="4.7109375" style="4" customWidth="1"/>
    <col min="6652" max="6652" width="1.7109375" style="4" customWidth="1"/>
    <col min="6653" max="6653" width="4.85546875" style="4" bestFit="1" customWidth="1"/>
    <col min="6654" max="6654" width="4" style="4" customWidth="1"/>
    <col min="6655" max="6655" width="5" style="4" customWidth="1"/>
    <col min="6656" max="6656" width="11.42578125" style="4"/>
    <col min="6657" max="6657" width="12.42578125" style="4" customWidth="1"/>
    <col min="6658" max="6658" width="10.85546875" style="4" customWidth="1"/>
    <col min="6659" max="6660" width="6.140625" style="4" customWidth="1"/>
    <col min="6661" max="6661" width="1.7109375" style="4" customWidth="1"/>
    <col min="6662" max="6662" width="6" style="4" customWidth="1"/>
    <col min="6663" max="6664" width="5.28515625" style="4" customWidth="1"/>
    <col min="6665" max="6665" width="1.7109375" style="4" customWidth="1"/>
    <col min="6666" max="6668" width="5.28515625" style="4" customWidth="1"/>
    <col min="6669" max="6669" width="1.7109375" style="4" customWidth="1"/>
    <col min="6670" max="6672" width="5.28515625" style="4" customWidth="1"/>
    <col min="6673" max="6673" width="1.7109375" style="4" customWidth="1"/>
    <col min="6674" max="6676" width="5.28515625" style="4" customWidth="1"/>
    <col min="6677" max="6677" width="1.7109375" style="4" customWidth="1"/>
    <col min="6678" max="6680" width="5.28515625" style="4" customWidth="1"/>
    <col min="6681" max="6681" width="1.7109375" style="4" customWidth="1"/>
    <col min="6682" max="6684" width="5.28515625" style="4" customWidth="1"/>
    <col min="6685" max="6883" width="11.42578125" style="4"/>
    <col min="6884" max="6884" width="22.7109375" style="4" customWidth="1"/>
    <col min="6885" max="6885" width="7.28515625" style="4" customWidth="1"/>
    <col min="6886" max="6886" width="6.85546875" style="4" customWidth="1"/>
    <col min="6887" max="6887" width="6" style="4" bestFit="1" customWidth="1"/>
    <col min="6888" max="6888" width="1.7109375" style="4" customWidth="1"/>
    <col min="6889" max="6889" width="6" style="4" bestFit="1" customWidth="1"/>
    <col min="6890" max="6891" width="5.42578125" style="4" customWidth="1"/>
    <col min="6892" max="6892" width="1.7109375" style="4" customWidth="1"/>
    <col min="6893" max="6895" width="5.140625" style="4" customWidth="1"/>
    <col min="6896" max="6896" width="1.7109375" style="4" customWidth="1"/>
    <col min="6897" max="6899" width="4.7109375" style="4" customWidth="1"/>
    <col min="6900" max="6900" width="1.7109375" style="4" customWidth="1"/>
    <col min="6901" max="6903" width="4.7109375" style="4" customWidth="1"/>
    <col min="6904" max="6904" width="1.7109375" style="4" customWidth="1"/>
    <col min="6905" max="6907" width="4.7109375" style="4" customWidth="1"/>
    <col min="6908" max="6908" width="1.7109375" style="4" customWidth="1"/>
    <col min="6909" max="6909" width="4.85546875" style="4" bestFit="1" customWidth="1"/>
    <col min="6910" max="6910" width="4" style="4" customWidth="1"/>
    <col min="6911" max="6911" width="5" style="4" customWidth="1"/>
    <col min="6912" max="6912" width="11.42578125" style="4"/>
    <col min="6913" max="6913" width="12.42578125" style="4" customWidth="1"/>
    <col min="6914" max="6914" width="10.85546875" style="4" customWidth="1"/>
    <col min="6915" max="6916" width="6.140625" style="4" customWidth="1"/>
    <col min="6917" max="6917" width="1.7109375" style="4" customWidth="1"/>
    <col min="6918" max="6918" width="6" style="4" customWidth="1"/>
    <col min="6919" max="6920" width="5.28515625" style="4" customWidth="1"/>
    <col min="6921" max="6921" width="1.7109375" style="4" customWidth="1"/>
    <col min="6922" max="6924" width="5.28515625" style="4" customWidth="1"/>
    <col min="6925" max="6925" width="1.7109375" style="4" customWidth="1"/>
    <col min="6926" max="6928" width="5.28515625" style="4" customWidth="1"/>
    <col min="6929" max="6929" width="1.7109375" style="4" customWidth="1"/>
    <col min="6930" max="6932" width="5.28515625" style="4" customWidth="1"/>
    <col min="6933" max="6933" width="1.7109375" style="4" customWidth="1"/>
    <col min="6934" max="6936" width="5.28515625" style="4" customWidth="1"/>
    <col min="6937" max="6937" width="1.7109375" style="4" customWidth="1"/>
    <col min="6938" max="6940" width="5.28515625" style="4" customWidth="1"/>
    <col min="6941" max="7139" width="11.42578125" style="4"/>
    <col min="7140" max="7140" width="22.7109375" style="4" customWidth="1"/>
    <col min="7141" max="7141" width="7.28515625" style="4" customWidth="1"/>
    <col min="7142" max="7142" width="6.85546875" style="4" customWidth="1"/>
    <col min="7143" max="7143" width="6" style="4" bestFit="1" customWidth="1"/>
    <col min="7144" max="7144" width="1.7109375" style="4" customWidth="1"/>
    <col min="7145" max="7145" width="6" style="4" bestFit="1" customWidth="1"/>
    <col min="7146" max="7147" width="5.42578125" style="4" customWidth="1"/>
    <col min="7148" max="7148" width="1.7109375" style="4" customWidth="1"/>
    <col min="7149" max="7151" width="5.140625" style="4" customWidth="1"/>
    <col min="7152" max="7152" width="1.7109375" style="4" customWidth="1"/>
    <col min="7153" max="7155" width="4.7109375" style="4" customWidth="1"/>
    <col min="7156" max="7156" width="1.7109375" style="4" customWidth="1"/>
    <col min="7157" max="7159" width="4.7109375" style="4" customWidth="1"/>
    <col min="7160" max="7160" width="1.7109375" style="4" customWidth="1"/>
    <col min="7161" max="7163" width="4.7109375" style="4" customWidth="1"/>
    <col min="7164" max="7164" width="1.7109375" style="4" customWidth="1"/>
    <col min="7165" max="7165" width="4.85546875" style="4" bestFit="1" customWidth="1"/>
    <col min="7166" max="7166" width="4" style="4" customWidth="1"/>
    <col min="7167" max="7167" width="5" style="4" customWidth="1"/>
    <col min="7168" max="7168" width="11.42578125" style="4"/>
    <col min="7169" max="7169" width="12.42578125" style="4" customWidth="1"/>
    <col min="7170" max="7170" width="10.85546875" style="4" customWidth="1"/>
    <col min="7171" max="7172" width="6.140625" style="4" customWidth="1"/>
    <col min="7173" max="7173" width="1.7109375" style="4" customWidth="1"/>
    <col min="7174" max="7174" width="6" style="4" customWidth="1"/>
    <col min="7175" max="7176" width="5.28515625" style="4" customWidth="1"/>
    <col min="7177" max="7177" width="1.7109375" style="4" customWidth="1"/>
    <col min="7178" max="7180" width="5.28515625" style="4" customWidth="1"/>
    <col min="7181" max="7181" width="1.7109375" style="4" customWidth="1"/>
    <col min="7182" max="7184" width="5.28515625" style="4" customWidth="1"/>
    <col min="7185" max="7185" width="1.7109375" style="4" customWidth="1"/>
    <col min="7186" max="7188" width="5.28515625" style="4" customWidth="1"/>
    <col min="7189" max="7189" width="1.7109375" style="4" customWidth="1"/>
    <col min="7190" max="7192" width="5.28515625" style="4" customWidth="1"/>
    <col min="7193" max="7193" width="1.7109375" style="4" customWidth="1"/>
    <col min="7194" max="7196" width="5.28515625" style="4" customWidth="1"/>
    <col min="7197" max="7395" width="11.42578125" style="4"/>
    <col min="7396" max="7396" width="22.7109375" style="4" customWidth="1"/>
    <col min="7397" max="7397" width="7.28515625" style="4" customWidth="1"/>
    <col min="7398" max="7398" width="6.85546875" style="4" customWidth="1"/>
    <col min="7399" max="7399" width="6" style="4" bestFit="1" customWidth="1"/>
    <col min="7400" max="7400" width="1.7109375" style="4" customWidth="1"/>
    <col min="7401" max="7401" width="6" style="4" bestFit="1" customWidth="1"/>
    <col min="7402" max="7403" width="5.42578125" style="4" customWidth="1"/>
    <col min="7404" max="7404" width="1.7109375" style="4" customWidth="1"/>
    <col min="7405" max="7407" width="5.140625" style="4" customWidth="1"/>
    <col min="7408" max="7408" width="1.7109375" style="4" customWidth="1"/>
    <col min="7409" max="7411" width="4.7109375" style="4" customWidth="1"/>
    <col min="7412" max="7412" width="1.7109375" style="4" customWidth="1"/>
    <col min="7413" max="7415" width="4.7109375" style="4" customWidth="1"/>
    <col min="7416" max="7416" width="1.7109375" style="4" customWidth="1"/>
    <col min="7417" max="7419" width="4.7109375" style="4" customWidth="1"/>
    <col min="7420" max="7420" width="1.7109375" style="4" customWidth="1"/>
    <col min="7421" max="7421" width="4.85546875" style="4" bestFit="1" customWidth="1"/>
    <col min="7422" max="7422" width="4" style="4" customWidth="1"/>
    <col min="7423" max="7423" width="5" style="4" customWidth="1"/>
    <col min="7424" max="7424" width="11.42578125" style="4"/>
    <col min="7425" max="7425" width="12.42578125" style="4" customWidth="1"/>
    <col min="7426" max="7426" width="10.85546875" style="4" customWidth="1"/>
    <col min="7427" max="7428" width="6.140625" style="4" customWidth="1"/>
    <col min="7429" max="7429" width="1.7109375" style="4" customWidth="1"/>
    <col min="7430" max="7430" width="6" style="4" customWidth="1"/>
    <col min="7431" max="7432" width="5.28515625" style="4" customWidth="1"/>
    <col min="7433" max="7433" width="1.7109375" style="4" customWidth="1"/>
    <col min="7434" max="7436" width="5.28515625" style="4" customWidth="1"/>
    <col min="7437" max="7437" width="1.7109375" style="4" customWidth="1"/>
    <col min="7438" max="7440" width="5.28515625" style="4" customWidth="1"/>
    <col min="7441" max="7441" width="1.7109375" style="4" customWidth="1"/>
    <col min="7442" max="7444" width="5.28515625" style="4" customWidth="1"/>
    <col min="7445" max="7445" width="1.7109375" style="4" customWidth="1"/>
    <col min="7446" max="7448" width="5.28515625" style="4" customWidth="1"/>
    <col min="7449" max="7449" width="1.7109375" style="4" customWidth="1"/>
    <col min="7450" max="7452" width="5.28515625" style="4" customWidth="1"/>
    <col min="7453" max="7651" width="11.42578125" style="4"/>
    <col min="7652" max="7652" width="22.7109375" style="4" customWidth="1"/>
    <col min="7653" max="7653" width="7.28515625" style="4" customWidth="1"/>
    <col min="7654" max="7654" width="6.85546875" style="4" customWidth="1"/>
    <col min="7655" max="7655" width="6" style="4" bestFit="1" customWidth="1"/>
    <col min="7656" max="7656" width="1.7109375" style="4" customWidth="1"/>
    <col min="7657" max="7657" width="6" style="4" bestFit="1" customWidth="1"/>
    <col min="7658" max="7659" width="5.42578125" style="4" customWidth="1"/>
    <col min="7660" max="7660" width="1.7109375" style="4" customWidth="1"/>
    <col min="7661" max="7663" width="5.140625" style="4" customWidth="1"/>
    <col min="7664" max="7664" width="1.7109375" style="4" customWidth="1"/>
    <col min="7665" max="7667" width="4.7109375" style="4" customWidth="1"/>
    <col min="7668" max="7668" width="1.7109375" style="4" customWidth="1"/>
    <col min="7669" max="7671" width="4.7109375" style="4" customWidth="1"/>
    <col min="7672" max="7672" width="1.7109375" style="4" customWidth="1"/>
    <col min="7673" max="7675" width="4.7109375" style="4" customWidth="1"/>
    <col min="7676" max="7676" width="1.7109375" style="4" customWidth="1"/>
    <col min="7677" max="7677" width="4.85546875" style="4" bestFit="1" customWidth="1"/>
    <col min="7678" max="7678" width="4" style="4" customWidth="1"/>
    <col min="7679" max="7679" width="5" style="4" customWidth="1"/>
    <col min="7680" max="7680" width="11.42578125" style="4"/>
    <col min="7681" max="7681" width="12.42578125" style="4" customWidth="1"/>
    <col min="7682" max="7682" width="10.85546875" style="4" customWidth="1"/>
    <col min="7683" max="7684" width="6.140625" style="4" customWidth="1"/>
    <col min="7685" max="7685" width="1.7109375" style="4" customWidth="1"/>
    <col min="7686" max="7686" width="6" style="4" customWidth="1"/>
    <col min="7687" max="7688" width="5.28515625" style="4" customWidth="1"/>
    <col min="7689" max="7689" width="1.7109375" style="4" customWidth="1"/>
    <col min="7690" max="7692" width="5.28515625" style="4" customWidth="1"/>
    <col min="7693" max="7693" width="1.7109375" style="4" customWidth="1"/>
    <col min="7694" max="7696" width="5.28515625" style="4" customWidth="1"/>
    <col min="7697" max="7697" width="1.7109375" style="4" customWidth="1"/>
    <col min="7698" max="7700" width="5.28515625" style="4" customWidth="1"/>
    <col min="7701" max="7701" width="1.7109375" style="4" customWidth="1"/>
    <col min="7702" max="7704" width="5.28515625" style="4" customWidth="1"/>
    <col min="7705" max="7705" width="1.7109375" style="4" customWidth="1"/>
    <col min="7706" max="7708" width="5.28515625" style="4" customWidth="1"/>
    <col min="7709" max="7907" width="11.42578125" style="4"/>
    <col min="7908" max="7908" width="22.7109375" style="4" customWidth="1"/>
    <col min="7909" max="7909" width="7.28515625" style="4" customWidth="1"/>
    <col min="7910" max="7910" width="6.85546875" style="4" customWidth="1"/>
    <col min="7911" max="7911" width="6" style="4" bestFit="1" customWidth="1"/>
    <col min="7912" max="7912" width="1.7109375" style="4" customWidth="1"/>
    <col min="7913" max="7913" width="6" style="4" bestFit="1" customWidth="1"/>
    <col min="7914" max="7915" width="5.42578125" style="4" customWidth="1"/>
    <col min="7916" max="7916" width="1.7109375" style="4" customWidth="1"/>
    <col min="7917" max="7919" width="5.140625" style="4" customWidth="1"/>
    <col min="7920" max="7920" width="1.7109375" style="4" customWidth="1"/>
    <col min="7921" max="7923" width="4.7109375" style="4" customWidth="1"/>
    <col min="7924" max="7924" width="1.7109375" style="4" customWidth="1"/>
    <col min="7925" max="7927" width="4.7109375" style="4" customWidth="1"/>
    <col min="7928" max="7928" width="1.7109375" style="4" customWidth="1"/>
    <col min="7929" max="7931" width="4.7109375" style="4" customWidth="1"/>
    <col min="7932" max="7932" width="1.7109375" style="4" customWidth="1"/>
    <col min="7933" max="7933" width="4.85546875" style="4" bestFit="1" customWidth="1"/>
    <col min="7934" max="7934" width="4" style="4" customWidth="1"/>
    <col min="7935" max="7935" width="5" style="4" customWidth="1"/>
    <col min="7936" max="7936" width="11.42578125" style="4"/>
    <col min="7937" max="7937" width="12.42578125" style="4" customWidth="1"/>
    <col min="7938" max="7938" width="10.85546875" style="4" customWidth="1"/>
    <col min="7939" max="7940" width="6.140625" style="4" customWidth="1"/>
    <col min="7941" max="7941" width="1.7109375" style="4" customWidth="1"/>
    <col min="7942" max="7942" width="6" style="4" customWidth="1"/>
    <col min="7943" max="7944" width="5.28515625" style="4" customWidth="1"/>
    <col min="7945" max="7945" width="1.7109375" style="4" customWidth="1"/>
    <col min="7946" max="7948" width="5.28515625" style="4" customWidth="1"/>
    <col min="7949" max="7949" width="1.7109375" style="4" customWidth="1"/>
    <col min="7950" max="7952" width="5.28515625" style="4" customWidth="1"/>
    <col min="7953" max="7953" width="1.7109375" style="4" customWidth="1"/>
    <col min="7954" max="7956" width="5.28515625" style="4" customWidth="1"/>
    <col min="7957" max="7957" width="1.7109375" style="4" customWidth="1"/>
    <col min="7958" max="7960" width="5.28515625" style="4" customWidth="1"/>
    <col min="7961" max="7961" width="1.7109375" style="4" customWidth="1"/>
    <col min="7962" max="7964" width="5.28515625" style="4" customWidth="1"/>
    <col min="7965" max="8163" width="11.42578125" style="4"/>
    <col min="8164" max="8164" width="22.7109375" style="4" customWidth="1"/>
    <col min="8165" max="8165" width="7.28515625" style="4" customWidth="1"/>
    <col min="8166" max="8166" width="6.85546875" style="4" customWidth="1"/>
    <col min="8167" max="8167" width="6" style="4" bestFit="1" customWidth="1"/>
    <col min="8168" max="8168" width="1.7109375" style="4" customWidth="1"/>
    <col min="8169" max="8169" width="6" style="4" bestFit="1" customWidth="1"/>
    <col min="8170" max="8171" width="5.42578125" style="4" customWidth="1"/>
    <col min="8172" max="8172" width="1.7109375" style="4" customWidth="1"/>
    <col min="8173" max="8175" width="5.140625" style="4" customWidth="1"/>
    <col min="8176" max="8176" width="1.7109375" style="4" customWidth="1"/>
    <col min="8177" max="8179" width="4.7109375" style="4" customWidth="1"/>
    <col min="8180" max="8180" width="1.7109375" style="4" customWidth="1"/>
    <col min="8181" max="8183" width="4.7109375" style="4" customWidth="1"/>
    <col min="8184" max="8184" width="1.7109375" style="4" customWidth="1"/>
    <col min="8185" max="8187" width="4.7109375" style="4" customWidth="1"/>
    <col min="8188" max="8188" width="1.7109375" style="4" customWidth="1"/>
    <col min="8189" max="8189" width="4.85546875" style="4" bestFit="1" customWidth="1"/>
    <col min="8190" max="8190" width="4" style="4" customWidth="1"/>
    <col min="8191" max="8191" width="5" style="4" customWidth="1"/>
    <col min="8192" max="8192" width="11.42578125" style="4"/>
    <col min="8193" max="8193" width="12.42578125" style="4" customWidth="1"/>
    <col min="8194" max="8194" width="10.85546875" style="4" customWidth="1"/>
    <col min="8195" max="8196" width="6.140625" style="4" customWidth="1"/>
    <col min="8197" max="8197" width="1.7109375" style="4" customWidth="1"/>
    <col min="8198" max="8198" width="6" style="4" customWidth="1"/>
    <col min="8199" max="8200" width="5.28515625" style="4" customWidth="1"/>
    <col min="8201" max="8201" width="1.7109375" style="4" customWidth="1"/>
    <col min="8202" max="8204" width="5.28515625" style="4" customWidth="1"/>
    <col min="8205" max="8205" width="1.7109375" style="4" customWidth="1"/>
    <col min="8206" max="8208" width="5.28515625" style="4" customWidth="1"/>
    <col min="8209" max="8209" width="1.7109375" style="4" customWidth="1"/>
    <col min="8210" max="8212" width="5.28515625" style="4" customWidth="1"/>
    <col min="8213" max="8213" width="1.7109375" style="4" customWidth="1"/>
    <col min="8214" max="8216" width="5.28515625" style="4" customWidth="1"/>
    <col min="8217" max="8217" width="1.7109375" style="4" customWidth="1"/>
    <col min="8218" max="8220" width="5.28515625" style="4" customWidth="1"/>
    <col min="8221" max="8419" width="11.42578125" style="4"/>
    <col min="8420" max="8420" width="22.7109375" style="4" customWidth="1"/>
    <col min="8421" max="8421" width="7.28515625" style="4" customWidth="1"/>
    <col min="8422" max="8422" width="6.85546875" style="4" customWidth="1"/>
    <col min="8423" max="8423" width="6" style="4" bestFit="1" customWidth="1"/>
    <col min="8424" max="8424" width="1.7109375" style="4" customWidth="1"/>
    <col min="8425" max="8425" width="6" style="4" bestFit="1" customWidth="1"/>
    <col min="8426" max="8427" width="5.42578125" style="4" customWidth="1"/>
    <col min="8428" max="8428" width="1.7109375" style="4" customWidth="1"/>
    <col min="8429" max="8431" width="5.140625" style="4" customWidth="1"/>
    <col min="8432" max="8432" width="1.7109375" style="4" customWidth="1"/>
    <col min="8433" max="8435" width="4.7109375" style="4" customWidth="1"/>
    <col min="8436" max="8436" width="1.7109375" style="4" customWidth="1"/>
    <col min="8437" max="8439" width="4.7109375" style="4" customWidth="1"/>
    <col min="8440" max="8440" width="1.7109375" style="4" customWidth="1"/>
    <col min="8441" max="8443" width="4.7109375" style="4" customWidth="1"/>
    <col min="8444" max="8444" width="1.7109375" style="4" customWidth="1"/>
    <col min="8445" max="8445" width="4.85546875" style="4" bestFit="1" customWidth="1"/>
    <col min="8446" max="8446" width="4" style="4" customWidth="1"/>
    <col min="8447" max="8447" width="5" style="4" customWidth="1"/>
    <col min="8448" max="8448" width="11.42578125" style="4"/>
    <col min="8449" max="8449" width="12.42578125" style="4" customWidth="1"/>
    <col min="8450" max="8450" width="10.85546875" style="4" customWidth="1"/>
    <col min="8451" max="8452" width="6.140625" style="4" customWidth="1"/>
    <col min="8453" max="8453" width="1.7109375" style="4" customWidth="1"/>
    <col min="8454" max="8454" width="6" style="4" customWidth="1"/>
    <col min="8455" max="8456" width="5.28515625" style="4" customWidth="1"/>
    <col min="8457" max="8457" width="1.7109375" style="4" customWidth="1"/>
    <col min="8458" max="8460" width="5.28515625" style="4" customWidth="1"/>
    <col min="8461" max="8461" width="1.7109375" style="4" customWidth="1"/>
    <col min="8462" max="8464" width="5.28515625" style="4" customWidth="1"/>
    <col min="8465" max="8465" width="1.7109375" style="4" customWidth="1"/>
    <col min="8466" max="8468" width="5.28515625" style="4" customWidth="1"/>
    <col min="8469" max="8469" width="1.7109375" style="4" customWidth="1"/>
    <col min="8470" max="8472" width="5.28515625" style="4" customWidth="1"/>
    <col min="8473" max="8473" width="1.7109375" style="4" customWidth="1"/>
    <col min="8474" max="8476" width="5.28515625" style="4" customWidth="1"/>
    <col min="8477" max="8675" width="11.42578125" style="4"/>
    <col min="8676" max="8676" width="22.7109375" style="4" customWidth="1"/>
    <col min="8677" max="8677" width="7.28515625" style="4" customWidth="1"/>
    <col min="8678" max="8678" width="6.85546875" style="4" customWidth="1"/>
    <col min="8679" max="8679" width="6" style="4" bestFit="1" customWidth="1"/>
    <col min="8680" max="8680" width="1.7109375" style="4" customWidth="1"/>
    <col min="8681" max="8681" width="6" style="4" bestFit="1" customWidth="1"/>
    <col min="8682" max="8683" width="5.42578125" style="4" customWidth="1"/>
    <col min="8684" max="8684" width="1.7109375" style="4" customWidth="1"/>
    <col min="8685" max="8687" width="5.140625" style="4" customWidth="1"/>
    <col min="8688" max="8688" width="1.7109375" style="4" customWidth="1"/>
    <col min="8689" max="8691" width="4.7109375" style="4" customWidth="1"/>
    <col min="8692" max="8692" width="1.7109375" style="4" customWidth="1"/>
    <col min="8693" max="8695" width="4.7109375" style="4" customWidth="1"/>
    <col min="8696" max="8696" width="1.7109375" style="4" customWidth="1"/>
    <col min="8697" max="8699" width="4.7109375" style="4" customWidth="1"/>
    <col min="8700" max="8700" width="1.7109375" style="4" customWidth="1"/>
    <col min="8701" max="8701" width="4.85546875" style="4" bestFit="1" customWidth="1"/>
    <col min="8702" max="8702" width="4" style="4" customWidth="1"/>
    <col min="8703" max="8703" width="5" style="4" customWidth="1"/>
    <col min="8704" max="8704" width="11.42578125" style="4"/>
    <col min="8705" max="8705" width="12.42578125" style="4" customWidth="1"/>
    <col min="8706" max="8706" width="10.85546875" style="4" customWidth="1"/>
    <col min="8707" max="8708" width="6.140625" style="4" customWidth="1"/>
    <col min="8709" max="8709" width="1.7109375" style="4" customWidth="1"/>
    <col min="8710" max="8710" width="6" style="4" customWidth="1"/>
    <col min="8711" max="8712" width="5.28515625" style="4" customWidth="1"/>
    <col min="8713" max="8713" width="1.7109375" style="4" customWidth="1"/>
    <col min="8714" max="8716" width="5.28515625" style="4" customWidth="1"/>
    <col min="8717" max="8717" width="1.7109375" style="4" customWidth="1"/>
    <col min="8718" max="8720" width="5.28515625" style="4" customWidth="1"/>
    <col min="8721" max="8721" width="1.7109375" style="4" customWidth="1"/>
    <col min="8722" max="8724" width="5.28515625" style="4" customWidth="1"/>
    <col min="8725" max="8725" width="1.7109375" style="4" customWidth="1"/>
    <col min="8726" max="8728" width="5.28515625" style="4" customWidth="1"/>
    <col min="8729" max="8729" width="1.7109375" style="4" customWidth="1"/>
    <col min="8730" max="8732" width="5.28515625" style="4" customWidth="1"/>
    <col min="8733" max="8931" width="11.42578125" style="4"/>
    <col min="8932" max="8932" width="22.7109375" style="4" customWidth="1"/>
    <col min="8933" max="8933" width="7.28515625" style="4" customWidth="1"/>
    <col min="8934" max="8934" width="6.85546875" style="4" customWidth="1"/>
    <col min="8935" max="8935" width="6" style="4" bestFit="1" customWidth="1"/>
    <col min="8936" max="8936" width="1.7109375" style="4" customWidth="1"/>
    <col min="8937" max="8937" width="6" style="4" bestFit="1" customWidth="1"/>
    <col min="8938" max="8939" width="5.42578125" style="4" customWidth="1"/>
    <col min="8940" max="8940" width="1.7109375" style="4" customWidth="1"/>
    <col min="8941" max="8943" width="5.140625" style="4" customWidth="1"/>
    <col min="8944" max="8944" width="1.7109375" style="4" customWidth="1"/>
    <col min="8945" max="8947" width="4.7109375" style="4" customWidth="1"/>
    <col min="8948" max="8948" width="1.7109375" style="4" customWidth="1"/>
    <col min="8949" max="8951" width="4.7109375" style="4" customWidth="1"/>
    <col min="8952" max="8952" width="1.7109375" style="4" customWidth="1"/>
    <col min="8953" max="8955" width="4.7109375" style="4" customWidth="1"/>
    <col min="8956" max="8956" width="1.7109375" style="4" customWidth="1"/>
    <col min="8957" max="8957" width="4.85546875" style="4" bestFit="1" customWidth="1"/>
    <col min="8958" max="8958" width="4" style="4" customWidth="1"/>
    <col min="8959" max="8959" width="5" style="4" customWidth="1"/>
    <col min="8960" max="8960" width="11.42578125" style="4"/>
    <col min="8961" max="8961" width="12.42578125" style="4" customWidth="1"/>
    <col min="8962" max="8962" width="10.85546875" style="4" customWidth="1"/>
    <col min="8963" max="8964" width="6.140625" style="4" customWidth="1"/>
    <col min="8965" max="8965" width="1.7109375" style="4" customWidth="1"/>
    <col min="8966" max="8966" width="6" style="4" customWidth="1"/>
    <col min="8967" max="8968" width="5.28515625" style="4" customWidth="1"/>
    <col min="8969" max="8969" width="1.7109375" style="4" customWidth="1"/>
    <col min="8970" max="8972" width="5.28515625" style="4" customWidth="1"/>
    <col min="8973" max="8973" width="1.7109375" style="4" customWidth="1"/>
    <col min="8974" max="8976" width="5.28515625" style="4" customWidth="1"/>
    <col min="8977" max="8977" width="1.7109375" style="4" customWidth="1"/>
    <col min="8978" max="8980" width="5.28515625" style="4" customWidth="1"/>
    <col min="8981" max="8981" width="1.7109375" style="4" customWidth="1"/>
    <col min="8982" max="8984" width="5.28515625" style="4" customWidth="1"/>
    <col min="8985" max="8985" width="1.7109375" style="4" customWidth="1"/>
    <col min="8986" max="8988" width="5.28515625" style="4" customWidth="1"/>
    <col min="8989" max="9187" width="11.42578125" style="4"/>
    <col min="9188" max="9188" width="22.7109375" style="4" customWidth="1"/>
    <col min="9189" max="9189" width="7.28515625" style="4" customWidth="1"/>
    <col min="9190" max="9190" width="6.85546875" style="4" customWidth="1"/>
    <col min="9191" max="9191" width="6" style="4" bestFit="1" customWidth="1"/>
    <col min="9192" max="9192" width="1.7109375" style="4" customWidth="1"/>
    <col min="9193" max="9193" width="6" style="4" bestFit="1" customWidth="1"/>
    <col min="9194" max="9195" width="5.42578125" style="4" customWidth="1"/>
    <col min="9196" max="9196" width="1.7109375" style="4" customWidth="1"/>
    <col min="9197" max="9199" width="5.140625" style="4" customWidth="1"/>
    <col min="9200" max="9200" width="1.7109375" style="4" customWidth="1"/>
    <col min="9201" max="9203" width="4.7109375" style="4" customWidth="1"/>
    <col min="9204" max="9204" width="1.7109375" style="4" customWidth="1"/>
    <col min="9205" max="9207" width="4.7109375" style="4" customWidth="1"/>
    <col min="9208" max="9208" width="1.7109375" style="4" customWidth="1"/>
    <col min="9209" max="9211" width="4.7109375" style="4" customWidth="1"/>
    <col min="9212" max="9212" width="1.7109375" style="4" customWidth="1"/>
    <col min="9213" max="9213" width="4.85546875" style="4" bestFit="1" customWidth="1"/>
    <col min="9214" max="9214" width="4" style="4" customWidth="1"/>
    <col min="9215" max="9215" width="5" style="4" customWidth="1"/>
    <col min="9216" max="9216" width="11.42578125" style="4"/>
    <col min="9217" max="9217" width="12.42578125" style="4" customWidth="1"/>
    <col min="9218" max="9218" width="10.85546875" style="4" customWidth="1"/>
    <col min="9219" max="9220" width="6.140625" style="4" customWidth="1"/>
    <col min="9221" max="9221" width="1.7109375" style="4" customWidth="1"/>
    <col min="9222" max="9222" width="6" style="4" customWidth="1"/>
    <col min="9223" max="9224" width="5.28515625" style="4" customWidth="1"/>
    <col min="9225" max="9225" width="1.7109375" style="4" customWidth="1"/>
    <col min="9226" max="9228" width="5.28515625" style="4" customWidth="1"/>
    <col min="9229" max="9229" width="1.7109375" style="4" customWidth="1"/>
    <col min="9230" max="9232" width="5.28515625" style="4" customWidth="1"/>
    <col min="9233" max="9233" width="1.7109375" style="4" customWidth="1"/>
    <col min="9234" max="9236" width="5.28515625" style="4" customWidth="1"/>
    <col min="9237" max="9237" width="1.7109375" style="4" customWidth="1"/>
    <col min="9238" max="9240" width="5.28515625" style="4" customWidth="1"/>
    <col min="9241" max="9241" width="1.7109375" style="4" customWidth="1"/>
    <col min="9242" max="9244" width="5.28515625" style="4" customWidth="1"/>
    <col min="9245" max="9443" width="11.42578125" style="4"/>
    <col min="9444" max="9444" width="22.7109375" style="4" customWidth="1"/>
    <col min="9445" max="9445" width="7.28515625" style="4" customWidth="1"/>
    <col min="9446" max="9446" width="6.85546875" style="4" customWidth="1"/>
    <col min="9447" max="9447" width="6" style="4" bestFit="1" customWidth="1"/>
    <col min="9448" max="9448" width="1.7109375" style="4" customWidth="1"/>
    <col min="9449" max="9449" width="6" style="4" bestFit="1" customWidth="1"/>
    <col min="9450" max="9451" width="5.42578125" style="4" customWidth="1"/>
    <col min="9452" max="9452" width="1.7109375" style="4" customWidth="1"/>
    <col min="9453" max="9455" width="5.140625" style="4" customWidth="1"/>
    <col min="9456" max="9456" width="1.7109375" style="4" customWidth="1"/>
    <col min="9457" max="9459" width="4.7109375" style="4" customWidth="1"/>
    <col min="9460" max="9460" width="1.7109375" style="4" customWidth="1"/>
    <col min="9461" max="9463" width="4.7109375" style="4" customWidth="1"/>
    <col min="9464" max="9464" width="1.7109375" style="4" customWidth="1"/>
    <col min="9465" max="9467" width="4.7109375" style="4" customWidth="1"/>
    <col min="9468" max="9468" width="1.7109375" style="4" customWidth="1"/>
    <col min="9469" max="9469" width="4.85546875" style="4" bestFit="1" customWidth="1"/>
    <col min="9470" max="9470" width="4" style="4" customWidth="1"/>
    <col min="9471" max="9471" width="5" style="4" customWidth="1"/>
    <col min="9472" max="9472" width="11.42578125" style="4"/>
    <col min="9473" max="9473" width="12.42578125" style="4" customWidth="1"/>
    <col min="9474" max="9474" width="10.85546875" style="4" customWidth="1"/>
    <col min="9475" max="9476" width="6.140625" style="4" customWidth="1"/>
    <col min="9477" max="9477" width="1.7109375" style="4" customWidth="1"/>
    <col min="9478" max="9478" width="6" style="4" customWidth="1"/>
    <col min="9479" max="9480" width="5.28515625" style="4" customWidth="1"/>
    <col min="9481" max="9481" width="1.7109375" style="4" customWidth="1"/>
    <col min="9482" max="9484" width="5.28515625" style="4" customWidth="1"/>
    <col min="9485" max="9485" width="1.7109375" style="4" customWidth="1"/>
    <col min="9486" max="9488" width="5.28515625" style="4" customWidth="1"/>
    <col min="9489" max="9489" width="1.7109375" style="4" customWidth="1"/>
    <col min="9490" max="9492" width="5.28515625" style="4" customWidth="1"/>
    <col min="9493" max="9493" width="1.7109375" style="4" customWidth="1"/>
    <col min="9494" max="9496" width="5.28515625" style="4" customWidth="1"/>
    <col min="9497" max="9497" width="1.7109375" style="4" customWidth="1"/>
    <col min="9498" max="9500" width="5.28515625" style="4" customWidth="1"/>
    <col min="9501" max="9699" width="11.42578125" style="4"/>
    <col min="9700" max="9700" width="22.7109375" style="4" customWidth="1"/>
    <col min="9701" max="9701" width="7.28515625" style="4" customWidth="1"/>
    <col min="9702" max="9702" width="6.85546875" style="4" customWidth="1"/>
    <col min="9703" max="9703" width="6" style="4" bestFit="1" customWidth="1"/>
    <col min="9704" max="9704" width="1.7109375" style="4" customWidth="1"/>
    <col min="9705" max="9705" width="6" style="4" bestFit="1" customWidth="1"/>
    <col min="9706" max="9707" width="5.42578125" style="4" customWidth="1"/>
    <col min="9708" max="9708" width="1.7109375" style="4" customWidth="1"/>
    <col min="9709" max="9711" width="5.140625" style="4" customWidth="1"/>
    <col min="9712" max="9712" width="1.7109375" style="4" customWidth="1"/>
    <col min="9713" max="9715" width="4.7109375" style="4" customWidth="1"/>
    <col min="9716" max="9716" width="1.7109375" style="4" customWidth="1"/>
    <col min="9717" max="9719" width="4.7109375" style="4" customWidth="1"/>
    <col min="9720" max="9720" width="1.7109375" style="4" customWidth="1"/>
    <col min="9721" max="9723" width="4.7109375" style="4" customWidth="1"/>
    <col min="9724" max="9724" width="1.7109375" style="4" customWidth="1"/>
    <col min="9725" max="9725" width="4.85546875" style="4" bestFit="1" customWidth="1"/>
    <col min="9726" max="9726" width="4" style="4" customWidth="1"/>
    <col min="9727" max="9727" width="5" style="4" customWidth="1"/>
    <col min="9728" max="9728" width="11.42578125" style="4"/>
    <col min="9729" max="9729" width="12.42578125" style="4" customWidth="1"/>
    <col min="9730" max="9730" width="10.85546875" style="4" customWidth="1"/>
    <col min="9731" max="9732" width="6.140625" style="4" customWidth="1"/>
    <col min="9733" max="9733" width="1.7109375" style="4" customWidth="1"/>
    <col min="9734" max="9734" width="6" style="4" customWidth="1"/>
    <col min="9735" max="9736" width="5.28515625" style="4" customWidth="1"/>
    <col min="9737" max="9737" width="1.7109375" style="4" customWidth="1"/>
    <col min="9738" max="9740" width="5.28515625" style="4" customWidth="1"/>
    <col min="9741" max="9741" width="1.7109375" style="4" customWidth="1"/>
    <col min="9742" max="9744" width="5.28515625" style="4" customWidth="1"/>
    <col min="9745" max="9745" width="1.7109375" style="4" customWidth="1"/>
    <col min="9746" max="9748" width="5.28515625" style="4" customWidth="1"/>
    <col min="9749" max="9749" width="1.7109375" style="4" customWidth="1"/>
    <col min="9750" max="9752" width="5.28515625" style="4" customWidth="1"/>
    <col min="9753" max="9753" width="1.7109375" style="4" customWidth="1"/>
    <col min="9754" max="9756" width="5.28515625" style="4" customWidth="1"/>
    <col min="9757" max="9955" width="11.42578125" style="4"/>
    <col min="9956" max="9956" width="22.7109375" style="4" customWidth="1"/>
    <col min="9957" max="9957" width="7.28515625" style="4" customWidth="1"/>
    <col min="9958" max="9958" width="6.85546875" style="4" customWidth="1"/>
    <col min="9959" max="9959" width="6" style="4" bestFit="1" customWidth="1"/>
    <col min="9960" max="9960" width="1.7109375" style="4" customWidth="1"/>
    <col min="9961" max="9961" width="6" style="4" bestFit="1" customWidth="1"/>
    <col min="9962" max="9963" width="5.42578125" style="4" customWidth="1"/>
    <col min="9964" max="9964" width="1.7109375" style="4" customWidth="1"/>
    <col min="9965" max="9967" width="5.140625" style="4" customWidth="1"/>
    <col min="9968" max="9968" width="1.7109375" style="4" customWidth="1"/>
    <col min="9969" max="9971" width="4.7109375" style="4" customWidth="1"/>
    <col min="9972" max="9972" width="1.7109375" style="4" customWidth="1"/>
    <col min="9973" max="9975" width="4.7109375" style="4" customWidth="1"/>
    <col min="9976" max="9976" width="1.7109375" style="4" customWidth="1"/>
    <col min="9977" max="9979" width="4.7109375" style="4" customWidth="1"/>
    <col min="9980" max="9980" width="1.7109375" style="4" customWidth="1"/>
    <col min="9981" max="9981" width="4.85546875" style="4" bestFit="1" customWidth="1"/>
    <col min="9982" max="9982" width="4" style="4" customWidth="1"/>
    <col min="9983" max="9983" width="5" style="4" customWidth="1"/>
    <col min="9984" max="9984" width="11.42578125" style="4"/>
    <col min="9985" max="9985" width="12.42578125" style="4" customWidth="1"/>
    <col min="9986" max="9986" width="10.85546875" style="4" customWidth="1"/>
    <col min="9987" max="9988" width="6.140625" style="4" customWidth="1"/>
    <col min="9989" max="9989" width="1.7109375" style="4" customWidth="1"/>
    <col min="9990" max="9990" width="6" style="4" customWidth="1"/>
    <col min="9991" max="9992" width="5.28515625" style="4" customWidth="1"/>
    <col min="9993" max="9993" width="1.7109375" style="4" customWidth="1"/>
    <col min="9994" max="9996" width="5.28515625" style="4" customWidth="1"/>
    <col min="9997" max="9997" width="1.7109375" style="4" customWidth="1"/>
    <col min="9998" max="10000" width="5.28515625" style="4" customWidth="1"/>
    <col min="10001" max="10001" width="1.7109375" style="4" customWidth="1"/>
    <col min="10002" max="10004" width="5.28515625" style="4" customWidth="1"/>
    <col min="10005" max="10005" width="1.7109375" style="4" customWidth="1"/>
    <col min="10006" max="10008" width="5.28515625" style="4" customWidth="1"/>
    <col min="10009" max="10009" width="1.7109375" style="4" customWidth="1"/>
    <col min="10010" max="10012" width="5.28515625" style="4" customWidth="1"/>
    <col min="10013" max="10211" width="11.42578125" style="4"/>
    <col min="10212" max="10212" width="22.7109375" style="4" customWidth="1"/>
    <col min="10213" max="10213" width="7.28515625" style="4" customWidth="1"/>
    <col min="10214" max="10214" width="6.85546875" style="4" customWidth="1"/>
    <col min="10215" max="10215" width="6" style="4" bestFit="1" customWidth="1"/>
    <col min="10216" max="10216" width="1.7109375" style="4" customWidth="1"/>
    <col min="10217" max="10217" width="6" style="4" bestFit="1" customWidth="1"/>
    <col min="10218" max="10219" width="5.42578125" style="4" customWidth="1"/>
    <col min="10220" max="10220" width="1.7109375" style="4" customWidth="1"/>
    <col min="10221" max="10223" width="5.140625" style="4" customWidth="1"/>
    <col min="10224" max="10224" width="1.7109375" style="4" customWidth="1"/>
    <col min="10225" max="10227" width="4.7109375" style="4" customWidth="1"/>
    <col min="10228" max="10228" width="1.7109375" style="4" customWidth="1"/>
    <col min="10229" max="10231" width="4.7109375" style="4" customWidth="1"/>
    <col min="10232" max="10232" width="1.7109375" style="4" customWidth="1"/>
    <col min="10233" max="10235" width="4.7109375" style="4" customWidth="1"/>
    <col min="10236" max="10236" width="1.7109375" style="4" customWidth="1"/>
    <col min="10237" max="10237" width="4.85546875" style="4" bestFit="1" customWidth="1"/>
    <col min="10238" max="10238" width="4" style="4" customWidth="1"/>
    <col min="10239" max="10239" width="5" style="4" customWidth="1"/>
    <col min="10240" max="10240" width="11.42578125" style="4"/>
    <col min="10241" max="10241" width="12.42578125" style="4" customWidth="1"/>
    <col min="10242" max="10242" width="10.85546875" style="4" customWidth="1"/>
    <col min="10243" max="10244" width="6.140625" style="4" customWidth="1"/>
    <col min="10245" max="10245" width="1.7109375" style="4" customWidth="1"/>
    <col min="10246" max="10246" width="6" style="4" customWidth="1"/>
    <col min="10247" max="10248" width="5.28515625" style="4" customWidth="1"/>
    <col min="10249" max="10249" width="1.7109375" style="4" customWidth="1"/>
    <col min="10250" max="10252" width="5.28515625" style="4" customWidth="1"/>
    <col min="10253" max="10253" width="1.7109375" style="4" customWidth="1"/>
    <col min="10254" max="10256" width="5.28515625" style="4" customWidth="1"/>
    <col min="10257" max="10257" width="1.7109375" style="4" customWidth="1"/>
    <col min="10258" max="10260" width="5.28515625" style="4" customWidth="1"/>
    <col min="10261" max="10261" width="1.7109375" style="4" customWidth="1"/>
    <col min="10262" max="10264" width="5.28515625" style="4" customWidth="1"/>
    <col min="10265" max="10265" width="1.7109375" style="4" customWidth="1"/>
    <col min="10266" max="10268" width="5.28515625" style="4" customWidth="1"/>
    <col min="10269" max="10467" width="11.42578125" style="4"/>
    <col min="10468" max="10468" width="22.7109375" style="4" customWidth="1"/>
    <col min="10469" max="10469" width="7.28515625" style="4" customWidth="1"/>
    <col min="10470" max="10470" width="6.85546875" style="4" customWidth="1"/>
    <col min="10471" max="10471" width="6" style="4" bestFit="1" customWidth="1"/>
    <col min="10472" max="10472" width="1.7109375" style="4" customWidth="1"/>
    <col min="10473" max="10473" width="6" style="4" bestFit="1" customWidth="1"/>
    <col min="10474" max="10475" width="5.42578125" style="4" customWidth="1"/>
    <col min="10476" max="10476" width="1.7109375" style="4" customWidth="1"/>
    <col min="10477" max="10479" width="5.140625" style="4" customWidth="1"/>
    <col min="10480" max="10480" width="1.7109375" style="4" customWidth="1"/>
    <col min="10481" max="10483" width="4.7109375" style="4" customWidth="1"/>
    <col min="10484" max="10484" width="1.7109375" style="4" customWidth="1"/>
    <col min="10485" max="10487" width="4.7109375" style="4" customWidth="1"/>
    <col min="10488" max="10488" width="1.7109375" style="4" customWidth="1"/>
    <col min="10489" max="10491" width="4.7109375" style="4" customWidth="1"/>
    <col min="10492" max="10492" width="1.7109375" style="4" customWidth="1"/>
    <col min="10493" max="10493" width="4.85546875" style="4" bestFit="1" customWidth="1"/>
    <col min="10494" max="10494" width="4" style="4" customWidth="1"/>
    <col min="10495" max="10495" width="5" style="4" customWidth="1"/>
    <col min="10496" max="10496" width="11.42578125" style="4"/>
    <col min="10497" max="10497" width="12.42578125" style="4" customWidth="1"/>
    <col min="10498" max="10498" width="10.85546875" style="4" customWidth="1"/>
    <col min="10499" max="10500" width="6.140625" style="4" customWidth="1"/>
    <col min="10501" max="10501" width="1.7109375" style="4" customWidth="1"/>
    <col min="10502" max="10502" width="6" style="4" customWidth="1"/>
    <col min="10503" max="10504" width="5.28515625" style="4" customWidth="1"/>
    <col min="10505" max="10505" width="1.7109375" style="4" customWidth="1"/>
    <col min="10506" max="10508" width="5.28515625" style="4" customWidth="1"/>
    <col min="10509" max="10509" width="1.7109375" style="4" customWidth="1"/>
    <col min="10510" max="10512" width="5.28515625" style="4" customWidth="1"/>
    <col min="10513" max="10513" width="1.7109375" style="4" customWidth="1"/>
    <col min="10514" max="10516" width="5.28515625" style="4" customWidth="1"/>
    <col min="10517" max="10517" width="1.7109375" style="4" customWidth="1"/>
    <col min="10518" max="10520" width="5.28515625" style="4" customWidth="1"/>
    <col min="10521" max="10521" width="1.7109375" style="4" customWidth="1"/>
    <col min="10522" max="10524" width="5.28515625" style="4" customWidth="1"/>
    <col min="10525" max="10723" width="11.42578125" style="4"/>
    <col min="10724" max="10724" width="22.7109375" style="4" customWidth="1"/>
    <col min="10725" max="10725" width="7.28515625" style="4" customWidth="1"/>
    <col min="10726" max="10726" width="6.85546875" style="4" customWidth="1"/>
    <col min="10727" max="10727" width="6" style="4" bestFit="1" customWidth="1"/>
    <col min="10728" max="10728" width="1.7109375" style="4" customWidth="1"/>
    <col min="10729" max="10729" width="6" style="4" bestFit="1" customWidth="1"/>
    <col min="10730" max="10731" width="5.42578125" style="4" customWidth="1"/>
    <col min="10732" max="10732" width="1.7109375" style="4" customWidth="1"/>
    <col min="10733" max="10735" width="5.140625" style="4" customWidth="1"/>
    <col min="10736" max="10736" width="1.7109375" style="4" customWidth="1"/>
    <col min="10737" max="10739" width="4.7109375" style="4" customWidth="1"/>
    <col min="10740" max="10740" width="1.7109375" style="4" customWidth="1"/>
    <col min="10741" max="10743" width="4.7109375" style="4" customWidth="1"/>
    <col min="10744" max="10744" width="1.7109375" style="4" customWidth="1"/>
    <col min="10745" max="10747" width="4.7109375" style="4" customWidth="1"/>
    <col min="10748" max="10748" width="1.7109375" style="4" customWidth="1"/>
    <col min="10749" max="10749" width="4.85546875" style="4" bestFit="1" customWidth="1"/>
    <col min="10750" max="10750" width="4" style="4" customWidth="1"/>
    <col min="10751" max="10751" width="5" style="4" customWidth="1"/>
    <col min="10752" max="10752" width="11.42578125" style="4"/>
    <col min="10753" max="10753" width="12.42578125" style="4" customWidth="1"/>
    <col min="10754" max="10754" width="10.85546875" style="4" customWidth="1"/>
    <col min="10755" max="10756" width="6.140625" style="4" customWidth="1"/>
    <col min="10757" max="10757" width="1.7109375" style="4" customWidth="1"/>
    <col min="10758" max="10758" width="6" style="4" customWidth="1"/>
    <col min="10759" max="10760" width="5.28515625" style="4" customWidth="1"/>
    <col min="10761" max="10761" width="1.7109375" style="4" customWidth="1"/>
    <col min="10762" max="10764" width="5.28515625" style="4" customWidth="1"/>
    <col min="10765" max="10765" width="1.7109375" style="4" customWidth="1"/>
    <col min="10766" max="10768" width="5.28515625" style="4" customWidth="1"/>
    <col min="10769" max="10769" width="1.7109375" style="4" customWidth="1"/>
    <col min="10770" max="10772" width="5.28515625" style="4" customWidth="1"/>
    <col min="10773" max="10773" width="1.7109375" style="4" customWidth="1"/>
    <col min="10774" max="10776" width="5.28515625" style="4" customWidth="1"/>
    <col min="10777" max="10777" width="1.7109375" style="4" customWidth="1"/>
    <col min="10778" max="10780" width="5.28515625" style="4" customWidth="1"/>
    <col min="10781" max="10979" width="11.42578125" style="4"/>
    <col min="10980" max="10980" width="22.7109375" style="4" customWidth="1"/>
    <col min="10981" max="10981" width="7.28515625" style="4" customWidth="1"/>
    <col min="10982" max="10982" width="6.85546875" style="4" customWidth="1"/>
    <col min="10983" max="10983" width="6" style="4" bestFit="1" customWidth="1"/>
    <col min="10984" max="10984" width="1.7109375" style="4" customWidth="1"/>
    <col min="10985" max="10985" width="6" style="4" bestFit="1" customWidth="1"/>
    <col min="10986" max="10987" width="5.42578125" style="4" customWidth="1"/>
    <col min="10988" max="10988" width="1.7109375" style="4" customWidth="1"/>
    <col min="10989" max="10991" width="5.140625" style="4" customWidth="1"/>
    <col min="10992" max="10992" width="1.7109375" style="4" customWidth="1"/>
    <col min="10993" max="10995" width="4.7109375" style="4" customWidth="1"/>
    <col min="10996" max="10996" width="1.7109375" style="4" customWidth="1"/>
    <col min="10997" max="10999" width="4.7109375" style="4" customWidth="1"/>
    <col min="11000" max="11000" width="1.7109375" style="4" customWidth="1"/>
    <col min="11001" max="11003" width="4.7109375" style="4" customWidth="1"/>
    <col min="11004" max="11004" width="1.7109375" style="4" customWidth="1"/>
    <col min="11005" max="11005" width="4.85546875" style="4" bestFit="1" customWidth="1"/>
    <col min="11006" max="11006" width="4" style="4" customWidth="1"/>
    <col min="11007" max="11007" width="5" style="4" customWidth="1"/>
    <col min="11008" max="11008" width="11.42578125" style="4"/>
    <col min="11009" max="11009" width="12.42578125" style="4" customWidth="1"/>
    <col min="11010" max="11010" width="10.85546875" style="4" customWidth="1"/>
    <col min="11011" max="11012" width="6.140625" style="4" customWidth="1"/>
    <col min="11013" max="11013" width="1.7109375" style="4" customWidth="1"/>
    <col min="11014" max="11014" width="6" style="4" customWidth="1"/>
    <col min="11015" max="11016" width="5.28515625" style="4" customWidth="1"/>
    <col min="11017" max="11017" width="1.7109375" style="4" customWidth="1"/>
    <col min="11018" max="11020" width="5.28515625" style="4" customWidth="1"/>
    <col min="11021" max="11021" width="1.7109375" style="4" customWidth="1"/>
    <col min="11022" max="11024" width="5.28515625" style="4" customWidth="1"/>
    <col min="11025" max="11025" width="1.7109375" style="4" customWidth="1"/>
    <col min="11026" max="11028" width="5.28515625" style="4" customWidth="1"/>
    <col min="11029" max="11029" width="1.7109375" style="4" customWidth="1"/>
    <col min="11030" max="11032" width="5.28515625" style="4" customWidth="1"/>
    <col min="11033" max="11033" width="1.7109375" style="4" customWidth="1"/>
    <col min="11034" max="11036" width="5.28515625" style="4" customWidth="1"/>
    <col min="11037" max="11235" width="11.42578125" style="4"/>
    <col min="11236" max="11236" width="22.7109375" style="4" customWidth="1"/>
    <col min="11237" max="11237" width="7.28515625" style="4" customWidth="1"/>
    <col min="11238" max="11238" width="6.85546875" style="4" customWidth="1"/>
    <col min="11239" max="11239" width="6" style="4" bestFit="1" customWidth="1"/>
    <col min="11240" max="11240" width="1.7109375" style="4" customWidth="1"/>
    <col min="11241" max="11241" width="6" style="4" bestFit="1" customWidth="1"/>
    <col min="11242" max="11243" width="5.42578125" style="4" customWidth="1"/>
    <col min="11244" max="11244" width="1.7109375" style="4" customWidth="1"/>
    <col min="11245" max="11247" width="5.140625" style="4" customWidth="1"/>
    <col min="11248" max="11248" width="1.7109375" style="4" customWidth="1"/>
    <col min="11249" max="11251" width="4.7109375" style="4" customWidth="1"/>
    <col min="11252" max="11252" width="1.7109375" style="4" customWidth="1"/>
    <col min="11253" max="11255" width="4.7109375" style="4" customWidth="1"/>
    <col min="11256" max="11256" width="1.7109375" style="4" customWidth="1"/>
    <col min="11257" max="11259" width="4.7109375" style="4" customWidth="1"/>
    <col min="11260" max="11260" width="1.7109375" style="4" customWidth="1"/>
    <col min="11261" max="11261" width="4.85546875" style="4" bestFit="1" customWidth="1"/>
    <col min="11262" max="11262" width="4" style="4" customWidth="1"/>
    <col min="11263" max="11263" width="5" style="4" customWidth="1"/>
    <col min="11264" max="11264" width="11.42578125" style="4"/>
    <col min="11265" max="11265" width="12.42578125" style="4" customWidth="1"/>
    <col min="11266" max="11266" width="10.85546875" style="4" customWidth="1"/>
    <col min="11267" max="11268" width="6.140625" style="4" customWidth="1"/>
    <col min="11269" max="11269" width="1.7109375" style="4" customWidth="1"/>
    <col min="11270" max="11270" width="6" style="4" customWidth="1"/>
    <col min="11271" max="11272" width="5.28515625" style="4" customWidth="1"/>
    <col min="11273" max="11273" width="1.7109375" style="4" customWidth="1"/>
    <col min="11274" max="11276" width="5.28515625" style="4" customWidth="1"/>
    <col min="11277" max="11277" width="1.7109375" style="4" customWidth="1"/>
    <col min="11278" max="11280" width="5.28515625" style="4" customWidth="1"/>
    <col min="11281" max="11281" width="1.7109375" style="4" customWidth="1"/>
    <col min="11282" max="11284" width="5.28515625" style="4" customWidth="1"/>
    <col min="11285" max="11285" width="1.7109375" style="4" customWidth="1"/>
    <col min="11286" max="11288" width="5.28515625" style="4" customWidth="1"/>
    <col min="11289" max="11289" width="1.7109375" style="4" customWidth="1"/>
    <col min="11290" max="11292" width="5.28515625" style="4" customWidth="1"/>
    <col min="11293" max="11491" width="11.42578125" style="4"/>
    <col min="11492" max="11492" width="22.7109375" style="4" customWidth="1"/>
    <col min="11493" max="11493" width="7.28515625" style="4" customWidth="1"/>
    <col min="11494" max="11494" width="6.85546875" style="4" customWidth="1"/>
    <col min="11495" max="11495" width="6" style="4" bestFit="1" customWidth="1"/>
    <col min="11496" max="11496" width="1.7109375" style="4" customWidth="1"/>
    <col min="11497" max="11497" width="6" style="4" bestFit="1" customWidth="1"/>
    <col min="11498" max="11499" width="5.42578125" style="4" customWidth="1"/>
    <col min="11500" max="11500" width="1.7109375" style="4" customWidth="1"/>
    <col min="11501" max="11503" width="5.140625" style="4" customWidth="1"/>
    <col min="11504" max="11504" width="1.7109375" style="4" customWidth="1"/>
    <col min="11505" max="11507" width="4.7109375" style="4" customWidth="1"/>
    <col min="11508" max="11508" width="1.7109375" style="4" customWidth="1"/>
    <col min="11509" max="11511" width="4.7109375" style="4" customWidth="1"/>
    <col min="11512" max="11512" width="1.7109375" style="4" customWidth="1"/>
    <col min="11513" max="11515" width="4.7109375" style="4" customWidth="1"/>
    <col min="11516" max="11516" width="1.7109375" style="4" customWidth="1"/>
    <col min="11517" max="11517" width="4.85546875" style="4" bestFit="1" customWidth="1"/>
    <col min="11518" max="11518" width="4" style="4" customWidth="1"/>
    <col min="11519" max="11519" width="5" style="4" customWidth="1"/>
    <col min="11520" max="11520" width="11.42578125" style="4"/>
    <col min="11521" max="11521" width="12.42578125" style="4" customWidth="1"/>
    <col min="11522" max="11522" width="10.85546875" style="4" customWidth="1"/>
    <col min="11523" max="11524" width="6.140625" style="4" customWidth="1"/>
    <col min="11525" max="11525" width="1.7109375" style="4" customWidth="1"/>
    <col min="11526" max="11526" width="6" style="4" customWidth="1"/>
    <col min="11527" max="11528" width="5.28515625" style="4" customWidth="1"/>
    <col min="11529" max="11529" width="1.7109375" style="4" customWidth="1"/>
    <col min="11530" max="11532" width="5.28515625" style="4" customWidth="1"/>
    <col min="11533" max="11533" width="1.7109375" style="4" customWidth="1"/>
    <col min="11534" max="11536" width="5.28515625" style="4" customWidth="1"/>
    <col min="11537" max="11537" width="1.7109375" style="4" customWidth="1"/>
    <col min="11538" max="11540" width="5.28515625" style="4" customWidth="1"/>
    <col min="11541" max="11541" width="1.7109375" style="4" customWidth="1"/>
    <col min="11542" max="11544" width="5.28515625" style="4" customWidth="1"/>
    <col min="11545" max="11545" width="1.7109375" style="4" customWidth="1"/>
    <col min="11546" max="11548" width="5.28515625" style="4" customWidth="1"/>
    <col min="11549" max="11747" width="11.42578125" style="4"/>
    <col min="11748" max="11748" width="22.7109375" style="4" customWidth="1"/>
    <col min="11749" max="11749" width="7.28515625" style="4" customWidth="1"/>
    <col min="11750" max="11750" width="6.85546875" style="4" customWidth="1"/>
    <col min="11751" max="11751" width="6" style="4" bestFit="1" customWidth="1"/>
    <col min="11752" max="11752" width="1.7109375" style="4" customWidth="1"/>
    <col min="11753" max="11753" width="6" style="4" bestFit="1" customWidth="1"/>
    <col min="11754" max="11755" width="5.42578125" style="4" customWidth="1"/>
    <col min="11756" max="11756" width="1.7109375" style="4" customWidth="1"/>
    <col min="11757" max="11759" width="5.140625" style="4" customWidth="1"/>
    <col min="11760" max="11760" width="1.7109375" style="4" customWidth="1"/>
    <col min="11761" max="11763" width="4.7109375" style="4" customWidth="1"/>
    <col min="11764" max="11764" width="1.7109375" style="4" customWidth="1"/>
    <col min="11765" max="11767" width="4.7109375" style="4" customWidth="1"/>
    <col min="11768" max="11768" width="1.7109375" style="4" customWidth="1"/>
    <col min="11769" max="11771" width="4.7109375" style="4" customWidth="1"/>
    <col min="11772" max="11772" width="1.7109375" style="4" customWidth="1"/>
    <col min="11773" max="11773" width="4.85546875" style="4" bestFit="1" customWidth="1"/>
    <col min="11774" max="11774" width="4" style="4" customWidth="1"/>
    <col min="11775" max="11775" width="5" style="4" customWidth="1"/>
    <col min="11776" max="11776" width="11.42578125" style="4"/>
    <col min="11777" max="11777" width="12.42578125" style="4" customWidth="1"/>
    <col min="11778" max="11778" width="10.85546875" style="4" customWidth="1"/>
    <col min="11779" max="11780" width="6.140625" style="4" customWidth="1"/>
    <col min="11781" max="11781" width="1.7109375" style="4" customWidth="1"/>
    <col min="11782" max="11782" width="6" style="4" customWidth="1"/>
    <col min="11783" max="11784" width="5.28515625" style="4" customWidth="1"/>
    <col min="11785" max="11785" width="1.7109375" style="4" customWidth="1"/>
    <col min="11786" max="11788" width="5.28515625" style="4" customWidth="1"/>
    <col min="11789" max="11789" width="1.7109375" style="4" customWidth="1"/>
    <col min="11790" max="11792" width="5.28515625" style="4" customWidth="1"/>
    <col min="11793" max="11793" width="1.7109375" style="4" customWidth="1"/>
    <col min="11794" max="11796" width="5.28515625" style="4" customWidth="1"/>
    <col min="11797" max="11797" width="1.7109375" style="4" customWidth="1"/>
    <col min="11798" max="11800" width="5.28515625" style="4" customWidth="1"/>
    <col min="11801" max="11801" width="1.7109375" style="4" customWidth="1"/>
    <col min="11802" max="11804" width="5.28515625" style="4" customWidth="1"/>
    <col min="11805" max="12003" width="11.42578125" style="4"/>
    <col min="12004" max="12004" width="22.7109375" style="4" customWidth="1"/>
    <col min="12005" max="12005" width="7.28515625" style="4" customWidth="1"/>
    <col min="12006" max="12006" width="6.85546875" style="4" customWidth="1"/>
    <col min="12007" max="12007" width="6" style="4" bestFit="1" customWidth="1"/>
    <col min="12008" max="12008" width="1.7109375" style="4" customWidth="1"/>
    <col min="12009" max="12009" width="6" style="4" bestFit="1" customWidth="1"/>
    <col min="12010" max="12011" width="5.42578125" style="4" customWidth="1"/>
    <col min="12012" max="12012" width="1.7109375" style="4" customWidth="1"/>
    <col min="12013" max="12015" width="5.140625" style="4" customWidth="1"/>
    <col min="12016" max="12016" width="1.7109375" style="4" customWidth="1"/>
    <col min="12017" max="12019" width="4.7109375" style="4" customWidth="1"/>
    <col min="12020" max="12020" width="1.7109375" style="4" customWidth="1"/>
    <col min="12021" max="12023" width="4.7109375" style="4" customWidth="1"/>
    <col min="12024" max="12024" width="1.7109375" style="4" customWidth="1"/>
    <col min="12025" max="12027" width="4.7109375" style="4" customWidth="1"/>
    <col min="12028" max="12028" width="1.7109375" style="4" customWidth="1"/>
    <col min="12029" max="12029" width="4.85546875" style="4" bestFit="1" customWidth="1"/>
    <col min="12030" max="12030" width="4" style="4" customWidth="1"/>
    <col min="12031" max="12031" width="5" style="4" customWidth="1"/>
    <col min="12032" max="12032" width="11.42578125" style="4"/>
    <col min="12033" max="12033" width="12.42578125" style="4" customWidth="1"/>
    <col min="12034" max="12034" width="10.85546875" style="4" customWidth="1"/>
    <col min="12035" max="12036" width="6.140625" style="4" customWidth="1"/>
    <col min="12037" max="12037" width="1.7109375" style="4" customWidth="1"/>
    <col min="12038" max="12038" width="6" style="4" customWidth="1"/>
    <col min="12039" max="12040" width="5.28515625" style="4" customWidth="1"/>
    <col min="12041" max="12041" width="1.7109375" style="4" customWidth="1"/>
    <col min="12042" max="12044" width="5.28515625" style="4" customWidth="1"/>
    <col min="12045" max="12045" width="1.7109375" style="4" customWidth="1"/>
    <col min="12046" max="12048" width="5.28515625" style="4" customWidth="1"/>
    <col min="12049" max="12049" width="1.7109375" style="4" customWidth="1"/>
    <col min="12050" max="12052" width="5.28515625" style="4" customWidth="1"/>
    <col min="12053" max="12053" width="1.7109375" style="4" customWidth="1"/>
    <col min="12054" max="12056" width="5.28515625" style="4" customWidth="1"/>
    <col min="12057" max="12057" width="1.7109375" style="4" customWidth="1"/>
    <col min="12058" max="12060" width="5.28515625" style="4" customWidth="1"/>
    <col min="12061" max="12259" width="11.42578125" style="4"/>
    <col min="12260" max="12260" width="22.7109375" style="4" customWidth="1"/>
    <col min="12261" max="12261" width="7.28515625" style="4" customWidth="1"/>
    <col min="12262" max="12262" width="6.85546875" style="4" customWidth="1"/>
    <col min="12263" max="12263" width="6" style="4" bestFit="1" customWidth="1"/>
    <col min="12264" max="12264" width="1.7109375" style="4" customWidth="1"/>
    <col min="12265" max="12265" width="6" style="4" bestFit="1" customWidth="1"/>
    <col min="12266" max="12267" width="5.42578125" style="4" customWidth="1"/>
    <col min="12268" max="12268" width="1.7109375" style="4" customWidth="1"/>
    <col min="12269" max="12271" width="5.140625" style="4" customWidth="1"/>
    <col min="12272" max="12272" width="1.7109375" style="4" customWidth="1"/>
    <col min="12273" max="12275" width="4.7109375" style="4" customWidth="1"/>
    <col min="12276" max="12276" width="1.7109375" style="4" customWidth="1"/>
    <col min="12277" max="12279" width="4.7109375" style="4" customWidth="1"/>
    <col min="12280" max="12280" width="1.7109375" style="4" customWidth="1"/>
    <col min="12281" max="12283" width="4.7109375" style="4" customWidth="1"/>
    <col min="12284" max="12284" width="1.7109375" style="4" customWidth="1"/>
    <col min="12285" max="12285" width="4.85546875" style="4" bestFit="1" customWidth="1"/>
    <col min="12286" max="12286" width="4" style="4" customWidth="1"/>
    <col min="12287" max="12287" width="5" style="4" customWidth="1"/>
    <col min="12288" max="12288" width="11.42578125" style="4"/>
    <col min="12289" max="12289" width="12.42578125" style="4" customWidth="1"/>
    <col min="12290" max="12290" width="10.85546875" style="4" customWidth="1"/>
    <col min="12291" max="12292" width="6.140625" style="4" customWidth="1"/>
    <col min="12293" max="12293" width="1.7109375" style="4" customWidth="1"/>
    <col min="12294" max="12294" width="6" style="4" customWidth="1"/>
    <col min="12295" max="12296" width="5.28515625" style="4" customWidth="1"/>
    <col min="12297" max="12297" width="1.7109375" style="4" customWidth="1"/>
    <col min="12298" max="12300" width="5.28515625" style="4" customWidth="1"/>
    <col min="12301" max="12301" width="1.7109375" style="4" customWidth="1"/>
    <col min="12302" max="12304" width="5.28515625" style="4" customWidth="1"/>
    <col min="12305" max="12305" width="1.7109375" style="4" customWidth="1"/>
    <col min="12306" max="12308" width="5.28515625" style="4" customWidth="1"/>
    <col min="12309" max="12309" width="1.7109375" style="4" customWidth="1"/>
    <col min="12310" max="12312" width="5.28515625" style="4" customWidth="1"/>
    <col min="12313" max="12313" width="1.7109375" style="4" customWidth="1"/>
    <col min="12314" max="12316" width="5.28515625" style="4" customWidth="1"/>
    <col min="12317" max="12515" width="11.42578125" style="4"/>
    <col min="12516" max="12516" width="22.7109375" style="4" customWidth="1"/>
    <col min="12517" max="12517" width="7.28515625" style="4" customWidth="1"/>
    <col min="12518" max="12518" width="6.85546875" style="4" customWidth="1"/>
    <col min="12519" max="12519" width="6" style="4" bestFit="1" customWidth="1"/>
    <col min="12520" max="12520" width="1.7109375" style="4" customWidth="1"/>
    <col min="12521" max="12521" width="6" style="4" bestFit="1" customWidth="1"/>
    <col min="12522" max="12523" width="5.42578125" style="4" customWidth="1"/>
    <col min="12524" max="12524" width="1.7109375" style="4" customWidth="1"/>
    <col min="12525" max="12527" width="5.140625" style="4" customWidth="1"/>
    <col min="12528" max="12528" width="1.7109375" style="4" customWidth="1"/>
    <col min="12529" max="12531" width="4.7109375" style="4" customWidth="1"/>
    <col min="12532" max="12532" width="1.7109375" style="4" customWidth="1"/>
    <col min="12533" max="12535" width="4.7109375" style="4" customWidth="1"/>
    <col min="12536" max="12536" width="1.7109375" style="4" customWidth="1"/>
    <col min="12537" max="12539" width="4.7109375" style="4" customWidth="1"/>
    <col min="12540" max="12540" width="1.7109375" style="4" customWidth="1"/>
    <col min="12541" max="12541" width="4.85546875" style="4" bestFit="1" customWidth="1"/>
    <col min="12542" max="12542" width="4" style="4" customWidth="1"/>
    <col min="12543" max="12543" width="5" style="4" customWidth="1"/>
    <col min="12544" max="12544" width="11.42578125" style="4"/>
    <col min="12545" max="12545" width="12.42578125" style="4" customWidth="1"/>
    <col min="12546" max="12546" width="10.85546875" style="4" customWidth="1"/>
    <col min="12547" max="12548" width="6.140625" style="4" customWidth="1"/>
    <col min="12549" max="12549" width="1.7109375" style="4" customWidth="1"/>
    <col min="12550" max="12550" width="6" style="4" customWidth="1"/>
    <col min="12551" max="12552" width="5.28515625" style="4" customWidth="1"/>
    <col min="12553" max="12553" width="1.7109375" style="4" customWidth="1"/>
    <col min="12554" max="12556" width="5.28515625" style="4" customWidth="1"/>
    <col min="12557" max="12557" width="1.7109375" style="4" customWidth="1"/>
    <col min="12558" max="12560" width="5.28515625" style="4" customWidth="1"/>
    <col min="12561" max="12561" width="1.7109375" style="4" customWidth="1"/>
    <col min="12562" max="12564" width="5.28515625" style="4" customWidth="1"/>
    <col min="12565" max="12565" width="1.7109375" style="4" customWidth="1"/>
    <col min="12566" max="12568" width="5.28515625" style="4" customWidth="1"/>
    <col min="12569" max="12569" width="1.7109375" style="4" customWidth="1"/>
    <col min="12570" max="12572" width="5.28515625" style="4" customWidth="1"/>
    <col min="12573" max="12771" width="11.42578125" style="4"/>
    <col min="12772" max="12772" width="22.7109375" style="4" customWidth="1"/>
    <col min="12773" max="12773" width="7.28515625" style="4" customWidth="1"/>
    <col min="12774" max="12774" width="6.85546875" style="4" customWidth="1"/>
    <col min="12775" max="12775" width="6" style="4" bestFit="1" customWidth="1"/>
    <col min="12776" max="12776" width="1.7109375" style="4" customWidth="1"/>
    <col min="12777" max="12777" width="6" style="4" bestFit="1" customWidth="1"/>
    <col min="12778" max="12779" width="5.42578125" style="4" customWidth="1"/>
    <col min="12780" max="12780" width="1.7109375" style="4" customWidth="1"/>
    <col min="12781" max="12783" width="5.140625" style="4" customWidth="1"/>
    <col min="12784" max="12784" width="1.7109375" style="4" customWidth="1"/>
    <col min="12785" max="12787" width="4.7109375" style="4" customWidth="1"/>
    <col min="12788" max="12788" width="1.7109375" style="4" customWidth="1"/>
    <col min="12789" max="12791" width="4.7109375" style="4" customWidth="1"/>
    <col min="12792" max="12792" width="1.7109375" style="4" customWidth="1"/>
    <col min="12793" max="12795" width="4.7109375" style="4" customWidth="1"/>
    <col min="12796" max="12796" width="1.7109375" style="4" customWidth="1"/>
    <col min="12797" max="12797" width="4.85546875" style="4" bestFit="1" customWidth="1"/>
    <col min="12798" max="12798" width="4" style="4" customWidth="1"/>
    <col min="12799" max="12799" width="5" style="4" customWidth="1"/>
    <col min="12800" max="12800" width="11.42578125" style="4"/>
    <col min="12801" max="12801" width="12.42578125" style="4" customWidth="1"/>
    <col min="12802" max="12802" width="10.85546875" style="4" customWidth="1"/>
    <col min="12803" max="12804" width="6.140625" style="4" customWidth="1"/>
    <col min="12805" max="12805" width="1.7109375" style="4" customWidth="1"/>
    <col min="12806" max="12806" width="6" style="4" customWidth="1"/>
    <col min="12807" max="12808" width="5.28515625" style="4" customWidth="1"/>
    <col min="12809" max="12809" width="1.7109375" style="4" customWidth="1"/>
    <col min="12810" max="12812" width="5.28515625" style="4" customWidth="1"/>
    <col min="12813" max="12813" width="1.7109375" style="4" customWidth="1"/>
    <col min="12814" max="12816" width="5.28515625" style="4" customWidth="1"/>
    <col min="12817" max="12817" width="1.7109375" style="4" customWidth="1"/>
    <col min="12818" max="12820" width="5.28515625" style="4" customWidth="1"/>
    <col min="12821" max="12821" width="1.7109375" style="4" customWidth="1"/>
    <col min="12822" max="12824" width="5.28515625" style="4" customWidth="1"/>
    <col min="12825" max="12825" width="1.7109375" style="4" customWidth="1"/>
    <col min="12826" max="12828" width="5.28515625" style="4" customWidth="1"/>
    <col min="12829" max="13027" width="11.42578125" style="4"/>
    <col min="13028" max="13028" width="22.7109375" style="4" customWidth="1"/>
    <col min="13029" max="13029" width="7.28515625" style="4" customWidth="1"/>
    <col min="13030" max="13030" width="6.85546875" style="4" customWidth="1"/>
    <col min="13031" max="13031" width="6" style="4" bestFit="1" customWidth="1"/>
    <col min="13032" max="13032" width="1.7109375" style="4" customWidth="1"/>
    <col min="13033" max="13033" width="6" style="4" bestFit="1" customWidth="1"/>
    <col min="13034" max="13035" width="5.42578125" style="4" customWidth="1"/>
    <col min="13036" max="13036" width="1.7109375" style="4" customWidth="1"/>
    <col min="13037" max="13039" width="5.140625" style="4" customWidth="1"/>
    <col min="13040" max="13040" width="1.7109375" style="4" customWidth="1"/>
    <col min="13041" max="13043" width="4.7109375" style="4" customWidth="1"/>
    <col min="13044" max="13044" width="1.7109375" style="4" customWidth="1"/>
    <col min="13045" max="13047" width="4.7109375" style="4" customWidth="1"/>
    <col min="13048" max="13048" width="1.7109375" style="4" customWidth="1"/>
    <col min="13049" max="13051" width="4.7109375" style="4" customWidth="1"/>
    <col min="13052" max="13052" width="1.7109375" style="4" customWidth="1"/>
    <col min="13053" max="13053" width="4.85546875" style="4" bestFit="1" customWidth="1"/>
    <col min="13054" max="13054" width="4" style="4" customWidth="1"/>
    <col min="13055" max="13055" width="5" style="4" customWidth="1"/>
    <col min="13056" max="13056" width="11.42578125" style="4"/>
    <col min="13057" max="13057" width="12.42578125" style="4" customWidth="1"/>
    <col min="13058" max="13058" width="10.85546875" style="4" customWidth="1"/>
    <col min="13059" max="13060" width="6.140625" style="4" customWidth="1"/>
    <col min="13061" max="13061" width="1.7109375" style="4" customWidth="1"/>
    <col min="13062" max="13062" width="6" style="4" customWidth="1"/>
    <col min="13063" max="13064" width="5.28515625" style="4" customWidth="1"/>
    <col min="13065" max="13065" width="1.7109375" style="4" customWidth="1"/>
    <col min="13066" max="13068" width="5.28515625" style="4" customWidth="1"/>
    <col min="13069" max="13069" width="1.7109375" style="4" customWidth="1"/>
    <col min="13070" max="13072" width="5.28515625" style="4" customWidth="1"/>
    <col min="13073" max="13073" width="1.7109375" style="4" customWidth="1"/>
    <col min="13074" max="13076" width="5.28515625" style="4" customWidth="1"/>
    <col min="13077" max="13077" width="1.7109375" style="4" customWidth="1"/>
    <col min="13078" max="13080" width="5.28515625" style="4" customWidth="1"/>
    <col min="13081" max="13081" width="1.7109375" style="4" customWidth="1"/>
    <col min="13082" max="13084" width="5.28515625" style="4" customWidth="1"/>
    <col min="13085" max="13283" width="11.42578125" style="4"/>
    <col min="13284" max="13284" width="22.7109375" style="4" customWidth="1"/>
    <col min="13285" max="13285" width="7.28515625" style="4" customWidth="1"/>
    <col min="13286" max="13286" width="6.85546875" style="4" customWidth="1"/>
    <col min="13287" max="13287" width="6" style="4" bestFit="1" customWidth="1"/>
    <col min="13288" max="13288" width="1.7109375" style="4" customWidth="1"/>
    <col min="13289" max="13289" width="6" style="4" bestFit="1" customWidth="1"/>
    <col min="13290" max="13291" width="5.42578125" style="4" customWidth="1"/>
    <col min="13292" max="13292" width="1.7109375" style="4" customWidth="1"/>
    <col min="13293" max="13295" width="5.140625" style="4" customWidth="1"/>
    <col min="13296" max="13296" width="1.7109375" style="4" customWidth="1"/>
    <col min="13297" max="13299" width="4.7109375" style="4" customWidth="1"/>
    <col min="13300" max="13300" width="1.7109375" style="4" customWidth="1"/>
    <col min="13301" max="13303" width="4.7109375" style="4" customWidth="1"/>
    <col min="13304" max="13304" width="1.7109375" style="4" customWidth="1"/>
    <col min="13305" max="13307" width="4.7109375" style="4" customWidth="1"/>
    <col min="13308" max="13308" width="1.7109375" style="4" customWidth="1"/>
    <col min="13309" max="13309" width="4.85546875" style="4" bestFit="1" customWidth="1"/>
    <col min="13310" max="13310" width="4" style="4" customWidth="1"/>
    <col min="13311" max="13311" width="5" style="4" customWidth="1"/>
    <col min="13312" max="13312" width="11.42578125" style="4"/>
    <col min="13313" max="13313" width="12.42578125" style="4" customWidth="1"/>
    <col min="13314" max="13314" width="10.85546875" style="4" customWidth="1"/>
    <col min="13315" max="13316" width="6.140625" style="4" customWidth="1"/>
    <col min="13317" max="13317" width="1.7109375" style="4" customWidth="1"/>
    <col min="13318" max="13318" width="6" style="4" customWidth="1"/>
    <col min="13319" max="13320" width="5.28515625" style="4" customWidth="1"/>
    <col min="13321" max="13321" width="1.7109375" style="4" customWidth="1"/>
    <col min="13322" max="13324" width="5.28515625" style="4" customWidth="1"/>
    <col min="13325" max="13325" width="1.7109375" style="4" customWidth="1"/>
    <col min="13326" max="13328" width="5.28515625" style="4" customWidth="1"/>
    <col min="13329" max="13329" width="1.7109375" style="4" customWidth="1"/>
    <col min="13330" max="13332" width="5.28515625" style="4" customWidth="1"/>
    <col min="13333" max="13333" width="1.7109375" style="4" customWidth="1"/>
    <col min="13334" max="13336" width="5.28515625" style="4" customWidth="1"/>
    <col min="13337" max="13337" width="1.7109375" style="4" customWidth="1"/>
    <col min="13338" max="13340" width="5.28515625" style="4" customWidth="1"/>
    <col min="13341" max="13539" width="11.42578125" style="4"/>
    <col min="13540" max="13540" width="22.7109375" style="4" customWidth="1"/>
    <col min="13541" max="13541" width="7.28515625" style="4" customWidth="1"/>
    <col min="13542" max="13542" width="6.85546875" style="4" customWidth="1"/>
    <col min="13543" max="13543" width="6" style="4" bestFit="1" customWidth="1"/>
    <col min="13544" max="13544" width="1.7109375" style="4" customWidth="1"/>
    <col min="13545" max="13545" width="6" style="4" bestFit="1" customWidth="1"/>
    <col min="13546" max="13547" width="5.42578125" style="4" customWidth="1"/>
    <col min="13548" max="13548" width="1.7109375" style="4" customWidth="1"/>
    <col min="13549" max="13551" width="5.140625" style="4" customWidth="1"/>
    <col min="13552" max="13552" width="1.7109375" style="4" customWidth="1"/>
    <col min="13553" max="13555" width="4.7109375" style="4" customWidth="1"/>
    <col min="13556" max="13556" width="1.7109375" style="4" customWidth="1"/>
    <col min="13557" max="13559" width="4.7109375" style="4" customWidth="1"/>
    <col min="13560" max="13560" width="1.7109375" style="4" customWidth="1"/>
    <col min="13561" max="13563" width="4.7109375" style="4" customWidth="1"/>
    <col min="13564" max="13564" width="1.7109375" style="4" customWidth="1"/>
    <col min="13565" max="13565" width="4.85546875" style="4" bestFit="1" customWidth="1"/>
    <col min="13566" max="13566" width="4" style="4" customWidth="1"/>
    <col min="13567" max="13567" width="5" style="4" customWidth="1"/>
    <col min="13568" max="13568" width="11.42578125" style="4"/>
    <col min="13569" max="13569" width="12.42578125" style="4" customWidth="1"/>
    <col min="13570" max="13570" width="10.85546875" style="4" customWidth="1"/>
    <col min="13571" max="13572" width="6.140625" style="4" customWidth="1"/>
    <col min="13573" max="13573" width="1.7109375" style="4" customWidth="1"/>
    <col min="13574" max="13574" width="6" style="4" customWidth="1"/>
    <col min="13575" max="13576" width="5.28515625" style="4" customWidth="1"/>
    <col min="13577" max="13577" width="1.7109375" style="4" customWidth="1"/>
    <col min="13578" max="13580" width="5.28515625" style="4" customWidth="1"/>
    <col min="13581" max="13581" width="1.7109375" style="4" customWidth="1"/>
    <col min="13582" max="13584" width="5.28515625" style="4" customWidth="1"/>
    <col min="13585" max="13585" width="1.7109375" style="4" customWidth="1"/>
    <col min="13586" max="13588" width="5.28515625" style="4" customWidth="1"/>
    <col min="13589" max="13589" width="1.7109375" style="4" customWidth="1"/>
    <col min="13590" max="13592" width="5.28515625" style="4" customWidth="1"/>
    <col min="13593" max="13593" width="1.7109375" style="4" customWidth="1"/>
    <col min="13594" max="13596" width="5.28515625" style="4" customWidth="1"/>
    <col min="13597" max="13795" width="11.42578125" style="4"/>
    <col min="13796" max="13796" width="22.7109375" style="4" customWidth="1"/>
    <col min="13797" max="13797" width="7.28515625" style="4" customWidth="1"/>
    <col min="13798" max="13798" width="6.85546875" style="4" customWidth="1"/>
    <col min="13799" max="13799" width="6" style="4" bestFit="1" customWidth="1"/>
    <col min="13800" max="13800" width="1.7109375" style="4" customWidth="1"/>
    <col min="13801" max="13801" width="6" style="4" bestFit="1" customWidth="1"/>
    <col min="13802" max="13803" width="5.42578125" style="4" customWidth="1"/>
    <col min="13804" max="13804" width="1.7109375" style="4" customWidth="1"/>
    <col min="13805" max="13807" width="5.140625" style="4" customWidth="1"/>
    <col min="13808" max="13808" width="1.7109375" style="4" customWidth="1"/>
    <col min="13809" max="13811" width="4.7109375" style="4" customWidth="1"/>
    <col min="13812" max="13812" width="1.7109375" style="4" customWidth="1"/>
    <col min="13813" max="13815" width="4.7109375" style="4" customWidth="1"/>
    <col min="13816" max="13816" width="1.7109375" style="4" customWidth="1"/>
    <col min="13817" max="13819" width="4.7109375" style="4" customWidth="1"/>
    <col min="13820" max="13820" width="1.7109375" style="4" customWidth="1"/>
    <col min="13821" max="13821" width="4.85546875" style="4" bestFit="1" customWidth="1"/>
    <col min="13822" max="13822" width="4" style="4" customWidth="1"/>
    <col min="13823" max="13823" width="5" style="4" customWidth="1"/>
    <col min="13824" max="13824" width="11.42578125" style="4"/>
    <col min="13825" max="13825" width="12.42578125" style="4" customWidth="1"/>
    <col min="13826" max="13826" width="10.85546875" style="4" customWidth="1"/>
    <col min="13827" max="13828" width="6.140625" style="4" customWidth="1"/>
    <col min="13829" max="13829" width="1.7109375" style="4" customWidth="1"/>
    <col min="13830" max="13830" width="6" style="4" customWidth="1"/>
    <col min="13831" max="13832" width="5.28515625" style="4" customWidth="1"/>
    <col min="13833" max="13833" width="1.7109375" style="4" customWidth="1"/>
    <col min="13834" max="13836" width="5.28515625" style="4" customWidth="1"/>
    <col min="13837" max="13837" width="1.7109375" style="4" customWidth="1"/>
    <col min="13838" max="13840" width="5.28515625" style="4" customWidth="1"/>
    <col min="13841" max="13841" width="1.7109375" style="4" customWidth="1"/>
    <col min="13842" max="13844" width="5.28515625" style="4" customWidth="1"/>
    <col min="13845" max="13845" width="1.7109375" style="4" customWidth="1"/>
    <col min="13846" max="13848" width="5.28515625" style="4" customWidth="1"/>
    <col min="13849" max="13849" width="1.7109375" style="4" customWidth="1"/>
    <col min="13850" max="13852" width="5.28515625" style="4" customWidth="1"/>
    <col min="13853" max="14051" width="11.42578125" style="4"/>
    <col min="14052" max="14052" width="22.7109375" style="4" customWidth="1"/>
    <col min="14053" max="14053" width="7.28515625" style="4" customWidth="1"/>
    <col min="14054" max="14054" width="6.85546875" style="4" customWidth="1"/>
    <col min="14055" max="14055" width="6" style="4" bestFit="1" customWidth="1"/>
    <col min="14056" max="14056" width="1.7109375" style="4" customWidth="1"/>
    <col min="14057" max="14057" width="6" style="4" bestFit="1" customWidth="1"/>
    <col min="14058" max="14059" width="5.42578125" style="4" customWidth="1"/>
    <col min="14060" max="14060" width="1.7109375" style="4" customWidth="1"/>
    <col min="14061" max="14063" width="5.140625" style="4" customWidth="1"/>
    <col min="14064" max="14064" width="1.7109375" style="4" customWidth="1"/>
    <col min="14065" max="14067" width="4.7109375" style="4" customWidth="1"/>
    <col min="14068" max="14068" width="1.7109375" style="4" customWidth="1"/>
    <col min="14069" max="14071" width="4.7109375" style="4" customWidth="1"/>
    <col min="14072" max="14072" width="1.7109375" style="4" customWidth="1"/>
    <col min="14073" max="14075" width="4.7109375" style="4" customWidth="1"/>
    <col min="14076" max="14076" width="1.7109375" style="4" customWidth="1"/>
    <col min="14077" max="14077" width="4.85546875" style="4" bestFit="1" customWidth="1"/>
    <col min="14078" max="14078" width="4" style="4" customWidth="1"/>
    <col min="14079" max="14079" width="5" style="4" customWidth="1"/>
    <col min="14080" max="14080" width="11.42578125" style="4"/>
    <col min="14081" max="14081" width="12.42578125" style="4" customWidth="1"/>
    <col min="14082" max="14082" width="10.85546875" style="4" customWidth="1"/>
    <col min="14083" max="14084" width="6.140625" style="4" customWidth="1"/>
    <col min="14085" max="14085" width="1.7109375" style="4" customWidth="1"/>
    <col min="14086" max="14086" width="6" style="4" customWidth="1"/>
    <col min="14087" max="14088" width="5.28515625" style="4" customWidth="1"/>
    <col min="14089" max="14089" width="1.7109375" style="4" customWidth="1"/>
    <col min="14090" max="14092" width="5.28515625" style="4" customWidth="1"/>
    <col min="14093" max="14093" width="1.7109375" style="4" customWidth="1"/>
    <col min="14094" max="14096" width="5.28515625" style="4" customWidth="1"/>
    <col min="14097" max="14097" width="1.7109375" style="4" customWidth="1"/>
    <col min="14098" max="14100" width="5.28515625" style="4" customWidth="1"/>
    <col min="14101" max="14101" width="1.7109375" style="4" customWidth="1"/>
    <col min="14102" max="14104" width="5.28515625" style="4" customWidth="1"/>
    <col min="14105" max="14105" width="1.7109375" style="4" customWidth="1"/>
    <col min="14106" max="14108" width="5.28515625" style="4" customWidth="1"/>
    <col min="14109" max="14307" width="11.42578125" style="4"/>
    <col min="14308" max="14308" width="22.7109375" style="4" customWidth="1"/>
    <col min="14309" max="14309" width="7.28515625" style="4" customWidth="1"/>
    <col min="14310" max="14310" width="6.85546875" style="4" customWidth="1"/>
    <col min="14311" max="14311" width="6" style="4" bestFit="1" customWidth="1"/>
    <col min="14312" max="14312" width="1.7109375" style="4" customWidth="1"/>
    <col min="14313" max="14313" width="6" style="4" bestFit="1" customWidth="1"/>
    <col min="14314" max="14315" width="5.42578125" style="4" customWidth="1"/>
    <col min="14316" max="14316" width="1.7109375" style="4" customWidth="1"/>
    <col min="14317" max="14319" width="5.140625" style="4" customWidth="1"/>
    <col min="14320" max="14320" width="1.7109375" style="4" customWidth="1"/>
    <col min="14321" max="14323" width="4.7109375" style="4" customWidth="1"/>
    <col min="14324" max="14324" width="1.7109375" style="4" customWidth="1"/>
    <col min="14325" max="14327" width="4.7109375" style="4" customWidth="1"/>
    <col min="14328" max="14328" width="1.7109375" style="4" customWidth="1"/>
    <col min="14329" max="14331" width="4.7109375" style="4" customWidth="1"/>
    <col min="14332" max="14332" width="1.7109375" style="4" customWidth="1"/>
    <col min="14333" max="14333" width="4.85546875" style="4" bestFit="1" customWidth="1"/>
    <col min="14334" max="14334" width="4" style="4" customWidth="1"/>
    <col min="14335" max="14335" width="5" style="4" customWidth="1"/>
    <col min="14336" max="14336" width="11.42578125" style="4"/>
    <col min="14337" max="14337" width="12.42578125" style="4" customWidth="1"/>
    <col min="14338" max="14338" width="10.85546875" style="4" customWidth="1"/>
    <col min="14339" max="14340" width="6.140625" style="4" customWidth="1"/>
    <col min="14341" max="14341" width="1.7109375" style="4" customWidth="1"/>
    <col min="14342" max="14342" width="6" style="4" customWidth="1"/>
    <col min="14343" max="14344" width="5.28515625" style="4" customWidth="1"/>
    <col min="14345" max="14345" width="1.7109375" style="4" customWidth="1"/>
    <col min="14346" max="14348" width="5.28515625" style="4" customWidth="1"/>
    <col min="14349" max="14349" width="1.7109375" style="4" customWidth="1"/>
    <col min="14350" max="14352" width="5.28515625" style="4" customWidth="1"/>
    <col min="14353" max="14353" width="1.7109375" style="4" customWidth="1"/>
    <col min="14354" max="14356" width="5.28515625" style="4" customWidth="1"/>
    <col min="14357" max="14357" width="1.7109375" style="4" customWidth="1"/>
    <col min="14358" max="14360" width="5.28515625" style="4" customWidth="1"/>
    <col min="14361" max="14361" width="1.7109375" style="4" customWidth="1"/>
    <col min="14362" max="14364" width="5.28515625" style="4" customWidth="1"/>
    <col min="14365" max="14563" width="11.42578125" style="4"/>
    <col min="14564" max="14564" width="22.7109375" style="4" customWidth="1"/>
    <col min="14565" max="14565" width="7.28515625" style="4" customWidth="1"/>
    <col min="14566" max="14566" width="6.85546875" style="4" customWidth="1"/>
    <col min="14567" max="14567" width="6" style="4" bestFit="1" customWidth="1"/>
    <col min="14568" max="14568" width="1.7109375" style="4" customWidth="1"/>
    <col min="14569" max="14569" width="6" style="4" bestFit="1" customWidth="1"/>
    <col min="14570" max="14571" width="5.42578125" style="4" customWidth="1"/>
    <col min="14572" max="14572" width="1.7109375" style="4" customWidth="1"/>
    <col min="14573" max="14575" width="5.140625" style="4" customWidth="1"/>
    <col min="14576" max="14576" width="1.7109375" style="4" customWidth="1"/>
    <col min="14577" max="14579" width="4.7109375" style="4" customWidth="1"/>
    <col min="14580" max="14580" width="1.7109375" style="4" customWidth="1"/>
    <col min="14581" max="14583" width="4.7109375" style="4" customWidth="1"/>
    <col min="14584" max="14584" width="1.7109375" style="4" customWidth="1"/>
    <col min="14585" max="14587" width="4.7109375" style="4" customWidth="1"/>
    <col min="14588" max="14588" width="1.7109375" style="4" customWidth="1"/>
    <col min="14589" max="14589" width="4.85546875" style="4" bestFit="1" customWidth="1"/>
    <col min="14590" max="14590" width="4" style="4" customWidth="1"/>
    <col min="14591" max="14591" width="5" style="4" customWidth="1"/>
    <col min="14592" max="14592" width="11.42578125" style="4"/>
    <col min="14593" max="14593" width="12.42578125" style="4" customWidth="1"/>
    <col min="14594" max="14594" width="10.85546875" style="4" customWidth="1"/>
    <col min="14595" max="14596" width="6.140625" style="4" customWidth="1"/>
    <col min="14597" max="14597" width="1.7109375" style="4" customWidth="1"/>
    <col min="14598" max="14598" width="6" style="4" customWidth="1"/>
    <col min="14599" max="14600" width="5.28515625" style="4" customWidth="1"/>
    <col min="14601" max="14601" width="1.7109375" style="4" customWidth="1"/>
    <col min="14602" max="14604" width="5.28515625" style="4" customWidth="1"/>
    <col min="14605" max="14605" width="1.7109375" style="4" customWidth="1"/>
    <col min="14606" max="14608" width="5.28515625" style="4" customWidth="1"/>
    <col min="14609" max="14609" width="1.7109375" style="4" customWidth="1"/>
    <col min="14610" max="14612" width="5.28515625" style="4" customWidth="1"/>
    <col min="14613" max="14613" width="1.7109375" style="4" customWidth="1"/>
    <col min="14614" max="14616" width="5.28515625" style="4" customWidth="1"/>
    <col min="14617" max="14617" width="1.7109375" style="4" customWidth="1"/>
    <col min="14618" max="14620" width="5.28515625" style="4" customWidth="1"/>
    <col min="14621" max="14819" width="11.42578125" style="4"/>
    <col min="14820" max="14820" width="22.7109375" style="4" customWidth="1"/>
    <col min="14821" max="14821" width="7.28515625" style="4" customWidth="1"/>
    <col min="14822" max="14822" width="6.85546875" style="4" customWidth="1"/>
    <col min="14823" max="14823" width="6" style="4" bestFit="1" customWidth="1"/>
    <col min="14824" max="14824" width="1.7109375" style="4" customWidth="1"/>
    <col min="14825" max="14825" width="6" style="4" bestFit="1" customWidth="1"/>
    <col min="14826" max="14827" width="5.42578125" style="4" customWidth="1"/>
    <col min="14828" max="14828" width="1.7109375" style="4" customWidth="1"/>
    <col min="14829" max="14831" width="5.140625" style="4" customWidth="1"/>
    <col min="14832" max="14832" width="1.7109375" style="4" customWidth="1"/>
    <col min="14833" max="14835" width="4.7109375" style="4" customWidth="1"/>
    <col min="14836" max="14836" width="1.7109375" style="4" customWidth="1"/>
    <col min="14837" max="14839" width="4.7109375" style="4" customWidth="1"/>
    <col min="14840" max="14840" width="1.7109375" style="4" customWidth="1"/>
    <col min="14841" max="14843" width="4.7109375" style="4" customWidth="1"/>
    <col min="14844" max="14844" width="1.7109375" style="4" customWidth="1"/>
    <col min="14845" max="14845" width="4.85546875" style="4" bestFit="1" customWidth="1"/>
    <col min="14846" max="14846" width="4" style="4" customWidth="1"/>
    <col min="14847" max="14847" width="5" style="4" customWidth="1"/>
    <col min="14848" max="14848" width="11.42578125" style="4"/>
    <col min="14849" max="14849" width="12.42578125" style="4" customWidth="1"/>
    <col min="14850" max="14850" width="10.85546875" style="4" customWidth="1"/>
    <col min="14851" max="14852" width="6.140625" style="4" customWidth="1"/>
    <col min="14853" max="14853" width="1.7109375" style="4" customWidth="1"/>
    <col min="14854" max="14854" width="6" style="4" customWidth="1"/>
    <col min="14855" max="14856" width="5.28515625" style="4" customWidth="1"/>
    <col min="14857" max="14857" width="1.7109375" style="4" customWidth="1"/>
    <col min="14858" max="14860" width="5.28515625" style="4" customWidth="1"/>
    <col min="14861" max="14861" width="1.7109375" style="4" customWidth="1"/>
    <col min="14862" max="14864" width="5.28515625" style="4" customWidth="1"/>
    <col min="14865" max="14865" width="1.7109375" style="4" customWidth="1"/>
    <col min="14866" max="14868" width="5.28515625" style="4" customWidth="1"/>
    <col min="14869" max="14869" width="1.7109375" style="4" customWidth="1"/>
    <col min="14870" max="14872" width="5.28515625" style="4" customWidth="1"/>
    <col min="14873" max="14873" width="1.7109375" style="4" customWidth="1"/>
    <col min="14874" max="14876" width="5.28515625" style="4" customWidth="1"/>
    <col min="14877" max="15075" width="11.42578125" style="4"/>
    <col min="15076" max="15076" width="22.7109375" style="4" customWidth="1"/>
    <col min="15077" max="15077" width="7.28515625" style="4" customWidth="1"/>
    <col min="15078" max="15078" width="6.85546875" style="4" customWidth="1"/>
    <col min="15079" max="15079" width="6" style="4" bestFit="1" customWidth="1"/>
    <col min="15080" max="15080" width="1.7109375" style="4" customWidth="1"/>
    <col min="15081" max="15081" width="6" style="4" bestFit="1" customWidth="1"/>
    <col min="15082" max="15083" width="5.42578125" style="4" customWidth="1"/>
    <col min="15084" max="15084" width="1.7109375" style="4" customWidth="1"/>
    <col min="15085" max="15087" width="5.140625" style="4" customWidth="1"/>
    <col min="15088" max="15088" width="1.7109375" style="4" customWidth="1"/>
    <col min="15089" max="15091" width="4.7109375" style="4" customWidth="1"/>
    <col min="15092" max="15092" width="1.7109375" style="4" customWidth="1"/>
    <col min="15093" max="15095" width="4.7109375" style="4" customWidth="1"/>
    <col min="15096" max="15096" width="1.7109375" style="4" customWidth="1"/>
    <col min="15097" max="15099" width="4.7109375" style="4" customWidth="1"/>
    <col min="15100" max="15100" width="1.7109375" style="4" customWidth="1"/>
    <col min="15101" max="15101" width="4.85546875" style="4" bestFit="1" customWidth="1"/>
    <col min="15102" max="15102" width="4" style="4" customWidth="1"/>
    <col min="15103" max="15103" width="5" style="4" customWidth="1"/>
    <col min="15104" max="15104" width="11.42578125" style="4"/>
    <col min="15105" max="15105" width="12.42578125" style="4" customWidth="1"/>
    <col min="15106" max="15106" width="10.85546875" style="4" customWidth="1"/>
    <col min="15107" max="15108" width="6.140625" style="4" customWidth="1"/>
    <col min="15109" max="15109" width="1.7109375" style="4" customWidth="1"/>
    <col min="15110" max="15110" width="6" style="4" customWidth="1"/>
    <col min="15111" max="15112" width="5.28515625" style="4" customWidth="1"/>
    <col min="15113" max="15113" width="1.7109375" style="4" customWidth="1"/>
    <col min="15114" max="15116" width="5.28515625" style="4" customWidth="1"/>
    <col min="15117" max="15117" width="1.7109375" style="4" customWidth="1"/>
    <col min="15118" max="15120" width="5.28515625" style="4" customWidth="1"/>
    <col min="15121" max="15121" width="1.7109375" style="4" customWidth="1"/>
    <col min="15122" max="15124" width="5.28515625" style="4" customWidth="1"/>
    <col min="15125" max="15125" width="1.7109375" style="4" customWidth="1"/>
    <col min="15126" max="15128" width="5.28515625" style="4" customWidth="1"/>
    <col min="15129" max="15129" width="1.7109375" style="4" customWidth="1"/>
    <col min="15130" max="15132" width="5.28515625" style="4" customWidth="1"/>
    <col min="15133" max="15331" width="11.42578125" style="4"/>
    <col min="15332" max="15332" width="22.7109375" style="4" customWidth="1"/>
    <col min="15333" max="15333" width="7.28515625" style="4" customWidth="1"/>
    <col min="15334" max="15334" width="6.85546875" style="4" customWidth="1"/>
    <col min="15335" max="15335" width="6" style="4" bestFit="1" customWidth="1"/>
    <col min="15336" max="15336" width="1.7109375" style="4" customWidth="1"/>
    <col min="15337" max="15337" width="6" style="4" bestFit="1" customWidth="1"/>
    <col min="15338" max="15339" width="5.42578125" style="4" customWidth="1"/>
    <col min="15340" max="15340" width="1.7109375" style="4" customWidth="1"/>
    <col min="15341" max="15343" width="5.140625" style="4" customWidth="1"/>
    <col min="15344" max="15344" width="1.7109375" style="4" customWidth="1"/>
    <col min="15345" max="15347" width="4.7109375" style="4" customWidth="1"/>
    <col min="15348" max="15348" width="1.7109375" style="4" customWidth="1"/>
    <col min="15349" max="15351" width="4.7109375" style="4" customWidth="1"/>
    <col min="15352" max="15352" width="1.7109375" style="4" customWidth="1"/>
    <col min="15353" max="15355" width="4.7109375" style="4" customWidth="1"/>
    <col min="15356" max="15356" width="1.7109375" style="4" customWidth="1"/>
    <col min="15357" max="15357" width="4.85546875" style="4" bestFit="1" customWidth="1"/>
    <col min="15358" max="15358" width="4" style="4" customWidth="1"/>
    <col min="15359" max="15359" width="5" style="4" customWidth="1"/>
    <col min="15360" max="15360" width="11.42578125" style="4"/>
    <col min="15361" max="15361" width="12.42578125" style="4" customWidth="1"/>
    <col min="15362" max="15362" width="10.85546875" style="4" customWidth="1"/>
    <col min="15363" max="15364" width="6.140625" style="4" customWidth="1"/>
    <col min="15365" max="15365" width="1.7109375" style="4" customWidth="1"/>
    <col min="15366" max="15366" width="6" style="4" customWidth="1"/>
    <col min="15367" max="15368" width="5.28515625" style="4" customWidth="1"/>
    <col min="15369" max="15369" width="1.7109375" style="4" customWidth="1"/>
    <col min="15370" max="15372" width="5.28515625" style="4" customWidth="1"/>
    <col min="15373" max="15373" width="1.7109375" style="4" customWidth="1"/>
    <col min="15374" max="15376" width="5.28515625" style="4" customWidth="1"/>
    <col min="15377" max="15377" width="1.7109375" style="4" customWidth="1"/>
    <col min="15378" max="15380" width="5.28515625" style="4" customWidth="1"/>
    <col min="15381" max="15381" width="1.7109375" style="4" customWidth="1"/>
    <col min="15382" max="15384" width="5.28515625" style="4" customWidth="1"/>
    <col min="15385" max="15385" width="1.7109375" style="4" customWidth="1"/>
    <col min="15386" max="15388" width="5.28515625" style="4" customWidth="1"/>
    <col min="15389" max="15587" width="11.42578125" style="4"/>
    <col min="15588" max="15588" width="22.7109375" style="4" customWidth="1"/>
    <col min="15589" max="15589" width="7.28515625" style="4" customWidth="1"/>
    <col min="15590" max="15590" width="6.85546875" style="4" customWidth="1"/>
    <col min="15591" max="15591" width="6" style="4" bestFit="1" customWidth="1"/>
    <col min="15592" max="15592" width="1.7109375" style="4" customWidth="1"/>
    <col min="15593" max="15593" width="6" style="4" bestFit="1" customWidth="1"/>
    <col min="15594" max="15595" width="5.42578125" style="4" customWidth="1"/>
    <col min="15596" max="15596" width="1.7109375" style="4" customWidth="1"/>
    <col min="15597" max="15599" width="5.140625" style="4" customWidth="1"/>
    <col min="15600" max="15600" width="1.7109375" style="4" customWidth="1"/>
    <col min="15601" max="15603" width="4.7109375" style="4" customWidth="1"/>
    <col min="15604" max="15604" width="1.7109375" style="4" customWidth="1"/>
    <col min="15605" max="15607" width="4.7109375" style="4" customWidth="1"/>
    <col min="15608" max="15608" width="1.7109375" style="4" customWidth="1"/>
    <col min="15609" max="15611" width="4.7109375" style="4" customWidth="1"/>
    <col min="15612" max="15612" width="1.7109375" style="4" customWidth="1"/>
    <col min="15613" max="15613" width="4.85546875" style="4" bestFit="1" customWidth="1"/>
    <col min="15614" max="15614" width="4" style="4" customWidth="1"/>
    <col min="15615" max="15615" width="5" style="4" customWidth="1"/>
    <col min="15616" max="15616" width="11.42578125" style="4"/>
    <col min="15617" max="15617" width="12.42578125" style="4" customWidth="1"/>
    <col min="15618" max="15618" width="10.85546875" style="4" customWidth="1"/>
    <col min="15619" max="15620" width="6.140625" style="4" customWidth="1"/>
    <col min="15621" max="15621" width="1.7109375" style="4" customWidth="1"/>
    <col min="15622" max="15622" width="6" style="4" customWidth="1"/>
    <col min="15623" max="15624" width="5.28515625" style="4" customWidth="1"/>
    <col min="15625" max="15625" width="1.7109375" style="4" customWidth="1"/>
    <col min="15626" max="15628" width="5.28515625" style="4" customWidth="1"/>
    <col min="15629" max="15629" width="1.7109375" style="4" customWidth="1"/>
    <col min="15630" max="15632" width="5.28515625" style="4" customWidth="1"/>
    <col min="15633" max="15633" width="1.7109375" style="4" customWidth="1"/>
    <col min="15634" max="15636" width="5.28515625" style="4" customWidth="1"/>
    <col min="15637" max="15637" width="1.7109375" style="4" customWidth="1"/>
    <col min="15638" max="15640" width="5.28515625" style="4" customWidth="1"/>
    <col min="15641" max="15641" width="1.7109375" style="4" customWidth="1"/>
    <col min="15642" max="15644" width="5.28515625" style="4" customWidth="1"/>
    <col min="15645" max="15843" width="11.42578125" style="4"/>
    <col min="15844" max="15844" width="22.7109375" style="4" customWidth="1"/>
    <col min="15845" max="15845" width="7.28515625" style="4" customWidth="1"/>
    <col min="15846" max="15846" width="6.85546875" style="4" customWidth="1"/>
    <col min="15847" max="15847" width="6" style="4" bestFit="1" customWidth="1"/>
    <col min="15848" max="15848" width="1.7109375" style="4" customWidth="1"/>
    <col min="15849" max="15849" width="6" style="4" bestFit="1" customWidth="1"/>
    <col min="15850" max="15851" width="5.42578125" style="4" customWidth="1"/>
    <col min="15852" max="15852" width="1.7109375" style="4" customWidth="1"/>
    <col min="15853" max="15855" width="5.140625" style="4" customWidth="1"/>
    <col min="15856" max="15856" width="1.7109375" style="4" customWidth="1"/>
    <col min="15857" max="15859" width="4.7109375" style="4" customWidth="1"/>
    <col min="15860" max="15860" width="1.7109375" style="4" customWidth="1"/>
    <col min="15861" max="15863" width="4.7109375" style="4" customWidth="1"/>
    <col min="15864" max="15864" width="1.7109375" style="4" customWidth="1"/>
    <col min="15865" max="15867" width="4.7109375" style="4" customWidth="1"/>
    <col min="15868" max="15868" width="1.7109375" style="4" customWidth="1"/>
    <col min="15869" max="15869" width="4.85546875" style="4" bestFit="1" customWidth="1"/>
    <col min="15870" max="15870" width="4" style="4" customWidth="1"/>
    <col min="15871" max="15871" width="5" style="4" customWidth="1"/>
    <col min="15872" max="15872" width="11.42578125" style="4"/>
    <col min="15873" max="15873" width="12.42578125" style="4" customWidth="1"/>
    <col min="15874" max="15874" width="10.85546875" style="4" customWidth="1"/>
    <col min="15875" max="15876" width="6.140625" style="4" customWidth="1"/>
    <col min="15877" max="15877" width="1.7109375" style="4" customWidth="1"/>
    <col min="15878" max="15878" width="6" style="4" customWidth="1"/>
    <col min="15879" max="15880" width="5.28515625" style="4" customWidth="1"/>
    <col min="15881" max="15881" width="1.7109375" style="4" customWidth="1"/>
    <col min="15882" max="15884" width="5.28515625" style="4" customWidth="1"/>
    <col min="15885" max="15885" width="1.7109375" style="4" customWidth="1"/>
    <col min="15886" max="15888" width="5.28515625" style="4" customWidth="1"/>
    <col min="15889" max="15889" width="1.7109375" style="4" customWidth="1"/>
    <col min="15890" max="15892" width="5.28515625" style="4" customWidth="1"/>
    <col min="15893" max="15893" width="1.7109375" style="4" customWidth="1"/>
    <col min="15894" max="15896" width="5.28515625" style="4" customWidth="1"/>
    <col min="15897" max="15897" width="1.7109375" style="4" customWidth="1"/>
    <col min="15898" max="15900" width="5.28515625" style="4" customWidth="1"/>
    <col min="15901" max="16099" width="11.42578125" style="4"/>
    <col min="16100" max="16100" width="22.7109375" style="4" customWidth="1"/>
    <col min="16101" max="16101" width="7.28515625" style="4" customWidth="1"/>
    <col min="16102" max="16102" width="6.85546875" style="4" customWidth="1"/>
    <col min="16103" max="16103" width="6" style="4" bestFit="1" customWidth="1"/>
    <col min="16104" max="16104" width="1.7109375" style="4" customWidth="1"/>
    <col min="16105" max="16105" width="6" style="4" bestFit="1" customWidth="1"/>
    <col min="16106" max="16107" width="5.42578125" style="4" customWidth="1"/>
    <col min="16108" max="16108" width="1.7109375" style="4" customWidth="1"/>
    <col min="16109" max="16111" width="5.140625" style="4" customWidth="1"/>
    <col min="16112" max="16112" width="1.7109375" style="4" customWidth="1"/>
    <col min="16113" max="16115" width="4.7109375" style="4" customWidth="1"/>
    <col min="16116" max="16116" width="1.7109375" style="4" customWidth="1"/>
    <col min="16117" max="16119" width="4.7109375" style="4" customWidth="1"/>
    <col min="16120" max="16120" width="1.7109375" style="4" customWidth="1"/>
    <col min="16121" max="16123" width="4.7109375" style="4" customWidth="1"/>
    <col min="16124" max="16124" width="1.7109375" style="4" customWidth="1"/>
    <col min="16125" max="16125" width="4.85546875" style="4" bestFit="1" customWidth="1"/>
    <col min="16126" max="16126" width="4" style="4" customWidth="1"/>
    <col min="16127" max="16127" width="5" style="4" customWidth="1"/>
    <col min="16128" max="16128" width="11.42578125" style="4"/>
    <col min="16129" max="16129" width="12.42578125" style="4" customWidth="1"/>
    <col min="16130" max="16130" width="10.85546875" style="4" customWidth="1"/>
    <col min="16131" max="16132" width="6.140625" style="4" customWidth="1"/>
    <col min="16133" max="16133" width="1.7109375" style="4" customWidth="1"/>
    <col min="16134" max="16134" width="6" style="4" customWidth="1"/>
    <col min="16135" max="16136" width="5.28515625" style="4" customWidth="1"/>
    <col min="16137" max="16137" width="1.7109375" style="4" customWidth="1"/>
    <col min="16138" max="16140" width="5.28515625" style="4" customWidth="1"/>
    <col min="16141" max="16141" width="1.7109375" style="4" customWidth="1"/>
    <col min="16142" max="16144" width="5.28515625" style="4" customWidth="1"/>
    <col min="16145" max="16145" width="1.7109375" style="4" customWidth="1"/>
    <col min="16146" max="16148" width="5.28515625" style="4" customWidth="1"/>
    <col min="16149" max="16149" width="1.7109375" style="4" customWidth="1"/>
    <col min="16150" max="16152" width="5.28515625" style="4" customWidth="1"/>
    <col min="16153" max="16153" width="1.7109375" style="4" customWidth="1"/>
    <col min="16154" max="16156" width="5.28515625" style="4" customWidth="1"/>
    <col min="16157" max="16384" width="11.42578125" style="4"/>
  </cols>
  <sheetData>
    <row r="1" spans="1:35" s="31" customFormat="1" ht="14.25" customHeight="1" thickBot="1" x14ac:dyDescent="0.3">
      <c r="A1" s="249" t="s">
        <v>173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E1" s="189" t="s">
        <v>111</v>
      </c>
    </row>
    <row r="2" spans="1:35" s="31" customFormat="1" ht="15" x14ac:dyDescent="0.25">
      <c r="A2" s="249" t="s">
        <v>145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35" s="31" customFormat="1" ht="15" x14ac:dyDescent="0.25">
      <c r="A3" s="249" t="s">
        <v>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35" s="31" customFormat="1" ht="15" x14ac:dyDescent="0.25">
      <c r="A4" s="249" t="s">
        <v>90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</row>
    <row r="5" spans="1:35" s="31" customFormat="1" ht="15" x14ac:dyDescent="0.25">
      <c r="A5" s="249" t="s">
        <v>117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</row>
    <row r="6" spans="1:35" s="31" customFormat="1" ht="15.75" thickBot="1" x14ac:dyDescent="0.3">
      <c r="A6" s="32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</row>
    <row r="7" spans="1:35" ht="13.5" thickBot="1" x14ac:dyDescent="0.3">
      <c r="A7" s="237" t="s">
        <v>89</v>
      </c>
      <c r="B7" s="239" t="s">
        <v>10</v>
      </c>
      <c r="C7" s="239"/>
      <c r="D7" s="239"/>
      <c r="E7" s="140"/>
      <c r="F7" s="239" t="s">
        <v>21</v>
      </c>
      <c r="G7" s="239"/>
      <c r="H7" s="239"/>
      <c r="I7" s="140"/>
      <c r="J7" s="239" t="s">
        <v>22</v>
      </c>
      <c r="K7" s="239"/>
      <c r="L7" s="239"/>
      <c r="M7" s="140"/>
      <c r="N7" s="239" t="s">
        <v>23</v>
      </c>
      <c r="O7" s="239"/>
      <c r="P7" s="239"/>
      <c r="Q7" s="140"/>
      <c r="R7" s="239" t="s">
        <v>24</v>
      </c>
      <c r="S7" s="239"/>
      <c r="T7" s="239"/>
      <c r="U7" s="140"/>
      <c r="V7" s="239" t="s">
        <v>25</v>
      </c>
      <c r="W7" s="239"/>
      <c r="X7" s="239"/>
      <c r="Y7" s="140"/>
      <c r="Z7" s="239" t="s">
        <v>26</v>
      </c>
      <c r="AA7" s="239"/>
      <c r="AB7" s="239"/>
      <c r="AC7" s="17"/>
    </row>
    <row r="8" spans="1:35" ht="15.75" customHeight="1" thickBot="1" x14ac:dyDescent="0.3">
      <c r="A8" s="237"/>
      <c r="B8" s="195" t="s">
        <v>31</v>
      </c>
      <c r="C8" s="195" t="s">
        <v>32</v>
      </c>
      <c r="D8" s="195" t="s">
        <v>33</v>
      </c>
      <c r="E8" s="195"/>
      <c r="F8" s="195" t="s">
        <v>31</v>
      </c>
      <c r="G8" s="195" t="s">
        <v>32</v>
      </c>
      <c r="H8" s="195" t="s">
        <v>33</v>
      </c>
      <c r="I8" s="195"/>
      <c r="J8" s="195" t="s">
        <v>31</v>
      </c>
      <c r="K8" s="195" t="s">
        <v>32</v>
      </c>
      <c r="L8" s="195" t="s">
        <v>33</v>
      </c>
      <c r="M8" s="195"/>
      <c r="N8" s="195" t="s">
        <v>31</v>
      </c>
      <c r="O8" s="195" t="s">
        <v>32</v>
      </c>
      <c r="P8" s="195" t="s">
        <v>33</v>
      </c>
      <c r="Q8" s="195"/>
      <c r="R8" s="195" t="s">
        <v>31</v>
      </c>
      <c r="S8" s="195" t="s">
        <v>32</v>
      </c>
      <c r="T8" s="195" t="s">
        <v>33</v>
      </c>
      <c r="U8" s="195"/>
      <c r="V8" s="195" t="s">
        <v>31</v>
      </c>
      <c r="W8" s="195" t="s">
        <v>32</v>
      </c>
      <c r="X8" s="195" t="s">
        <v>33</v>
      </c>
      <c r="Y8" s="195"/>
      <c r="Z8" s="195" t="s">
        <v>31</v>
      </c>
      <c r="AA8" s="195" t="s">
        <v>32</v>
      </c>
      <c r="AB8" s="195" t="s">
        <v>33</v>
      </c>
      <c r="AC8" s="18"/>
    </row>
    <row r="9" spans="1:35" s="60" customFormat="1" ht="13.5" x14ac:dyDescent="0.25">
      <c r="A9" s="248" t="s">
        <v>5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197"/>
    </row>
    <row r="10" spans="1:35" ht="4.5" customHeight="1" x14ac:dyDescent="0.25">
      <c r="F10" s="35"/>
      <c r="G10" s="35"/>
      <c r="H10" s="35"/>
    </row>
    <row r="11" spans="1:35" ht="15" customHeight="1" x14ac:dyDescent="0.25">
      <c r="A11" s="29" t="s">
        <v>10</v>
      </c>
      <c r="B11" s="67">
        <f>+B16+B21</f>
        <v>687</v>
      </c>
      <c r="C11" s="67">
        <f t="shared" ref="C11:D12" si="0">+C16+C21</f>
        <v>427</v>
      </c>
      <c r="D11" s="67">
        <f t="shared" si="0"/>
        <v>260</v>
      </c>
      <c r="E11" s="67"/>
      <c r="F11" s="67">
        <f>+F16+F21</f>
        <v>244</v>
      </c>
      <c r="G11" s="67">
        <f t="shared" ref="G11:H12" si="1">+G16+G21</f>
        <v>157</v>
      </c>
      <c r="H11" s="67">
        <f t="shared" si="1"/>
        <v>87</v>
      </c>
      <c r="I11" s="67"/>
      <c r="J11" s="67">
        <f>+J16+J21</f>
        <v>156</v>
      </c>
      <c r="K11" s="67">
        <f t="shared" ref="K11:L12" si="2">+K16+K21</f>
        <v>101</v>
      </c>
      <c r="L11" s="67">
        <f t="shared" si="2"/>
        <v>55</v>
      </c>
      <c r="M11" s="67"/>
      <c r="N11" s="67">
        <f>+N16+N21</f>
        <v>102</v>
      </c>
      <c r="O11" s="67">
        <f t="shared" ref="O11:P12" si="3">+O16+O21</f>
        <v>56</v>
      </c>
      <c r="P11" s="67">
        <f t="shared" si="3"/>
        <v>46</v>
      </c>
      <c r="Q11" s="67"/>
      <c r="R11" s="67">
        <f>+R16+R21</f>
        <v>112</v>
      </c>
      <c r="S11" s="67">
        <f t="shared" ref="S11:T12" si="4">+S16+S21</f>
        <v>70</v>
      </c>
      <c r="T11" s="67">
        <f t="shared" si="4"/>
        <v>42</v>
      </c>
      <c r="U11" s="67"/>
      <c r="V11" s="67">
        <f>+V16+V21</f>
        <v>47</v>
      </c>
      <c r="W11" s="67">
        <f t="shared" ref="W11:X12" si="5">+W16+W21</f>
        <v>31</v>
      </c>
      <c r="X11" s="67">
        <f t="shared" si="5"/>
        <v>16</v>
      </c>
      <c r="Y11" s="67"/>
      <c r="Z11" s="67">
        <f>+Z16+Z21</f>
        <v>26</v>
      </c>
      <c r="AA11" s="67">
        <f t="shared" ref="AA11:AB12" si="6">+AA16+AA21</f>
        <v>12</v>
      </c>
      <c r="AB11" s="67">
        <f t="shared" si="6"/>
        <v>14</v>
      </c>
      <c r="AC11" s="21"/>
      <c r="AD11" s="130">
        <f t="shared" ref="AD11" si="7">+AD16+AD21</f>
        <v>0</v>
      </c>
      <c r="AE11" s="130"/>
      <c r="AF11" s="130"/>
      <c r="AG11" s="130"/>
      <c r="AH11" s="130"/>
      <c r="AI11" s="130"/>
    </row>
    <row r="12" spans="1:35" ht="15" customHeight="1" x14ac:dyDescent="0.25">
      <c r="A12" s="78" t="s">
        <v>34</v>
      </c>
      <c r="B12" s="21">
        <f>+B17+B22</f>
        <v>613</v>
      </c>
      <c r="C12" s="21">
        <f t="shared" si="0"/>
        <v>380</v>
      </c>
      <c r="D12" s="21">
        <f t="shared" si="0"/>
        <v>233</v>
      </c>
      <c r="E12" s="21"/>
      <c r="F12" s="21">
        <f>+F17+F22</f>
        <v>234</v>
      </c>
      <c r="G12" s="21">
        <f t="shared" si="1"/>
        <v>147</v>
      </c>
      <c r="H12" s="21">
        <f t="shared" si="1"/>
        <v>87</v>
      </c>
      <c r="I12" s="21"/>
      <c r="J12" s="21">
        <f>+J17+J22</f>
        <v>150</v>
      </c>
      <c r="K12" s="21">
        <f t="shared" si="2"/>
        <v>95</v>
      </c>
      <c r="L12" s="21">
        <f t="shared" si="2"/>
        <v>55</v>
      </c>
      <c r="M12" s="21"/>
      <c r="N12" s="21">
        <f>+N17+N22</f>
        <v>99</v>
      </c>
      <c r="O12" s="21">
        <f t="shared" si="3"/>
        <v>54</v>
      </c>
      <c r="P12" s="21">
        <f t="shared" si="3"/>
        <v>45</v>
      </c>
      <c r="Q12" s="21"/>
      <c r="R12" s="21">
        <f>+R17+R22</f>
        <v>66</v>
      </c>
      <c r="S12" s="21">
        <f t="shared" si="4"/>
        <v>45</v>
      </c>
      <c r="T12" s="21">
        <f t="shared" si="4"/>
        <v>21</v>
      </c>
      <c r="U12" s="21"/>
      <c r="V12" s="21">
        <f>+V17+V22</f>
        <v>38</v>
      </c>
      <c r="W12" s="21">
        <f t="shared" si="5"/>
        <v>27</v>
      </c>
      <c r="X12" s="21">
        <f t="shared" si="5"/>
        <v>11</v>
      </c>
      <c r="Y12" s="21"/>
      <c r="Z12" s="21">
        <f>+Z17+Z22</f>
        <v>26</v>
      </c>
      <c r="AA12" s="21">
        <f t="shared" si="6"/>
        <v>12</v>
      </c>
      <c r="AB12" s="21">
        <f t="shared" si="6"/>
        <v>14</v>
      </c>
      <c r="AC12" s="21"/>
      <c r="AD12" s="130">
        <f t="shared" ref="AD12:AD14" si="8">+AD17+AD22</f>
        <v>0</v>
      </c>
      <c r="AE12" s="130"/>
      <c r="AF12" s="130"/>
      <c r="AG12" s="130"/>
      <c r="AH12" s="130"/>
      <c r="AI12" s="130"/>
    </row>
    <row r="13" spans="1:35" ht="15" customHeight="1" x14ac:dyDescent="0.25">
      <c r="A13" s="78" t="s">
        <v>35</v>
      </c>
      <c r="B13" s="21">
        <f t="shared" ref="B13:D14" si="9">+B18+B23</f>
        <v>2</v>
      </c>
      <c r="C13" s="21">
        <f t="shared" si="9"/>
        <v>1</v>
      </c>
      <c r="D13" s="21">
        <f t="shared" si="9"/>
        <v>1</v>
      </c>
      <c r="E13" s="21"/>
      <c r="F13" s="21">
        <f t="shared" ref="F13:H14" si="10">+F18+F23</f>
        <v>0</v>
      </c>
      <c r="G13" s="21">
        <f t="shared" si="10"/>
        <v>0</v>
      </c>
      <c r="H13" s="21">
        <f t="shared" si="10"/>
        <v>0</v>
      </c>
      <c r="I13" s="21"/>
      <c r="J13" s="21">
        <f t="shared" ref="J13:L14" si="11">+J18+J23</f>
        <v>0</v>
      </c>
      <c r="K13" s="21">
        <f t="shared" si="11"/>
        <v>0</v>
      </c>
      <c r="L13" s="21">
        <f t="shared" si="11"/>
        <v>0</v>
      </c>
      <c r="M13" s="21"/>
      <c r="N13" s="21">
        <f t="shared" ref="N13:P14" si="12">+N18+N23</f>
        <v>1</v>
      </c>
      <c r="O13" s="21">
        <f t="shared" si="12"/>
        <v>0</v>
      </c>
      <c r="P13" s="21">
        <f t="shared" si="12"/>
        <v>1</v>
      </c>
      <c r="Q13" s="21"/>
      <c r="R13" s="21">
        <f t="shared" ref="R13:T14" si="13">+R18+R23</f>
        <v>1</v>
      </c>
      <c r="S13" s="21">
        <f t="shared" si="13"/>
        <v>1</v>
      </c>
      <c r="T13" s="21">
        <f t="shared" si="13"/>
        <v>0</v>
      </c>
      <c r="U13" s="21"/>
      <c r="V13" s="21">
        <f t="shared" ref="V13:X14" si="14">+V18+V23</f>
        <v>0</v>
      </c>
      <c r="W13" s="21">
        <f t="shared" si="14"/>
        <v>0</v>
      </c>
      <c r="X13" s="21">
        <f t="shared" si="14"/>
        <v>0</v>
      </c>
      <c r="Y13" s="21"/>
      <c r="Z13" s="21">
        <f t="shared" ref="Z13:AB14" si="15">+Z18+Z23</f>
        <v>0</v>
      </c>
      <c r="AA13" s="21">
        <f t="shared" si="15"/>
        <v>0</v>
      </c>
      <c r="AB13" s="21">
        <f t="shared" si="15"/>
        <v>0</v>
      </c>
      <c r="AC13" s="21"/>
      <c r="AD13" s="130">
        <f t="shared" si="8"/>
        <v>0</v>
      </c>
      <c r="AE13" s="130"/>
      <c r="AF13" s="130"/>
      <c r="AG13" s="130"/>
      <c r="AH13" s="130"/>
      <c r="AI13" s="130"/>
    </row>
    <row r="14" spans="1:35" ht="15" customHeight="1" x14ac:dyDescent="0.25">
      <c r="A14" s="79" t="s">
        <v>101</v>
      </c>
      <c r="B14" s="21">
        <f t="shared" si="9"/>
        <v>72</v>
      </c>
      <c r="C14" s="21">
        <f t="shared" si="9"/>
        <v>46</v>
      </c>
      <c r="D14" s="21">
        <f t="shared" si="9"/>
        <v>26</v>
      </c>
      <c r="E14" s="21"/>
      <c r="F14" s="21">
        <f t="shared" si="10"/>
        <v>10</v>
      </c>
      <c r="G14" s="21">
        <f t="shared" si="10"/>
        <v>10</v>
      </c>
      <c r="H14" s="21">
        <f t="shared" si="10"/>
        <v>0</v>
      </c>
      <c r="I14" s="21"/>
      <c r="J14" s="21">
        <f t="shared" si="11"/>
        <v>6</v>
      </c>
      <c r="K14" s="21">
        <f t="shared" si="11"/>
        <v>6</v>
      </c>
      <c r="L14" s="21">
        <f t="shared" si="11"/>
        <v>0</v>
      </c>
      <c r="M14" s="21"/>
      <c r="N14" s="21">
        <f t="shared" si="12"/>
        <v>2</v>
      </c>
      <c r="O14" s="21">
        <f t="shared" si="12"/>
        <v>2</v>
      </c>
      <c r="P14" s="21">
        <f t="shared" si="12"/>
        <v>0</v>
      </c>
      <c r="Q14" s="21"/>
      <c r="R14" s="21">
        <f t="shared" si="13"/>
        <v>45</v>
      </c>
      <c r="S14" s="21">
        <f t="shared" si="13"/>
        <v>24</v>
      </c>
      <c r="T14" s="21">
        <f t="shared" si="13"/>
        <v>21</v>
      </c>
      <c r="U14" s="21"/>
      <c r="V14" s="21">
        <f t="shared" si="14"/>
        <v>9</v>
      </c>
      <c r="W14" s="21">
        <f t="shared" si="14"/>
        <v>4</v>
      </c>
      <c r="X14" s="21">
        <f t="shared" si="14"/>
        <v>5</v>
      </c>
      <c r="Y14" s="21"/>
      <c r="Z14" s="21">
        <f t="shared" si="15"/>
        <v>0</v>
      </c>
      <c r="AA14" s="21">
        <f t="shared" si="15"/>
        <v>0</v>
      </c>
      <c r="AB14" s="21">
        <f t="shared" si="15"/>
        <v>0</v>
      </c>
      <c r="AC14" s="21"/>
      <c r="AD14" s="130">
        <f t="shared" si="8"/>
        <v>0</v>
      </c>
      <c r="AE14" s="130"/>
      <c r="AF14" s="130"/>
      <c r="AG14" s="130"/>
      <c r="AH14" s="130"/>
      <c r="AI14" s="130"/>
    </row>
    <row r="15" spans="1:35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7"/>
      <c r="AE15" s="37"/>
      <c r="AF15" s="37"/>
      <c r="AG15" s="37"/>
    </row>
    <row r="16" spans="1:35" ht="15" customHeight="1" x14ac:dyDescent="0.25">
      <c r="A16" s="8" t="s">
        <v>36</v>
      </c>
      <c r="B16" s="61">
        <f>+F16+J16+N16+R16+V16+Z16</f>
        <v>504</v>
      </c>
      <c r="C16" s="61">
        <f t="shared" ref="C16:D16" si="16">+G16+K16+O16+S16+W16+AA16</f>
        <v>302</v>
      </c>
      <c r="D16" s="61">
        <f t="shared" si="16"/>
        <v>202</v>
      </c>
      <c r="E16" s="61"/>
      <c r="F16" s="61">
        <f>+F17+F18+F19</f>
        <v>193</v>
      </c>
      <c r="G16" s="61">
        <f t="shared" ref="G16:H16" si="17">+G17+G18+G19</f>
        <v>124</v>
      </c>
      <c r="H16" s="61">
        <f t="shared" si="17"/>
        <v>69</v>
      </c>
      <c r="I16" s="94"/>
      <c r="J16" s="61">
        <f>+J17+J18+J19</f>
        <v>104</v>
      </c>
      <c r="K16" s="61">
        <f t="shared" ref="K16:L16" si="18">+K17+K18+K19</f>
        <v>66</v>
      </c>
      <c r="L16" s="61">
        <f t="shared" si="18"/>
        <v>38</v>
      </c>
      <c r="M16" s="94"/>
      <c r="N16" s="61">
        <f>+N17+N18+N19</f>
        <v>69</v>
      </c>
      <c r="O16" s="61">
        <f t="shared" ref="O16:P16" si="19">+O17+O18+O19</f>
        <v>33</v>
      </c>
      <c r="P16" s="61">
        <f t="shared" si="19"/>
        <v>36</v>
      </c>
      <c r="Q16" s="94"/>
      <c r="R16" s="61">
        <f>+R17+R18+R19</f>
        <v>88</v>
      </c>
      <c r="S16" s="61">
        <f t="shared" ref="S16:T16" si="20">+S17+S18+S19</f>
        <v>50</v>
      </c>
      <c r="T16" s="61">
        <f t="shared" si="20"/>
        <v>38</v>
      </c>
      <c r="U16" s="94"/>
      <c r="V16" s="61">
        <f>+V17+V18+V19</f>
        <v>30</v>
      </c>
      <c r="W16" s="61">
        <f t="shared" ref="W16:X16" si="21">+W17+W18+W19</f>
        <v>21</v>
      </c>
      <c r="X16" s="61">
        <f t="shared" si="21"/>
        <v>9</v>
      </c>
      <c r="Y16" s="94"/>
      <c r="Z16" s="61">
        <f>+Z17+Z18+Z19</f>
        <v>20</v>
      </c>
      <c r="AA16" s="61">
        <f t="shared" ref="AA16:AB16" si="22">+AA17+AA18+AA19</f>
        <v>8</v>
      </c>
      <c r="AB16" s="61">
        <f t="shared" si="22"/>
        <v>12</v>
      </c>
      <c r="AC16" s="21"/>
      <c r="AD16" s="28"/>
      <c r="AE16" s="28"/>
      <c r="AF16" s="28"/>
      <c r="AG16" s="37"/>
    </row>
    <row r="17" spans="1:33" ht="15" customHeight="1" x14ac:dyDescent="0.25">
      <c r="A17" s="78" t="s">
        <v>34</v>
      </c>
      <c r="B17" s="26">
        <v>430</v>
      </c>
      <c r="C17" s="26">
        <v>255</v>
      </c>
      <c r="D17" s="26">
        <v>175</v>
      </c>
      <c r="E17" s="26"/>
      <c r="F17" s="26">
        <v>183</v>
      </c>
      <c r="G17" s="26">
        <v>114</v>
      </c>
      <c r="H17" s="26">
        <v>69</v>
      </c>
      <c r="I17" s="26"/>
      <c r="J17" s="26">
        <v>98</v>
      </c>
      <c r="K17" s="26">
        <v>60</v>
      </c>
      <c r="L17" s="26">
        <v>38</v>
      </c>
      <c r="M17" s="26"/>
      <c r="N17" s="26">
        <v>66</v>
      </c>
      <c r="O17" s="26">
        <v>31</v>
      </c>
      <c r="P17" s="26">
        <v>35</v>
      </c>
      <c r="Q17" s="26"/>
      <c r="R17" s="26">
        <v>42</v>
      </c>
      <c r="S17" s="26">
        <v>25</v>
      </c>
      <c r="T17" s="26">
        <v>17</v>
      </c>
      <c r="U17" s="26"/>
      <c r="V17" s="26">
        <v>21</v>
      </c>
      <c r="W17" s="26">
        <v>17</v>
      </c>
      <c r="X17" s="26">
        <v>4</v>
      </c>
      <c r="Y17" s="26"/>
      <c r="Z17" s="26">
        <v>20</v>
      </c>
      <c r="AA17" s="26">
        <v>8</v>
      </c>
      <c r="AB17" s="26">
        <v>12</v>
      </c>
      <c r="AC17" s="26"/>
      <c r="AD17" s="28"/>
      <c r="AE17" s="28"/>
      <c r="AF17" s="28"/>
      <c r="AG17" s="37"/>
    </row>
    <row r="18" spans="1:33" ht="15" customHeight="1" x14ac:dyDescent="0.25">
      <c r="A18" s="78" t="s">
        <v>35</v>
      </c>
      <c r="B18" s="26">
        <v>2</v>
      </c>
      <c r="C18" s="26">
        <v>1</v>
      </c>
      <c r="D18" s="26">
        <v>1</v>
      </c>
      <c r="E18" s="26"/>
      <c r="F18" s="26">
        <v>0</v>
      </c>
      <c r="G18" s="26">
        <v>0</v>
      </c>
      <c r="H18" s="26">
        <v>0</v>
      </c>
      <c r="I18" s="26"/>
      <c r="J18" s="26">
        <v>0</v>
      </c>
      <c r="K18" s="26">
        <v>0</v>
      </c>
      <c r="L18" s="26">
        <v>0</v>
      </c>
      <c r="M18" s="26"/>
      <c r="N18" s="26">
        <v>1</v>
      </c>
      <c r="O18" s="26">
        <v>0</v>
      </c>
      <c r="P18" s="26">
        <v>1</v>
      </c>
      <c r="Q18" s="26"/>
      <c r="R18" s="26">
        <v>1</v>
      </c>
      <c r="S18" s="26">
        <v>1</v>
      </c>
      <c r="T18" s="26">
        <v>0</v>
      </c>
      <c r="U18" s="26"/>
      <c r="V18" s="26">
        <v>0</v>
      </c>
      <c r="W18" s="26">
        <v>0</v>
      </c>
      <c r="X18" s="26">
        <v>0</v>
      </c>
      <c r="Y18" s="26"/>
      <c r="Z18" s="26">
        <v>0</v>
      </c>
      <c r="AA18" s="26">
        <v>0</v>
      </c>
      <c r="AB18" s="26">
        <v>0</v>
      </c>
      <c r="AC18" s="26"/>
      <c r="AD18" s="28"/>
      <c r="AE18" s="28"/>
      <c r="AF18" s="28"/>
      <c r="AG18" s="37"/>
    </row>
    <row r="19" spans="1:33" ht="15" customHeight="1" x14ac:dyDescent="0.25">
      <c r="A19" s="79" t="s">
        <v>101</v>
      </c>
      <c r="B19" s="26">
        <v>72</v>
      </c>
      <c r="C19" s="26">
        <v>46</v>
      </c>
      <c r="D19" s="26">
        <v>26</v>
      </c>
      <c r="E19" s="26"/>
      <c r="F19" s="26">
        <v>10</v>
      </c>
      <c r="G19" s="26">
        <v>10</v>
      </c>
      <c r="H19" s="26">
        <v>0</v>
      </c>
      <c r="I19" s="26"/>
      <c r="J19" s="26">
        <v>6</v>
      </c>
      <c r="K19" s="26">
        <v>6</v>
      </c>
      <c r="L19" s="26">
        <v>0</v>
      </c>
      <c r="M19" s="26"/>
      <c r="N19" s="26">
        <v>2</v>
      </c>
      <c r="O19" s="26">
        <v>2</v>
      </c>
      <c r="P19" s="26">
        <v>0</v>
      </c>
      <c r="Q19" s="26"/>
      <c r="R19" s="26">
        <v>45</v>
      </c>
      <c r="S19" s="26">
        <v>24</v>
      </c>
      <c r="T19" s="26">
        <v>21</v>
      </c>
      <c r="U19" s="26"/>
      <c r="V19" s="26">
        <v>9</v>
      </c>
      <c r="W19" s="26">
        <v>4</v>
      </c>
      <c r="X19" s="26">
        <v>5</v>
      </c>
      <c r="Y19" s="26"/>
      <c r="Z19" s="26">
        <v>0</v>
      </c>
      <c r="AA19" s="26">
        <v>0</v>
      </c>
      <c r="AB19" s="26">
        <v>0</v>
      </c>
      <c r="AC19" s="26"/>
      <c r="AD19" s="28"/>
      <c r="AE19" s="28"/>
      <c r="AF19" s="28"/>
      <c r="AG19" s="37"/>
    </row>
    <row r="20" spans="1:33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8"/>
      <c r="AE20" s="28"/>
      <c r="AF20" s="28"/>
      <c r="AG20" s="37"/>
    </row>
    <row r="21" spans="1:33" ht="15" customHeight="1" x14ac:dyDescent="0.25">
      <c r="A21" s="8" t="s">
        <v>37</v>
      </c>
      <c r="B21" s="61">
        <f>+F21+J21+N21+R21+V21+Z21</f>
        <v>183</v>
      </c>
      <c r="C21" s="61">
        <f t="shared" ref="C21" si="23">+G21+K21+O21+S21+W21+AA21</f>
        <v>125</v>
      </c>
      <c r="D21" s="61">
        <f t="shared" ref="D21" si="24">+H21+L21+P21+T21+X21+AB21</f>
        <v>58</v>
      </c>
      <c r="E21" s="61"/>
      <c r="F21" s="61">
        <f>+F22+F23+F24</f>
        <v>51</v>
      </c>
      <c r="G21" s="61">
        <f t="shared" ref="G21" si="25">+G22+G23+G24</f>
        <v>33</v>
      </c>
      <c r="H21" s="61">
        <f t="shared" ref="H21" si="26">+H22+H23+H24</f>
        <v>18</v>
      </c>
      <c r="I21" s="94"/>
      <c r="J21" s="61">
        <f>+J22+J23+J24</f>
        <v>52</v>
      </c>
      <c r="K21" s="61">
        <f t="shared" ref="K21" si="27">+K22+K23+K24</f>
        <v>35</v>
      </c>
      <c r="L21" s="61">
        <f t="shared" ref="L21" si="28">+L22+L23+L24</f>
        <v>17</v>
      </c>
      <c r="M21" s="94"/>
      <c r="N21" s="61">
        <f>+N22+N23+N24</f>
        <v>33</v>
      </c>
      <c r="O21" s="61">
        <f t="shared" ref="O21" si="29">+O22+O23+O24</f>
        <v>23</v>
      </c>
      <c r="P21" s="61">
        <f t="shared" ref="P21" si="30">+P22+P23+P24</f>
        <v>10</v>
      </c>
      <c r="Q21" s="94"/>
      <c r="R21" s="61">
        <f>+R22+R23+R24</f>
        <v>24</v>
      </c>
      <c r="S21" s="61">
        <f t="shared" ref="S21" si="31">+S22+S23+S24</f>
        <v>20</v>
      </c>
      <c r="T21" s="61">
        <f t="shared" ref="T21" si="32">+T22+T23+T24</f>
        <v>4</v>
      </c>
      <c r="U21" s="94"/>
      <c r="V21" s="61">
        <f>+V22+V23+V24</f>
        <v>17</v>
      </c>
      <c r="W21" s="61">
        <f t="shared" ref="W21" si="33">+W22+W23+W24</f>
        <v>10</v>
      </c>
      <c r="X21" s="61">
        <f t="shared" ref="X21" si="34">+X22+X23+X24</f>
        <v>7</v>
      </c>
      <c r="Y21" s="94"/>
      <c r="Z21" s="61">
        <f>+Z22+Z23+Z24</f>
        <v>6</v>
      </c>
      <c r="AA21" s="61">
        <f t="shared" ref="AA21" si="35">+AA22+AA23+AA24</f>
        <v>4</v>
      </c>
      <c r="AB21" s="61">
        <f t="shared" ref="AB21" si="36">+AB22+AB23+AB24</f>
        <v>2</v>
      </c>
      <c r="AC21" s="21"/>
      <c r="AD21" s="28"/>
      <c r="AE21" s="28"/>
      <c r="AF21" s="28"/>
      <c r="AG21" s="37"/>
    </row>
    <row r="22" spans="1:33" ht="15" customHeight="1" x14ac:dyDescent="0.25">
      <c r="A22" s="78" t="s">
        <v>34</v>
      </c>
      <c r="B22" s="26">
        <v>183</v>
      </c>
      <c r="C22" s="26">
        <v>125</v>
      </c>
      <c r="D22" s="26">
        <v>58</v>
      </c>
      <c r="E22" s="26"/>
      <c r="F22" s="26">
        <v>51</v>
      </c>
      <c r="G22" s="26">
        <v>33</v>
      </c>
      <c r="H22" s="26">
        <v>18</v>
      </c>
      <c r="I22" s="26"/>
      <c r="J22" s="26">
        <v>52</v>
      </c>
      <c r="K22" s="26">
        <v>35</v>
      </c>
      <c r="L22" s="26">
        <v>17</v>
      </c>
      <c r="M22" s="26"/>
      <c r="N22" s="26">
        <v>33</v>
      </c>
      <c r="O22" s="26">
        <v>23</v>
      </c>
      <c r="P22" s="26">
        <v>10</v>
      </c>
      <c r="Q22" s="26"/>
      <c r="R22" s="26">
        <v>24</v>
      </c>
      <c r="S22" s="26">
        <v>20</v>
      </c>
      <c r="T22" s="26">
        <v>4</v>
      </c>
      <c r="U22" s="26"/>
      <c r="V22" s="26">
        <v>17</v>
      </c>
      <c r="W22" s="26">
        <v>10</v>
      </c>
      <c r="X22" s="26">
        <v>7</v>
      </c>
      <c r="Y22" s="26"/>
      <c r="Z22" s="26">
        <v>6</v>
      </c>
      <c r="AA22" s="26">
        <v>4</v>
      </c>
      <c r="AB22" s="26">
        <v>2</v>
      </c>
      <c r="AC22" s="26"/>
      <c r="AD22" s="28"/>
      <c r="AE22" s="28"/>
      <c r="AF22" s="28"/>
      <c r="AG22" s="37"/>
    </row>
    <row r="23" spans="1:33" ht="15" customHeight="1" x14ac:dyDescent="0.25">
      <c r="A23" s="78" t="s">
        <v>35</v>
      </c>
      <c r="B23" s="26">
        <v>0</v>
      </c>
      <c r="C23" s="26">
        <v>0</v>
      </c>
      <c r="D23" s="26">
        <v>0</v>
      </c>
      <c r="E23" s="26"/>
      <c r="F23" s="26">
        <v>0</v>
      </c>
      <c r="G23" s="26">
        <v>0</v>
      </c>
      <c r="H23" s="26">
        <v>0</v>
      </c>
      <c r="I23" s="26"/>
      <c r="J23" s="26">
        <v>0</v>
      </c>
      <c r="K23" s="26">
        <v>0</v>
      </c>
      <c r="L23" s="26">
        <v>0</v>
      </c>
      <c r="M23" s="26"/>
      <c r="N23" s="26">
        <v>0</v>
      </c>
      <c r="O23" s="26">
        <v>0</v>
      </c>
      <c r="P23" s="26">
        <v>0</v>
      </c>
      <c r="Q23" s="26"/>
      <c r="R23" s="26">
        <v>0</v>
      </c>
      <c r="S23" s="26">
        <v>0</v>
      </c>
      <c r="T23" s="26">
        <v>0</v>
      </c>
      <c r="U23" s="26"/>
      <c r="V23" s="26">
        <v>0</v>
      </c>
      <c r="W23" s="26">
        <v>0</v>
      </c>
      <c r="X23" s="26">
        <v>0</v>
      </c>
      <c r="Y23" s="26"/>
      <c r="Z23" s="26">
        <v>0</v>
      </c>
      <c r="AA23" s="26">
        <v>0</v>
      </c>
      <c r="AB23" s="26">
        <v>0</v>
      </c>
      <c r="AC23" s="26"/>
      <c r="AD23" s="28"/>
      <c r="AE23" s="28"/>
      <c r="AF23" s="28"/>
      <c r="AG23" s="37"/>
    </row>
    <row r="24" spans="1:33" ht="15" customHeight="1" x14ac:dyDescent="0.25">
      <c r="A24" s="80" t="s">
        <v>101</v>
      </c>
      <c r="B24" s="162">
        <v>0</v>
      </c>
      <c r="C24" s="162">
        <v>0</v>
      </c>
      <c r="D24" s="162">
        <v>0</v>
      </c>
      <c r="E24" s="162"/>
      <c r="F24" s="162">
        <v>0</v>
      </c>
      <c r="G24" s="162">
        <v>0</v>
      </c>
      <c r="H24" s="162">
        <f t="shared" ref="H24" si="37">+F24-G24</f>
        <v>0</v>
      </c>
      <c r="I24" s="162"/>
      <c r="J24" s="162">
        <v>0</v>
      </c>
      <c r="K24" s="162">
        <v>0</v>
      </c>
      <c r="L24" s="162">
        <f t="shared" ref="L24" si="38">+J24-K24</f>
        <v>0</v>
      </c>
      <c r="M24" s="162"/>
      <c r="N24" s="162">
        <v>0</v>
      </c>
      <c r="O24" s="162">
        <v>0</v>
      </c>
      <c r="P24" s="162">
        <f t="shared" ref="P24" si="39">+N24-O24</f>
        <v>0</v>
      </c>
      <c r="Q24" s="162"/>
      <c r="R24" s="162">
        <v>0</v>
      </c>
      <c r="S24" s="162">
        <v>0</v>
      </c>
      <c r="T24" s="162">
        <f t="shared" ref="T24" si="40">+R24-S24</f>
        <v>0</v>
      </c>
      <c r="U24" s="162"/>
      <c r="V24" s="162">
        <v>0</v>
      </c>
      <c r="W24" s="162">
        <v>0</v>
      </c>
      <c r="X24" s="162">
        <f t="shared" ref="X24" si="41">+V24-W24</f>
        <v>0</v>
      </c>
      <c r="Y24" s="162"/>
      <c r="Z24" s="162">
        <v>0</v>
      </c>
      <c r="AA24" s="162">
        <v>0</v>
      </c>
      <c r="AB24" s="162">
        <f t="shared" ref="AB24" si="42">+Z24-AA24</f>
        <v>0</v>
      </c>
      <c r="AC24" s="26"/>
      <c r="AD24" s="28"/>
      <c r="AE24" s="28"/>
      <c r="AF24" s="28"/>
      <c r="AG24" s="37"/>
    </row>
    <row r="25" spans="1:33" ht="9" customHeight="1" x14ac:dyDescent="0.25">
      <c r="A25" s="36"/>
      <c r="B25" s="82"/>
      <c r="C25" s="82"/>
      <c r="D25" s="82"/>
      <c r="E25" s="82"/>
      <c r="AD25" s="28"/>
      <c r="AE25" s="28"/>
      <c r="AF25" s="28"/>
      <c r="AG25" s="37"/>
    </row>
    <row r="26" spans="1:33" s="60" customFormat="1" ht="15" customHeight="1" x14ac:dyDescent="0.25">
      <c r="A26" s="248" t="s">
        <v>97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197"/>
      <c r="AD26" s="89"/>
      <c r="AE26" s="89"/>
      <c r="AF26" s="89"/>
      <c r="AG26" s="88"/>
    </row>
    <row r="27" spans="1:33" ht="9" customHeight="1" x14ac:dyDescent="0.25">
      <c r="F27" s="35"/>
      <c r="G27" s="35"/>
      <c r="H27" s="35"/>
      <c r="AD27" s="35"/>
      <c r="AE27" s="35"/>
      <c r="AF27" s="35"/>
    </row>
    <row r="28" spans="1:33" ht="15" customHeight="1" x14ac:dyDescent="0.25">
      <c r="A28" s="29" t="s">
        <v>10</v>
      </c>
      <c r="B28" s="63">
        <v>0.69537932081583076</v>
      </c>
      <c r="C28" s="63">
        <v>0.86647727272727271</v>
      </c>
      <c r="D28" s="63">
        <v>0.52509340603857424</v>
      </c>
      <c r="E28" s="131"/>
      <c r="F28" s="63">
        <v>1.3248628984090787</v>
      </c>
      <c r="G28" s="63">
        <v>1.6610241218789674</v>
      </c>
      <c r="H28" s="63">
        <v>0.97044060234244278</v>
      </c>
      <c r="I28" s="131"/>
      <c r="J28" s="63">
        <v>0.84224165856818922</v>
      </c>
      <c r="K28" s="63">
        <v>1.0615934412444819</v>
      </c>
      <c r="L28" s="63">
        <v>0.61056838365896982</v>
      </c>
      <c r="M28" s="131"/>
      <c r="N28" s="63">
        <v>0.62297685213461185</v>
      </c>
      <c r="O28" s="63">
        <v>0.67887016608073714</v>
      </c>
      <c r="P28" s="63">
        <v>0.56622353520433288</v>
      </c>
      <c r="Q28" s="131"/>
      <c r="R28" s="63">
        <v>0.6284367635506678</v>
      </c>
      <c r="S28" s="63">
        <v>0.80515297906602246</v>
      </c>
      <c r="T28" s="63">
        <v>0.46012269938650308</v>
      </c>
      <c r="U28" s="131"/>
      <c r="V28" s="63">
        <v>0.31733171291607593</v>
      </c>
      <c r="W28" s="63">
        <v>0.42960088691796011</v>
      </c>
      <c r="X28" s="63">
        <v>0.21066491112574059</v>
      </c>
      <c r="Y28" s="131"/>
      <c r="Z28" s="63">
        <v>0.20233463035019456</v>
      </c>
      <c r="AA28" s="63">
        <v>0.19496344435418358</v>
      </c>
      <c r="AB28" s="63">
        <v>0.20911127707244215</v>
      </c>
      <c r="AD28" s="35"/>
      <c r="AE28" s="35"/>
      <c r="AF28" s="35"/>
    </row>
    <row r="29" spans="1:33" ht="15" customHeight="1" x14ac:dyDescent="0.25">
      <c r="A29" s="78" t="s">
        <v>34</v>
      </c>
      <c r="B29" s="53">
        <v>0.6466040104216112</v>
      </c>
      <c r="C29" s="53">
        <v>0.80885483184333762</v>
      </c>
      <c r="D29" s="53">
        <v>0.48721326558350586</v>
      </c>
      <c r="E29" s="83"/>
      <c r="F29" s="53">
        <v>1.3191273465246067</v>
      </c>
      <c r="G29" s="53">
        <v>1.6318827708703374</v>
      </c>
      <c r="H29" s="53">
        <v>0.99644943305463285</v>
      </c>
      <c r="I29" s="83"/>
      <c r="J29" s="53">
        <v>0.83930170098478074</v>
      </c>
      <c r="K29" s="53">
        <v>1.0413241258357997</v>
      </c>
      <c r="L29" s="53">
        <v>0.62864327351697336</v>
      </c>
      <c r="M29" s="83"/>
      <c r="N29" s="53">
        <v>0.62670127239349249</v>
      </c>
      <c r="O29" s="53">
        <v>0.68293916782597697</v>
      </c>
      <c r="P29" s="53">
        <v>0.57034220532319391</v>
      </c>
      <c r="Q29" s="83"/>
      <c r="R29" s="53">
        <v>0.38949542637946299</v>
      </c>
      <c r="S29" s="53">
        <v>0.54857978788248196</v>
      </c>
      <c r="T29" s="53">
        <v>0.24021962937542896</v>
      </c>
      <c r="U29" s="83"/>
      <c r="V29" s="53">
        <v>0.26921714488133192</v>
      </c>
      <c r="W29" s="53">
        <v>0.39491004826678366</v>
      </c>
      <c r="X29" s="53">
        <v>0.15114042319318494</v>
      </c>
      <c r="Y29" s="83"/>
      <c r="Z29" s="53">
        <v>0.21078232671260638</v>
      </c>
      <c r="AA29" s="53">
        <v>0.20332090816672313</v>
      </c>
      <c r="AB29" s="53">
        <v>0.2176278563656148</v>
      </c>
      <c r="AD29" s="35"/>
      <c r="AE29" s="35"/>
      <c r="AF29" s="35"/>
    </row>
    <row r="30" spans="1:33" ht="15" customHeight="1" x14ac:dyDescent="0.25">
      <c r="A30" s="78" t="s">
        <v>35</v>
      </c>
      <c r="B30" s="53">
        <v>0.13605442176870747</v>
      </c>
      <c r="C30" s="53">
        <v>0.12836970474967907</v>
      </c>
      <c r="D30" s="53">
        <v>0.14471780028943559</v>
      </c>
      <c r="E30" s="83"/>
      <c r="F30" s="53">
        <v>0</v>
      </c>
      <c r="G30" s="53">
        <v>0</v>
      </c>
      <c r="H30" s="53">
        <v>0</v>
      </c>
      <c r="I30" s="83"/>
      <c r="J30" s="53">
        <v>0</v>
      </c>
      <c r="K30" s="53">
        <v>0</v>
      </c>
      <c r="L30" s="53">
        <v>0</v>
      </c>
      <c r="M30" s="83"/>
      <c r="N30" s="53">
        <v>0.36900369003690037</v>
      </c>
      <c r="O30" s="53">
        <v>0</v>
      </c>
      <c r="P30" s="53">
        <v>0.75757575757575757</v>
      </c>
      <c r="Q30" s="83"/>
      <c r="R30" s="53">
        <v>0.35587188612099641</v>
      </c>
      <c r="S30" s="53">
        <v>0.64102564102564097</v>
      </c>
      <c r="T30" s="53">
        <v>0</v>
      </c>
      <c r="U30" s="83"/>
      <c r="V30" s="53">
        <v>0</v>
      </c>
      <c r="W30" s="53">
        <v>0</v>
      </c>
      <c r="X30" s="53">
        <v>0</v>
      </c>
      <c r="Y30" s="83"/>
      <c r="Z30" s="53">
        <v>0</v>
      </c>
      <c r="AA30" s="53">
        <v>0</v>
      </c>
      <c r="AB30" s="53">
        <v>0</v>
      </c>
    </row>
    <row r="31" spans="1:33" ht="15" customHeight="1" x14ac:dyDescent="0.25">
      <c r="A31" s="79" t="s">
        <v>101</v>
      </c>
      <c r="B31" s="53">
        <v>2.8548770816812055</v>
      </c>
      <c r="C31" s="53">
        <v>3.0243261012491782</v>
      </c>
      <c r="D31" s="53">
        <v>2.5974025974025974</v>
      </c>
      <c r="E31" s="83"/>
      <c r="F31" s="53">
        <v>2.7322404371584699</v>
      </c>
      <c r="G31" s="53">
        <v>3.5971223021582732</v>
      </c>
      <c r="H31" s="53">
        <v>0</v>
      </c>
      <c r="I31" s="83"/>
      <c r="J31" s="53">
        <v>1.7291066282420751</v>
      </c>
      <c r="K31" s="53">
        <v>2.5641025641025639</v>
      </c>
      <c r="L31" s="53">
        <v>0</v>
      </c>
      <c r="M31" s="83"/>
      <c r="N31" s="53">
        <v>0.65573770491803274</v>
      </c>
      <c r="O31" s="53">
        <v>0.98522167487684731</v>
      </c>
      <c r="P31" s="53">
        <v>0</v>
      </c>
      <c r="Q31" s="83"/>
      <c r="R31" s="53">
        <v>7.550335570469799</v>
      </c>
      <c r="S31" s="53">
        <v>7.1641791044776122</v>
      </c>
      <c r="T31" s="53">
        <v>8.0459770114942533</v>
      </c>
      <c r="U31" s="83"/>
      <c r="V31" s="53">
        <v>1.9607843137254901</v>
      </c>
      <c r="W31" s="53">
        <v>1.5748031496062991</v>
      </c>
      <c r="X31" s="53">
        <v>2.4390243902439024</v>
      </c>
      <c r="Y31" s="83"/>
      <c r="Z31" s="162">
        <v>0</v>
      </c>
      <c r="AA31" s="162">
        <v>0</v>
      </c>
      <c r="AB31" s="162">
        <v>0</v>
      </c>
      <c r="AC31" s="38"/>
    </row>
    <row r="32" spans="1:33" ht="9" customHeight="1" x14ac:dyDescent="0.25">
      <c r="A32" s="8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15" customHeight="1" x14ac:dyDescent="0.25">
      <c r="A33" s="8" t="s">
        <v>36</v>
      </c>
      <c r="B33" s="63">
        <v>0.76086956521739135</v>
      </c>
      <c r="C33" s="63">
        <v>0.921715244925988</v>
      </c>
      <c r="D33" s="63">
        <v>0.60343539955190439</v>
      </c>
      <c r="E33" s="131"/>
      <c r="F33" s="63">
        <v>1.6823570432357042</v>
      </c>
      <c r="G33" s="63">
        <v>2.0875420875420878</v>
      </c>
      <c r="H33" s="63">
        <v>1.2472885032537961</v>
      </c>
      <c r="I33" s="131"/>
      <c r="J33" s="63">
        <v>0.89825531179823803</v>
      </c>
      <c r="K33" s="63">
        <v>1.1165623413973946</v>
      </c>
      <c r="L33" s="63">
        <v>0.67054879124757372</v>
      </c>
      <c r="M33" s="131"/>
      <c r="N33" s="63">
        <v>0.67310506292069072</v>
      </c>
      <c r="O33" s="63">
        <v>0.63743480780374728</v>
      </c>
      <c r="P33" s="63">
        <v>0.70949940875049267</v>
      </c>
      <c r="Q33" s="131"/>
      <c r="R33" s="63">
        <v>0.68690968698774491</v>
      </c>
      <c r="S33" s="63">
        <v>0.81393455966140316</v>
      </c>
      <c r="T33" s="63">
        <v>0.56988602279544087</v>
      </c>
      <c r="U33" s="131"/>
      <c r="V33" s="63">
        <v>0.28029524432402131</v>
      </c>
      <c r="W33" s="63">
        <v>0.41055718475073316</v>
      </c>
      <c r="X33" s="63">
        <v>0.16105941302791699</v>
      </c>
      <c r="Y33" s="131"/>
      <c r="Z33" s="63">
        <v>0.21220159151193632</v>
      </c>
      <c r="AA33" s="63">
        <v>0.17861129716454566</v>
      </c>
      <c r="AB33" s="63">
        <v>0.24262029923170239</v>
      </c>
    </row>
    <row r="34" spans="1:28" ht="15" customHeight="1" x14ac:dyDescent="0.25">
      <c r="A34" s="78" t="s">
        <v>34</v>
      </c>
      <c r="B34" s="53">
        <v>0.68268055313001097</v>
      </c>
      <c r="C34" s="53">
        <v>0.82733112711699441</v>
      </c>
      <c r="D34" s="53">
        <v>0.54406964091403698</v>
      </c>
      <c r="E34" s="83"/>
      <c r="F34" s="53">
        <v>1.6700127760540244</v>
      </c>
      <c r="G34" s="53">
        <v>2.0455768885698906</v>
      </c>
      <c r="H34" s="53">
        <v>1.2813370473537604</v>
      </c>
      <c r="I34" s="83"/>
      <c r="J34" s="53">
        <v>0.88423711991338083</v>
      </c>
      <c r="K34" s="53">
        <v>1.0723860589812333</v>
      </c>
      <c r="L34" s="53">
        <v>0.69241982507288635</v>
      </c>
      <c r="M34" s="83"/>
      <c r="N34" s="53">
        <v>0.67237163814180922</v>
      </c>
      <c r="O34" s="53">
        <v>0.6327822004490713</v>
      </c>
      <c r="P34" s="53">
        <v>0.71181614805775872</v>
      </c>
      <c r="Q34" s="83"/>
      <c r="R34" s="53">
        <v>0.34811438043928722</v>
      </c>
      <c r="S34" s="53">
        <v>0.43721580972367957</v>
      </c>
      <c r="T34" s="53">
        <v>0.26784307546872538</v>
      </c>
      <c r="U34" s="83"/>
      <c r="V34" s="53">
        <v>0.20703933747412009</v>
      </c>
      <c r="W34" s="53">
        <v>0.35387177352206495</v>
      </c>
      <c r="X34" s="53">
        <v>7.4920397078104509E-2</v>
      </c>
      <c r="Y34" s="83"/>
      <c r="Z34" s="53">
        <v>0.22416498542927593</v>
      </c>
      <c r="AA34" s="53">
        <v>0.18899125915426412</v>
      </c>
      <c r="AB34" s="53">
        <v>0.25591810620601407</v>
      </c>
    </row>
    <row r="35" spans="1:28" ht="15" customHeight="1" x14ac:dyDescent="0.25">
      <c r="A35" s="78" t="s">
        <v>35</v>
      </c>
      <c r="B35" s="53">
        <v>0.27359781121751026</v>
      </c>
      <c r="C35" s="53">
        <v>0.23696682464454977</v>
      </c>
      <c r="D35" s="53">
        <v>0.3236245954692557</v>
      </c>
      <c r="E35" s="83"/>
      <c r="F35" s="53">
        <v>0</v>
      </c>
      <c r="G35" s="53">
        <v>0</v>
      </c>
      <c r="H35" s="53">
        <v>0</v>
      </c>
      <c r="I35" s="83"/>
      <c r="J35" s="53">
        <v>0</v>
      </c>
      <c r="K35" s="53">
        <v>0</v>
      </c>
      <c r="L35" s="53">
        <v>0</v>
      </c>
      <c r="M35" s="83"/>
      <c r="N35" s="53">
        <v>0.76923076923076927</v>
      </c>
      <c r="O35" s="53">
        <v>0</v>
      </c>
      <c r="P35" s="53">
        <v>1.8181818181818181</v>
      </c>
      <c r="Q35" s="83"/>
      <c r="R35" s="53">
        <v>0.66666666666666674</v>
      </c>
      <c r="S35" s="53">
        <v>1.1111111111111112</v>
      </c>
      <c r="T35" s="53">
        <v>0</v>
      </c>
      <c r="U35" s="83"/>
      <c r="V35" s="53">
        <v>0</v>
      </c>
      <c r="W35" s="53">
        <v>0</v>
      </c>
      <c r="X35" s="53">
        <v>0</v>
      </c>
      <c r="Y35" s="83"/>
      <c r="Z35" s="53">
        <v>0</v>
      </c>
      <c r="AA35" s="53">
        <v>0</v>
      </c>
      <c r="AB35" s="53">
        <v>0</v>
      </c>
    </row>
    <row r="36" spans="1:28" ht="15" customHeight="1" x14ac:dyDescent="0.25">
      <c r="A36" s="79" t="s">
        <v>101</v>
      </c>
      <c r="B36" s="53">
        <v>2.8548770816812055</v>
      </c>
      <c r="C36" s="53">
        <v>3.0243261012491782</v>
      </c>
      <c r="D36" s="53">
        <v>2.5974025974025974</v>
      </c>
      <c r="E36" s="83"/>
      <c r="F36" s="53">
        <v>2.7322404371584699</v>
      </c>
      <c r="G36" s="53">
        <v>3.5971223021582732</v>
      </c>
      <c r="H36" s="53">
        <v>0</v>
      </c>
      <c r="I36" s="83"/>
      <c r="J36" s="53">
        <v>1.7291066282420751</v>
      </c>
      <c r="K36" s="53">
        <v>2.5641025641025639</v>
      </c>
      <c r="L36" s="53">
        <v>0</v>
      </c>
      <c r="M36" s="83"/>
      <c r="N36" s="53">
        <v>0.65573770491803274</v>
      </c>
      <c r="O36" s="53">
        <v>0.98522167487684731</v>
      </c>
      <c r="P36" s="53">
        <v>0</v>
      </c>
      <c r="Q36" s="83"/>
      <c r="R36" s="53">
        <v>7.550335570469799</v>
      </c>
      <c r="S36" s="53">
        <v>7.1641791044776122</v>
      </c>
      <c r="T36" s="53">
        <v>8.0459770114942533</v>
      </c>
      <c r="U36" s="83"/>
      <c r="V36" s="53">
        <v>1.9607843137254901</v>
      </c>
      <c r="W36" s="53">
        <v>1.5748031496062991</v>
      </c>
      <c r="X36" s="53">
        <v>2.4390243902439024</v>
      </c>
      <c r="Y36" s="83"/>
      <c r="Z36" s="162">
        <v>0</v>
      </c>
      <c r="AA36" s="162">
        <v>0</v>
      </c>
      <c r="AB36" s="162">
        <v>0</v>
      </c>
    </row>
    <row r="37" spans="1:28" ht="9" customHeight="1" x14ac:dyDescent="0.25">
      <c r="A37" s="8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ht="15" customHeight="1" x14ac:dyDescent="0.25">
      <c r="A38" s="8" t="s">
        <v>37</v>
      </c>
      <c r="B38" s="63">
        <v>0.56212563354323453</v>
      </c>
      <c r="C38" s="63">
        <v>0.75688767786860434</v>
      </c>
      <c r="D38" s="63">
        <v>0.36159600997506236</v>
      </c>
      <c r="E38" s="131"/>
      <c r="F38" s="63">
        <v>0.73434125269978401</v>
      </c>
      <c r="G38" s="63">
        <v>0.93963553530751698</v>
      </c>
      <c r="H38" s="63">
        <v>0.52432274978153215</v>
      </c>
      <c r="I38" s="131"/>
      <c r="J38" s="63">
        <v>0.74884792626728103</v>
      </c>
      <c r="K38" s="63">
        <v>0.97141271162919796</v>
      </c>
      <c r="L38" s="63">
        <v>0.50882969170906911</v>
      </c>
      <c r="M38" s="131"/>
      <c r="N38" s="63">
        <v>0.5390395295655015</v>
      </c>
      <c r="O38" s="63">
        <v>0.74869791666666674</v>
      </c>
      <c r="P38" s="63">
        <v>0.32786885245901637</v>
      </c>
      <c r="Q38" s="131"/>
      <c r="R38" s="63">
        <v>0.47894631810017957</v>
      </c>
      <c r="S38" s="63">
        <v>0.78400627205017637</v>
      </c>
      <c r="T38" s="63">
        <v>0.16260162601626016</v>
      </c>
      <c r="U38" s="131"/>
      <c r="V38" s="63">
        <v>0.41382667964946446</v>
      </c>
      <c r="W38" s="63">
        <v>0.47596382674916704</v>
      </c>
      <c r="X38" s="63">
        <v>0.3487792725460887</v>
      </c>
      <c r="Y38" s="131"/>
      <c r="Z38" s="63">
        <v>0.1751824817518248</v>
      </c>
      <c r="AA38" s="63">
        <v>0.23866348448687352</v>
      </c>
      <c r="AB38" s="63">
        <v>0.11435105774728416</v>
      </c>
    </row>
    <row r="39" spans="1:28" ht="15" customHeight="1" x14ac:dyDescent="0.25">
      <c r="A39" s="78" t="s">
        <v>34</v>
      </c>
      <c r="B39" s="53">
        <v>0.57518229821473477</v>
      </c>
      <c r="C39" s="53">
        <v>0.77361059537071419</v>
      </c>
      <c r="D39" s="53">
        <v>0.37041767786435048</v>
      </c>
      <c r="E39" s="83"/>
      <c r="F39" s="53">
        <v>0.75210145996165756</v>
      </c>
      <c r="G39" s="53">
        <v>0.9606986899563319</v>
      </c>
      <c r="H39" s="53">
        <v>0.53795576808129109</v>
      </c>
      <c r="I39" s="83"/>
      <c r="J39" s="53">
        <v>0.76594491088525563</v>
      </c>
      <c r="K39" s="53">
        <v>0.99206349206349198</v>
      </c>
      <c r="L39" s="53">
        <v>0.52131248083409998</v>
      </c>
      <c r="M39" s="83"/>
      <c r="N39" s="53">
        <v>0.55174719946497242</v>
      </c>
      <c r="O39" s="53">
        <v>0.7646276595744681</v>
      </c>
      <c r="P39" s="53">
        <v>0.33636057854019508</v>
      </c>
      <c r="Q39" s="83"/>
      <c r="R39" s="53">
        <v>0.49180327868852464</v>
      </c>
      <c r="S39" s="53">
        <v>0.8048289738430584</v>
      </c>
      <c r="T39" s="53">
        <v>0.16701461377870563</v>
      </c>
      <c r="U39" s="83"/>
      <c r="V39" s="53">
        <v>0.42799597180261834</v>
      </c>
      <c r="W39" s="53">
        <v>0.49188391539596654</v>
      </c>
      <c r="X39" s="53">
        <v>0.36101083032490977</v>
      </c>
      <c r="Y39" s="83"/>
      <c r="Z39" s="53">
        <v>0.17579841781423966</v>
      </c>
      <c r="AA39" s="53">
        <v>0.23966446974236069</v>
      </c>
      <c r="AB39" s="53">
        <v>0.11467889908256881</v>
      </c>
    </row>
    <row r="40" spans="1:28" ht="15" customHeight="1" x14ac:dyDescent="0.25">
      <c r="A40" s="78" t="s">
        <v>35</v>
      </c>
      <c r="B40" s="53">
        <v>0</v>
      </c>
      <c r="C40" s="53">
        <v>0</v>
      </c>
      <c r="D40" s="53">
        <v>0</v>
      </c>
      <c r="E40" s="83"/>
      <c r="F40" s="53">
        <v>0</v>
      </c>
      <c r="G40" s="53">
        <v>0</v>
      </c>
      <c r="H40" s="53">
        <v>0</v>
      </c>
      <c r="I40" s="83"/>
      <c r="J40" s="53">
        <v>0</v>
      </c>
      <c r="K40" s="53">
        <v>0</v>
      </c>
      <c r="L40" s="53">
        <v>0</v>
      </c>
      <c r="M40" s="83"/>
      <c r="N40" s="53">
        <v>0</v>
      </c>
      <c r="O40" s="53">
        <v>0</v>
      </c>
      <c r="P40" s="53">
        <v>0</v>
      </c>
      <c r="Q40" s="83"/>
      <c r="R40" s="53">
        <v>0</v>
      </c>
      <c r="S40" s="53">
        <v>0</v>
      </c>
      <c r="T40" s="53">
        <v>0</v>
      </c>
      <c r="U40" s="83"/>
      <c r="V40" s="53">
        <v>0</v>
      </c>
      <c r="W40" s="53">
        <v>0</v>
      </c>
      <c r="X40" s="53">
        <v>0</v>
      </c>
      <c r="Y40" s="83"/>
      <c r="Z40" s="53">
        <v>0</v>
      </c>
      <c r="AA40" s="53">
        <v>0</v>
      </c>
      <c r="AB40" s="53">
        <v>0</v>
      </c>
    </row>
    <row r="41" spans="1:28" ht="15" customHeight="1" thickBot="1" x14ac:dyDescent="0.3">
      <c r="A41" s="81" t="s">
        <v>101</v>
      </c>
      <c r="B41" s="56" t="s">
        <v>7</v>
      </c>
      <c r="C41" s="56" t="s">
        <v>7</v>
      </c>
      <c r="D41" s="56" t="s">
        <v>7</v>
      </c>
      <c r="E41" s="84"/>
      <c r="F41" s="56" t="s">
        <v>7</v>
      </c>
      <c r="G41" s="56" t="s">
        <v>7</v>
      </c>
      <c r="H41" s="56" t="s">
        <v>7</v>
      </c>
      <c r="I41" s="84"/>
      <c r="J41" s="56" t="s">
        <v>7</v>
      </c>
      <c r="K41" s="56" t="s">
        <v>7</v>
      </c>
      <c r="L41" s="56" t="s">
        <v>7</v>
      </c>
      <c r="M41" s="84"/>
      <c r="N41" s="56" t="s">
        <v>7</v>
      </c>
      <c r="O41" s="56" t="s">
        <v>7</v>
      </c>
      <c r="P41" s="56" t="s">
        <v>7</v>
      </c>
      <c r="Q41" s="84"/>
      <c r="R41" s="56" t="s">
        <v>7</v>
      </c>
      <c r="S41" s="56" t="s">
        <v>7</v>
      </c>
      <c r="T41" s="56" t="s">
        <v>7</v>
      </c>
      <c r="U41" s="84"/>
      <c r="V41" s="56" t="s">
        <v>7</v>
      </c>
      <c r="W41" s="56" t="s">
        <v>7</v>
      </c>
      <c r="X41" s="56" t="s">
        <v>7</v>
      </c>
      <c r="Y41" s="84"/>
      <c r="Z41" s="56" t="s">
        <v>7</v>
      </c>
      <c r="AA41" s="56" t="s">
        <v>7</v>
      </c>
      <c r="AB41" s="56" t="s">
        <v>7</v>
      </c>
    </row>
    <row r="42" spans="1:28" x14ac:dyDescent="0.25">
      <c r="A42" s="242" t="s">
        <v>98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</row>
    <row r="43" spans="1:28" x14ac:dyDescent="0.25">
      <c r="A43" s="247" t="s">
        <v>79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</row>
  </sheetData>
  <mergeCells count="17">
    <mergeCell ref="A1:AB1"/>
    <mergeCell ref="A2:AB2"/>
    <mergeCell ref="A3:AB3"/>
    <mergeCell ref="A4:AB4"/>
    <mergeCell ref="A5:AB5"/>
    <mergeCell ref="R7:T7"/>
    <mergeCell ref="V7:X7"/>
    <mergeCell ref="A43:AB43"/>
    <mergeCell ref="A9:AB9"/>
    <mergeCell ref="A26:AB26"/>
    <mergeCell ref="A42:AB42"/>
    <mergeCell ref="Z7:AB7"/>
    <mergeCell ref="A7:A8"/>
    <mergeCell ref="B7:D7"/>
    <mergeCell ref="F7:H7"/>
    <mergeCell ref="J7:L7"/>
    <mergeCell ref="N7:P7"/>
  </mergeCells>
  <hyperlinks>
    <hyperlink ref="AE1" location="INDICE!A1" display="Indice"/>
  </hyperlink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I1:K2"/>
  <sheetViews>
    <sheetView showGridLines="0" workbookViewId="0">
      <selection activeCell="J2" sqref="J2"/>
    </sheetView>
  </sheetViews>
  <sheetFormatPr baseColWidth="10" defaultRowHeight="15" x14ac:dyDescent="0.25"/>
  <sheetData>
    <row r="1" spans="9:11" ht="15.75" thickBot="1" x14ac:dyDescent="0.3"/>
    <row r="2" spans="9:11" ht="19.5" thickBot="1" x14ac:dyDescent="0.3">
      <c r="I2" s="31"/>
      <c r="J2" s="189" t="s">
        <v>111</v>
      </c>
      <c r="K2" s="31"/>
    </row>
  </sheetData>
  <hyperlinks>
    <hyperlink ref="J2" location="INDICE!A1" display="Indice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opLeftCell="C1" zoomScaleNormal="100" workbookViewId="0">
      <selection activeCell="AE1" sqref="AE1:AE1048576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8.8554687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144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145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99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95" t="s">
        <v>31</v>
      </c>
      <c r="C9" s="195" t="s">
        <v>32</v>
      </c>
      <c r="D9" s="195" t="s">
        <v>33</v>
      </c>
      <c r="E9" s="195"/>
      <c r="F9" s="195" t="s">
        <v>31</v>
      </c>
      <c r="G9" s="195" t="s">
        <v>32</v>
      </c>
      <c r="H9" s="195" t="s">
        <v>33</v>
      </c>
      <c r="I9" s="195"/>
      <c r="J9" s="195" t="s">
        <v>31</v>
      </c>
      <c r="K9" s="195" t="s">
        <v>32</v>
      </c>
      <c r="L9" s="195" t="s">
        <v>33</v>
      </c>
      <c r="M9" s="195"/>
      <c r="N9" s="195" t="s">
        <v>31</v>
      </c>
      <c r="O9" s="195" t="s">
        <v>32</v>
      </c>
      <c r="P9" s="195" t="s">
        <v>33</v>
      </c>
      <c r="Q9" s="195"/>
      <c r="R9" s="195" t="s">
        <v>31</v>
      </c>
      <c r="S9" s="195" t="s">
        <v>32</v>
      </c>
      <c r="T9" s="195" t="s">
        <v>33</v>
      </c>
      <c r="U9" s="195"/>
      <c r="V9" s="195" t="s">
        <v>31</v>
      </c>
      <c r="W9" s="195" t="s">
        <v>32</v>
      </c>
      <c r="X9" s="195" t="s">
        <v>33</v>
      </c>
      <c r="Y9" s="195"/>
      <c r="Z9" s="195" t="s">
        <v>31</v>
      </c>
      <c r="AA9" s="195" t="s">
        <v>32</v>
      </c>
      <c r="AB9" s="19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SUM(B13:B39)</f>
        <v>687</v>
      </c>
      <c r="C11" s="92">
        <f t="shared" ref="C11:D11" si="0">SUM(C13:C39)</f>
        <v>427</v>
      </c>
      <c r="D11" s="92">
        <f t="shared" si="0"/>
        <v>260</v>
      </c>
      <c r="E11" s="92"/>
      <c r="F11" s="92">
        <f>SUM(F13:F39)</f>
        <v>244</v>
      </c>
      <c r="G11" s="92">
        <f t="shared" ref="G11:H11" si="1">SUM(G13:G39)</f>
        <v>157</v>
      </c>
      <c r="H11" s="92">
        <f t="shared" si="1"/>
        <v>87</v>
      </c>
      <c r="I11" s="92"/>
      <c r="J11" s="92">
        <f>SUM(J13:J39)</f>
        <v>156</v>
      </c>
      <c r="K11" s="92">
        <f t="shared" ref="K11:L11" si="2">SUM(K13:K39)</f>
        <v>101</v>
      </c>
      <c r="L11" s="92">
        <f t="shared" si="2"/>
        <v>55</v>
      </c>
      <c r="M11" s="92"/>
      <c r="N11" s="92">
        <f>SUM(N13:N39)</f>
        <v>102</v>
      </c>
      <c r="O11" s="92">
        <f t="shared" ref="O11:P11" si="3">SUM(O13:O39)</f>
        <v>56</v>
      </c>
      <c r="P11" s="92">
        <f t="shared" si="3"/>
        <v>46</v>
      </c>
      <c r="Q11" s="92"/>
      <c r="R11" s="92">
        <f>SUM(R13:R39)</f>
        <v>112</v>
      </c>
      <c r="S11" s="92">
        <f t="shared" ref="S11:T11" si="4">SUM(S13:S39)</f>
        <v>70</v>
      </c>
      <c r="T11" s="92">
        <f t="shared" si="4"/>
        <v>42</v>
      </c>
      <c r="U11" s="92"/>
      <c r="V11" s="92">
        <f>SUM(V13:V39)</f>
        <v>47</v>
      </c>
      <c r="W11" s="92">
        <f t="shared" ref="W11:X11" si="5">SUM(W13:W39)</f>
        <v>31</v>
      </c>
      <c r="X11" s="92">
        <f t="shared" si="5"/>
        <v>16</v>
      </c>
      <c r="Y11" s="92"/>
      <c r="Z11" s="92">
        <f>SUM(Z13:Z39)</f>
        <v>26</v>
      </c>
      <c r="AA11" s="92">
        <f t="shared" ref="AA11:AB11" si="6">SUM(AA13:AA39)</f>
        <v>12</v>
      </c>
      <c r="AB11" s="92">
        <f t="shared" si="6"/>
        <v>14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21</v>
      </c>
      <c r="C13" s="143">
        <v>10</v>
      </c>
      <c r="D13" s="143">
        <v>11</v>
      </c>
      <c r="E13" s="143"/>
      <c r="F13" s="143">
        <v>0</v>
      </c>
      <c r="G13" s="143">
        <v>0</v>
      </c>
      <c r="H13" s="143">
        <v>0</v>
      </c>
      <c r="I13" s="143"/>
      <c r="J13" s="143">
        <v>8</v>
      </c>
      <c r="K13" s="143">
        <v>6</v>
      </c>
      <c r="L13" s="143">
        <v>2</v>
      </c>
      <c r="M13" s="143"/>
      <c r="N13" s="143">
        <v>10</v>
      </c>
      <c r="O13" s="143">
        <v>3</v>
      </c>
      <c r="P13" s="143">
        <v>7</v>
      </c>
      <c r="Q13" s="143"/>
      <c r="R13" s="143">
        <v>1</v>
      </c>
      <c r="S13" s="143">
        <v>0</v>
      </c>
      <c r="T13" s="143">
        <v>1</v>
      </c>
      <c r="U13" s="143"/>
      <c r="V13" s="143">
        <v>1</v>
      </c>
      <c r="W13" s="143">
        <v>0</v>
      </c>
      <c r="X13" s="143">
        <v>1</v>
      </c>
      <c r="Y13" s="143"/>
      <c r="Z13" s="143">
        <v>1</v>
      </c>
      <c r="AA13" s="143">
        <v>1</v>
      </c>
      <c r="AB13" s="143">
        <v>0</v>
      </c>
    </row>
    <row r="14" spans="1:31" ht="15" customHeight="1" x14ac:dyDescent="0.25">
      <c r="A14" s="4" t="s">
        <v>49</v>
      </c>
      <c r="B14" s="143">
        <v>26</v>
      </c>
      <c r="C14" s="143">
        <v>13</v>
      </c>
      <c r="D14" s="143">
        <v>13</v>
      </c>
      <c r="E14" s="143"/>
      <c r="F14" s="143">
        <v>12</v>
      </c>
      <c r="G14" s="143">
        <v>7</v>
      </c>
      <c r="H14" s="143">
        <v>5</v>
      </c>
      <c r="I14" s="143"/>
      <c r="J14" s="143">
        <v>6</v>
      </c>
      <c r="K14" s="143">
        <v>3</v>
      </c>
      <c r="L14" s="143">
        <v>3</v>
      </c>
      <c r="M14" s="143"/>
      <c r="N14" s="143">
        <v>3</v>
      </c>
      <c r="O14" s="143">
        <v>0</v>
      </c>
      <c r="P14" s="143">
        <v>3</v>
      </c>
      <c r="Q14" s="143"/>
      <c r="R14" s="143">
        <v>4</v>
      </c>
      <c r="S14" s="143">
        <v>2</v>
      </c>
      <c r="T14" s="143">
        <v>2</v>
      </c>
      <c r="U14" s="143"/>
      <c r="V14" s="143">
        <v>1</v>
      </c>
      <c r="W14" s="143">
        <v>1</v>
      </c>
      <c r="X14" s="143">
        <v>0</v>
      </c>
      <c r="Y14" s="143"/>
      <c r="Z14" s="143">
        <v>0</v>
      </c>
      <c r="AA14" s="143">
        <v>0</v>
      </c>
      <c r="AB14" s="143">
        <v>0</v>
      </c>
    </row>
    <row r="15" spans="1:31" ht="15" customHeight="1" x14ac:dyDescent="0.25">
      <c r="A15" s="4" t="s">
        <v>50</v>
      </c>
      <c r="B15" s="143">
        <v>0</v>
      </c>
      <c r="C15" s="143">
        <v>0</v>
      </c>
      <c r="D15" s="143">
        <v>0</v>
      </c>
      <c r="E15" s="143"/>
      <c r="F15" s="143">
        <v>0</v>
      </c>
      <c r="G15" s="143">
        <v>0</v>
      </c>
      <c r="H15" s="143">
        <v>0</v>
      </c>
      <c r="I15" s="143"/>
      <c r="J15" s="143">
        <v>0</v>
      </c>
      <c r="K15" s="143">
        <v>0</v>
      </c>
      <c r="L15" s="143">
        <v>0</v>
      </c>
      <c r="M15" s="143"/>
      <c r="N15" s="143">
        <v>0</v>
      </c>
      <c r="O15" s="143">
        <v>0</v>
      </c>
      <c r="P15" s="143">
        <v>0</v>
      </c>
      <c r="Q15" s="143"/>
      <c r="R15" s="143">
        <v>0</v>
      </c>
      <c r="S15" s="143">
        <v>0</v>
      </c>
      <c r="T15" s="143">
        <v>0</v>
      </c>
      <c r="U15" s="143"/>
      <c r="V15" s="143">
        <v>0</v>
      </c>
      <c r="W15" s="143">
        <v>0</v>
      </c>
      <c r="X15" s="143">
        <v>0</v>
      </c>
      <c r="Y15" s="143"/>
      <c r="Z15" s="143">
        <v>0</v>
      </c>
      <c r="AA15" s="143">
        <v>0</v>
      </c>
      <c r="AB15" s="143">
        <v>0</v>
      </c>
    </row>
    <row r="16" spans="1:31" ht="15" customHeight="1" x14ac:dyDescent="0.25">
      <c r="A16" s="4" t="s">
        <v>51</v>
      </c>
      <c r="B16" s="143">
        <v>63</v>
      </c>
      <c r="C16" s="143">
        <v>35</v>
      </c>
      <c r="D16" s="143">
        <v>28</v>
      </c>
      <c r="E16" s="143"/>
      <c r="F16" s="143">
        <v>40</v>
      </c>
      <c r="G16" s="143">
        <v>21</v>
      </c>
      <c r="H16" s="143">
        <v>19</v>
      </c>
      <c r="I16" s="143"/>
      <c r="J16" s="143">
        <v>6</v>
      </c>
      <c r="K16" s="143">
        <v>4</v>
      </c>
      <c r="L16" s="143">
        <v>2</v>
      </c>
      <c r="M16" s="143"/>
      <c r="N16" s="143">
        <v>4</v>
      </c>
      <c r="O16" s="143">
        <v>2</v>
      </c>
      <c r="P16" s="143">
        <v>2</v>
      </c>
      <c r="Q16" s="143"/>
      <c r="R16" s="143">
        <v>7</v>
      </c>
      <c r="S16" s="143">
        <v>6</v>
      </c>
      <c r="T16" s="143">
        <v>1</v>
      </c>
      <c r="U16" s="143"/>
      <c r="V16" s="143">
        <v>5</v>
      </c>
      <c r="W16" s="143">
        <v>2</v>
      </c>
      <c r="X16" s="143">
        <v>3</v>
      </c>
      <c r="Y16" s="143"/>
      <c r="Z16" s="143">
        <v>1</v>
      </c>
      <c r="AA16" s="143">
        <v>0</v>
      </c>
      <c r="AB16" s="143">
        <v>1</v>
      </c>
    </row>
    <row r="17" spans="1:28" ht="15" customHeight="1" x14ac:dyDescent="0.25">
      <c r="A17" s="4" t="s">
        <v>52</v>
      </c>
      <c r="B17" s="143">
        <v>1</v>
      </c>
      <c r="C17" s="143">
        <v>0</v>
      </c>
      <c r="D17" s="143">
        <v>1</v>
      </c>
      <c r="E17" s="143"/>
      <c r="F17" s="143">
        <v>0</v>
      </c>
      <c r="G17" s="143">
        <v>0</v>
      </c>
      <c r="H17" s="143">
        <v>0</v>
      </c>
      <c r="I17" s="143"/>
      <c r="J17" s="143">
        <v>0</v>
      </c>
      <c r="K17" s="143">
        <v>0</v>
      </c>
      <c r="L17" s="143">
        <v>0</v>
      </c>
      <c r="M17" s="143"/>
      <c r="N17" s="143">
        <v>0</v>
      </c>
      <c r="O17" s="143">
        <v>0</v>
      </c>
      <c r="P17" s="143">
        <v>0</v>
      </c>
      <c r="Q17" s="143"/>
      <c r="R17" s="143">
        <v>1</v>
      </c>
      <c r="S17" s="143">
        <v>0</v>
      </c>
      <c r="T17" s="143">
        <v>1</v>
      </c>
      <c r="U17" s="143"/>
      <c r="V17" s="143">
        <v>0</v>
      </c>
      <c r="W17" s="143">
        <v>0</v>
      </c>
      <c r="X17" s="143">
        <v>0</v>
      </c>
      <c r="Y17" s="143"/>
      <c r="Z17" s="143">
        <v>0</v>
      </c>
      <c r="AA17" s="143">
        <v>0</v>
      </c>
      <c r="AB17" s="143">
        <v>0</v>
      </c>
    </row>
    <row r="18" spans="1:28" ht="15" customHeight="1" x14ac:dyDescent="0.25">
      <c r="A18" s="4" t="s">
        <v>53</v>
      </c>
      <c r="B18" s="143">
        <v>10</v>
      </c>
      <c r="C18" s="143">
        <v>7</v>
      </c>
      <c r="D18" s="143">
        <v>3</v>
      </c>
      <c r="E18" s="143"/>
      <c r="F18" s="143">
        <v>0</v>
      </c>
      <c r="G18" s="143">
        <v>0</v>
      </c>
      <c r="H18" s="143">
        <v>0</v>
      </c>
      <c r="I18" s="143"/>
      <c r="J18" s="143">
        <v>4</v>
      </c>
      <c r="K18" s="143">
        <v>2</v>
      </c>
      <c r="L18" s="143">
        <v>2</v>
      </c>
      <c r="M18" s="143"/>
      <c r="N18" s="143">
        <v>4</v>
      </c>
      <c r="O18" s="143">
        <v>3</v>
      </c>
      <c r="P18" s="143">
        <v>1</v>
      </c>
      <c r="Q18" s="143"/>
      <c r="R18" s="143">
        <v>0</v>
      </c>
      <c r="S18" s="143">
        <v>0</v>
      </c>
      <c r="T18" s="143">
        <v>0</v>
      </c>
      <c r="U18" s="143"/>
      <c r="V18" s="143">
        <v>2</v>
      </c>
      <c r="W18" s="143">
        <v>2</v>
      </c>
      <c r="X18" s="143">
        <v>0</v>
      </c>
      <c r="Y18" s="143"/>
      <c r="Z18" s="143">
        <v>0</v>
      </c>
      <c r="AA18" s="143">
        <v>0</v>
      </c>
      <c r="AB18" s="143">
        <v>0</v>
      </c>
    </row>
    <row r="19" spans="1:28" ht="15" customHeight="1" x14ac:dyDescent="0.25">
      <c r="A19" s="4" t="s">
        <v>54</v>
      </c>
      <c r="B19" s="143">
        <v>10</v>
      </c>
      <c r="C19" s="143">
        <v>7</v>
      </c>
      <c r="D19" s="143">
        <v>3</v>
      </c>
      <c r="E19" s="143"/>
      <c r="F19" s="143">
        <v>2</v>
      </c>
      <c r="G19" s="143">
        <v>1</v>
      </c>
      <c r="H19" s="143">
        <v>1</v>
      </c>
      <c r="I19" s="143"/>
      <c r="J19" s="143">
        <v>2</v>
      </c>
      <c r="K19" s="143">
        <v>1</v>
      </c>
      <c r="L19" s="143">
        <v>1</v>
      </c>
      <c r="M19" s="143"/>
      <c r="N19" s="143">
        <v>2</v>
      </c>
      <c r="O19" s="143">
        <v>2</v>
      </c>
      <c r="P19" s="143">
        <v>0</v>
      </c>
      <c r="Q19" s="143"/>
      <c r="R19" s="143">
        <v>1</v>
      </c>
      <c r="S19" s="143">
        <v>1</v>
      </c>
      <c r="T19" s="143">
        <v>0</v>
      </c>
      <c r="U19" s="143"/>
      <c r="V19" s="143">
        <v>1</v>
      </c>
      <c r="W19" s="143">
        <v>1</v>
      </c>
      <c r="X19" s="143">
        <v>0</v>
      </c>
      <c r="Y19" s="143"/>
      <c r="Z19" s="143">
        <v>2</v>
      </c>
      <c r="AA19" s="143">
        <v>1</v>
      </c>
      <c r="AB19" s="143">
        <v>1</v>
      </c>
    </row>
    <row r="20" spans="1:28" ht="15" customHeight="1" x14ac:dyDescent="0.25">
      <c r="A20" s="4" t="s">
        <v>55</v>
      </c>
      <c r="B20" s="143">
        <v>48</v>
      </c>
      <c r="C20" s="143">
        <v>32</v>
      </c>
      <c r="D20" s="143">
        <v>16</v>
      </c>
      <c r="E20" s="143"/>
      <c r="F20" s="143">
        <v>26</v>
      </c>
      <c r="G20" s="143">
        <v>19</v>
      </c>
      <c r="H20" s="143">
        <v>7</v>
      </c>
      <c r="I20" s="143"/>
      <c r="J20" s="143">
        <v>8</v>
      </c>
      <c r="K20" s="143">
        <v>5</v>
      </c>
      <c r="L20" s="143">
        <v>3</v>
      </c>
      <c r="M20" s="143"/>
      <c r="N20" s="143">
        <v>7</v>
      </c>
      <c r="O20" s="143">
        <v>5</v>
      </c>
      <c r="P20" s="143">
        <v>2</v>
      </c>
      <c r="Q20" s="143"/>
      <c r="R20" s="143">
        <v>7</v>
      </c>
      <c r="S20" s="143">
        <v>3</v>
      </c>
      <c r="T20" s="143">
        <v>4</v>
      </c>
      <c r="U20" s="143"/>
      <c r="V20" s="143">
        <v>0</v>
      </c>
      <c r="W20" s="143">
        <v>0</v>
      </c>
      <c r="X20" s="143">
        <v>0</v>
      </c>
      <c r="Y20" s="143"/>
      <c r="Z20" s="143">
        <v>0</v>
      </c>
      <c r="AA20" s="143">
        <v>0</v>
      </c>
      <c r="AB20" s="143">
        <v>0</v>
      </c>
    </row>
    <row r="21" spans="1:28" ht="15" customHeight="1" x14ac:dyDescent="0.25">
      <c r="A21" s="4" t="s">
        <v>56</v>
      </c>
      <c r="B21" s="143">
        <v>8</v>
      </c>
      <c r="C21" s="143">
        <v>7</v>
      </c>
      <c r="D21" s="143">
        <v>1</v>
      </c>
      <c r="E21" s="143"/>
      <c r="F21" s="143">
        <v>0</v>
      </c>
      <c r="G21" s="143">
        <v>0</v>
      </c>
      <c r="H21" s="143">
        <v>0</v>
      </c>
      <c r="I21" s="143"/>
      <c r="J21" s="143">
        <v>1</v>
      </c>
      <c r="K21" s="143">
        <v>1</v>
      </c>
      <c r="L21" s="143">
        <v>0</v>
      </c>
      <c r="M21" s="143"/>
      <c r="N21" s="143">
        <v>1</v>
      </c>
      <c r="O21" s="143">
        <v>0</v>
      </c>
      <c r="P21" s="143">
        <v>1</v>
      </c>
      <c r="Q21" s="143"/>
      <c r="R21" s="143">
        <v>6</v>
      </c>
      <c r="S21" s="143">
        <v>6</v>
      </c>
      <c r="T21" s="143">
        <v>0</v>
      </c>
      <c r="U21" s="143"/>
      <c r="V21" s="143">
        <v>0</v>
      </c>
      <c r="W21" s="143">
        <v>0</v>
      </c>
      <c r="X21" s="143">
        <v>0</v>
      </c>
      <c r="Y21" s="143"/>
      <c r="Z21" s="143">
        <v>0</v>
      </c>
      <c r="AA21" s="143">
        <v>0</v>
      </c>
      <c r="AB21" s="143">
        <v>0</v>
      </c>
    </row>
    <row r="22" spans="1:28" ht="15" customHeight="1" x14ac:dyDescent="0.25">
      <c r="A22" s="4" t="s">
        <v>57</v>
      </c>
      <c r="B22" s="143">
        <v>84</v>
      </c>
      <c r="C22" s="143">
        <v>60</v>
      </c>
      <c r="D22" s="143">
        <v>24</v>
      </c>
      <c r="E22" s="143"/>
      <c r="F22" s="143">
        <v>24</v>
      </c>
      <c r="G22" s="143">
        <v>17</v>
      </c>
      <c r="H22" s="143">
        <v>7</v>
      </c>
      <c r="I22" s="143"/>
      <c r="J22" s="143">
        <v>20</v>
      </c>
      <c r="K22" s="143">
        <v>14</v>
      </c>
      <c r="L22" s="143">
        <v>6</v>
      </c>
      <c r="M22" s="143"/>
      <c r="N22" s="143">
        <v>13</v>
      </c>
      <c r="O22" s="143">
        <v>10</v>
      </c>
      <c r="P22" s="143">
        <v>3</v>
      </c>
      <c r="Q22" s="143"/>
      <c r="R22" s="143">
        <v>15</v>
      </c>
      <c r="S22" s="143">
        <v>11</v>
      </c>
      <c r="T22" s="143">
        <v>4</v>
      </c>
      <c r="U22" s="143"/>
      <c r="V22" s="143">
        <v>10</v>
      </c>
      <c r="W22" s="143">
        <v>6</v>
      </c>
      <c r="X22" s="143">
        <v>4</v>
      </c>
      <c r="Y22" s="143"/>
      <c r="Z22" s="143">
        <v>2</v>
      </c>
      <c r="AA22" s="143">
        <v>2</v>
      </c>
      <c r="AB22" s="143">
        <v>0</v>
      </c>
    </row>
    <row r="23" spans="1:28" ht="15" customHeight="1" x14ac:dyDescent="0.25">
      <c r="A23" s="4" t="s">
        <v>58</v>
      </c>
      <c r="B23" s="143">
        <v>1</v>
      </c>
      <c r="C23" s="143">
        <v>1</v>
      </c>
      <c r="D23" s="143">
        <v>0</v>
      </c>
      <c r="E23" s="143"/>
      <c r="F23" s="143">
        <v>0</v>
      </c>
      <c r="G23" s="143">
        <v>0</v>
      </c>
      <c r="H23" s="143">
        <v>0</v>
      </c>
      <c r="I23" s="143"/>
      <c r="J23" s="143">
        <v>0</v>
      </c>
      <c r="K23" s="143">
        <v>0</v>
      </c>
      <c r="L23" s="143">
        <v>0</v>
      </c>
      <c r="M23" s="143"/>
      <c r="N23" s="143">
        <v>0</v>
      </c>
      <c r="O23" s="143">
        <v>0</v>
      </c>
      <c r="P23" s="143">
        <v>0</v>
      </c>
      <c r="Q23" s="143"/>
      <c r="R23" s="143">
        <v>1</v>
      </c>
      <c r="S23" s="143">
        <v>1</v>
      </c>
      <c r="T23" s="143">
        <v>0</v>
      </c>
      <c r="U23" s="143"/>
      <c r="V23" s="143">
        <v>0</v>
      </c>
      <c r="W23" s="143">
        <v>0</v>
      </c>
      <c r="X23" s="143">
        <v>0</v>
      </c>
      <c r="Y23" s="143"/>
      <c r="Z23" s="143">
        <v>0</v>
      </c>
      <c r="AA23" s="143">
        <v>0</v>
      </c>
      <c r="AB23" s="143">
        <v>0</v>
      </c>
    </row>
    <row r="24" spans="1:28" ht="15" customHeight="1" x14ac:dyDescent="0.25">
      <c r="A24" s="78" t="s">
        <v>59</v>
      </c>
      <c r="B24" s="143">
        <v>155</v>
      </c>
      <c r="C24" s="143">
        <v>97</v>
      </c>
      <c r="D24" s="143">
        <v>58</v>
      </c>
      <c r="E24" s="143"/>
      <c r="F24" s="143">
        <v>50</v>
      </c>
      <c r="G24" s="143">
        <v>39</v>
      </c>
      <c r="H24" s="143">
        <v>11</v>
      </c>
      <c r="I24" s="143"/>
      <c r="J24" s="143">
        <v>27</v>
      </c>
      <c r="K24" s="143">
        <v>16</v>
      </c>
      <c r="L24" s="143">
        <v>11</v>
      </c>
      <c r="M24" s="143"/>
      <c r="N24" s="143">
        <v>13</v>
      </c>
      <c r="O24" s="143">
        <v>7</v>
      </c>
      <c r="P24" s="143">
        <v>6</v>
      </c>
      <c r="Q24" s="143"/>
      <c r="R24" s="143">
        <v>51</v>
      </c>
      <c r="S24" s="143">
        <v>28</v>
      </c>
      <c r="T24" s="143">
        <v>23</v>
      </c>
      <c r="U24" s="143"/>
      <c r="V24" s="143">
        <v>13</v>
      </c>
      <c r="W24" s="143">
        <v>7</v>
      </c>
      <c r="X24" s="143">
        <v>6</v>
      </c>
      <c r="Y24" s="143"/>
      <c r="Z24" s="143">
        <v>1</v>
      </c>
      <c r="AA24" s="143">
        <v>0</v>
      </c>
      <c r="AB24" s="143">
        <v>1</v>
      </c>
    </row>
    <row r="25" spans="1:28" ht="15" customHeight="1" x14ac:dyDescent="0.25">
      <c r="A25" s="4" t="s">
        <v>60</v>
      </c>
      <c r="B25" s="143">
        <v>2</v>
      </c>
      <c r="C25" s="143">
        <v>2</v>
      </c>
      <c r="D25" s="143">
        <v>0</v>
      </c>
      <c r="E25" s="143"/>
      <c r="F25" s="143">
        <v>1</v>
      </c>
      <c r="G25" s="143">
        <v>1</v>
      </c>
      <c r="H25" s="143">
        <v>0</v>
      </c>
      <c r="I25" s="143"/>
      <c r="J25" s="143">
        <v>0</v>
      </c>
      <c r="K25" s="143">
        <v>0</v>
      </c>
      <c r="L25" s="143">
        <v>0</v>
      </c>
      <c r="M25" s="143"/>
      <c r="N25" s="143">
        <v>1</v>
      </c>
      <c r="O25" s="143">
        <v>1</v>
      </c>
      <c r="P25" s="143">
        <v>0</v>
      </c>
      <c r="Q25" s="143"/>
      <c r="R25" s="143">
        <v>0</v>
      </c>
      <c r="S25" s="143">
        <v>0</v>
      </c>
      <c r="T25" s="143">
        <v>0</v>
      </c>
      <c r="U25" s="143"/>
      <c r="V25" s="143">
        <v>0</v>
      </c>
      <c r="W25" s="143">
        <v>0</v>
      </c>
      <c r="X25" s="143">
        <v>0</v>
      </c>
      <c r="Y25" s="143"/>
      <c r="Z25" s="143">
        <v>0</v>
      </c>
      <c r="AA25" s="143">
        <v>0</v>
      </c>
      <c r="AB25" s="143">
        <v>0</v>
      </c>
    </row>
    <row r="26" spans="1:28" ht="15" customHeight="1" x14ac:dyDescent="0.25">
      <c r="A26" s="4" t="s">
        <v>61</v>
      </c>
      <c r="B26" s="143">
        <v>4</v>
      </c>
      <c r="C26" s="143">
        <v>1</v>
      </c>
      <c r="D26" s="143">
        <v>3</v>
      </c>
      <c r="E26" s="143"/>
      <c r="F26" s="143">
        <v>0</v>
      </c>
      <c r="G26" s="143">
        <v>0</v>
      </c>
      <c r="H26" s="143">
        <v>0</v>
      </c>
      <c r="I26" s="143"/>
      <c r="J26" s="143">
        <v>0</v>
      </c>
      <c r="K26" s="143">
        <v>0</v>
      </c>
      <c r="L26" s="143">
        <v>0</v>
      </c>
      <c r="M26" s="143"/>
      <c r="N26" s="143">
        <v>0</v>
      </c>
      <c r="O26" s="143">
        <v>0</v>
      </c>
      <c r="P26" s="143">
        <v>0</v>
      </c>
      <c r="Q26" s="143"/>
      <c r="R26" s="143">
        <v>0</v>
      </c>
      <c r="S26" s="143">
        <v>0</v>
      </c>
      <c r="T26" s="143">
        <v>0</v>
      </c>
      <c r="U26" s="143"/>
      <c r="V26" s="143">
        <v>1</v>
      </c>
      <c r="W26" s="143">
        <v>1</v>
      </c>
      <c r="X26" s="143">
        <v>0</v>
      </c>
      <c r="Y26" s="143"/>
      <c r="Z26" s="143">
        <v>3</v>
      </c>
      <c r="AA26" s="143">
        <v>0</v>
      </c>
      <c r="AB26" s="143">
        <v>3</v>
      </c>
    </row>
    <row r="27" spans="1:28" ht="15" customHeight="1" x14ac:dyDescent="0.25">
      <c r="A27" s="4" t="s">
        <v>62</v>
      </c>
      <c r="B27" s="143">
        <v>5</v>
      </c>
      <c r="C27" s="143">
        <v>3</v>
      </c>
      <c r="D27" s="143">
        <v>2</v>
      </c>
      <c r="E27" s="143"/>
      <c r="F27" s="143">
        <v>1</v>
      </c>
      <c r="G27" s="143">
        <v>0</v>
      </c>
      <c r="H27" s="143">
        <v>1</v>
      </c>
      <c r="I27" s="143"/>
      <c r="J27" s="143">
        <v>2</v>
      </c>
      <c r="K27" s="143">
        <v>2</v>
      </c>
      <c r="L27" s="143">
        <v>0</v>
      </c>
      <c r="M27" s="143"/>
      <c r="N27" s="143">
        <v>1</v>
      </c>
      <c r="O27" s="143">
        <v>1</v>
      </c>
      <c r="P27" s="143">
        <v>0</v>
      </c>
      <c r="Q27" s="143"/>
      <c r="R27" s="143">
        <v>0</v>
      </c>
      <c r="S27" s="143">
        <v>0</v>
      </c>
      <c r="T27" s="143">
        <v>0</v>
      </c>
      <c r="U27" s="143"/>
      <c r="V27" s="143">
        <v>0</v>
      </c>
      <c r="W27" s="143">
        <v>0</v>
      </c>
      <c r="X27" s="143">
        <v>0</v>
      </c>
      <c r="Y27" s="143"/>
      <c r="Z27" s="143">
        <v>1</v>
      </c>
      <c r="AA27" s="143">
        <v>0</v>
      </c>
      <c r="AB27" s="143">
        <v>1</v>
      </c>
    </row>
    <row r="28" spans="1:28" ht="15" customHeight="1" x14ac:dyDescent="0.25">
      <c r="A28" s="4" t="s">
        <v>63</v>
      </c>
      <c r="B28" s="143">
        <v>6</v>
      </c>
      <c r="C28" s="143">
        <v>4</v>
      </c>
      <c r="D28" s="143">
        <v>2</v>
      </c>
      <c r="E28" s="143"/>
      <c r="F28" s="143">
        <v>4</v>
      </c>
      <c r="G28" s="143">
        <v>2</v>
      </c>
      <c r="H28" s="143">
        <v>2</v>
      </c>
      <c r="I28" s="143"/>
      <c r="J28" s="143">
        <v>2</v>
      </c>
      <c r="K28" s="143">
        <v>2</v>
      </c>
      <c r="L28" s="143">
        <v>0</v>
      </c>
      <c r="M28" s="143"/>
      <c r="N28" s="143">
        <v>0</v>
      </c>
      <c r="O28" s="143">
        <v>0</v>
      </c>
      <c r="P28" s="143">
        <v>0</v>
      </c>
      <c r="Q28" s="143"/>
      <c r="R28" s="143">
        <v>0</v>
      </c>
      <c r="S28" s="143">
        <v>0</v>
      </c>
      <c r="T28" s="143">
        <v>0</v>
      </c>
      <c r="U28" s="143"/>
      <c r="V28" s="143">
        <v>0</v>
      </c>
      <c r="W28" s="143">
        <v>0</v>
      </c>
      <c r="X28" s="143">
        <v>0</v>
      </c>
      <c r="Y28" s="143"/>
      <c r="Z28" s="143">
        <v>0</v>
      </c>
      <c r="AA28" s="143">
        <v>0</v>
      </c>
      <c r="AB28" s="143">
        <v>0</v>
      </c>
    </row>
    <row r="29" spans="1:28" ht="15" customHeight="1" x14ac:dyDescent="0.25">
      <c r="A29" s="4" t="s">
        <v>64</v>
      </c>
      <c r="B29" s="143">
        <v>12</v>
      </c>
      <c r="C29" s="143">
        <v>9</v>
      </c>
      <c r="D29" s="143">
        <v>3</v>
      </c>
      <c r="E29" s="143"/>
      <c r="F29" s="143">
        <v>6</v>
      </c>
      <c r="G29" s="143">
        <v>4</v>
      </c>
      <c r="H29" s="143">
        <v>2</v>
      </c>
      <c r="I29" s="143"/>
      <c r="J29" s="143">
        <v>2</v>
      </c>
      <c r="K29" s="143">
        <v>2</v>
      </c>
      <c r="L29" s="143">
        <v>0</v>
      </c>
      <c r="M29" s="143"/>
      <c r="N29" s="143">
        <v>3</v>
      </c>
      <c r="O29" s="143">
        <v>2</v>
      </c>
      <c r="P29" s="143">
        <v>1</v>
      </c>
      <c r="Q29" s="143"/>
      <c r="R29" s="143">
        <v>1</v>
      </c>
      <c r="S29" s="143">
        <v>1</v>
      </c>
      <c r="T29" s="143">
        <v>0</v>
      </c>
      <c r="U29" s="143"/>
      <c r="V29" s="143">
        <v>0</v>
      </c>
      <c r="W29" s="143">
        <v>0</v>
      </c>
      <c r="X29" s="143">
        <v>0</v>
      </c>
      <c r="Y29" s="143"/>
      <c r="Z29" s="143">
        <v>0</v>
      </c>
      <c r="AA29" s="143">
        <v>0</v>
      </c>
      <c r="AB29" s="143">
        <v>0</v>
      </c>
    </row>
    <row r="30" spans="1:28" ht="15" customHeight="1" x14ac:dyDescent="0.25">
      <c r="A30" s="4" t="s">
        <v>65</v>
      </c>
      <c r="B30" s="143">
        <v>28</v>
      </c>
      <c r="C30" s="143">
        <v>18</v>
      </c>
      <c r="D30" s="143">
        <v>10</v>
      </c>
      <c r="E30" s="143"/>
      <c r="F30" s="143">
        <v>9</v>
      </c>
      <c r="G30" s="143">
        <v>4</v>
      </c>
      <c r="H30" s="143">
        <v>5</v>
      </c>
      <c r="I30" s="143"/>
      <c r="J30" s="143">
        <v>4</v>
      </c>
      <c r="K30" s="143">
        <v>3</v>
      </c>
      <c r="L30" s="143">
        <v>1</v>
      </c>
      <c r="M30" s="143"/>
      <c r="N30" s="143">
        <v>3</v>
      </c>
      <c r="O30" s="143">
        <v>1</v>
      </c>
      <c r="P30" s="143">
        <v>2</v>
      </c>
      <c r="Q30" s="143"/>
      <c r="R30" s="143">
        <v>6</v>
      </c>
      <c r="S30" s="143">
        <v>5</v>
      </c>
      <c r="T30" s="143">
        <v>1</v>
      </c>
      <c r="U30" s="143"/>
      <c r="V30" s="143">
        <v>1</v>
      </c>
      <c r="W30" s="143">
        <v>1</v>
      </c>
      <c r="X30" s="143">
        <v>0</v>
      </c>
      <c r="Y30" s="143"/>
      <c r="Z30" s="143">
        <v>5</v>
      </c>
      <c r="AA30" s="143">
        <v>4</v>
      </c>
      <c r="AB30" s="143">
        <v>1</v>
      </c>
    </row>
    <row r="31" spans="1:28" ht="15" customHeight="1" x14ac:dyDescent="0.25">
      <c r="A31" s="4" t="s">
        <v>66</v>
      </c>
      <c r="B31" s="143">
        <v>3</v>
      </c>
      <c r="C31" s="143">
        <v>2</v>
      </c>
      <c r="D31" s="143">
        <v>1</v>
      </c>
      <c r="E31" s="143"/>
      <c r="F31" s="143">
        <v>0</v>
      </c>
      <c r="G31" s="143">
        <v>0</v>
      </c>
      <c r="H31" s="143">
        <v>0</v>
      </c>
      <c r="I31" s="143"/>
      <c r="J31" s="143">
        <v>2</v>
      </c>
      <c r="K31" s="143">
        <v>2</v>
      </c>
      <c r="L31" s="143">
        <v>0</v>
      </c>
      <c r="M31" s="143"/>
      <c r="N31" s="143">
        <v>1</v>
      </c>
      <c r="O31" s="143">
        <v>0</v>
      </c>
      <c r="P31" s="143">
        <v>1</v>
      </c>
      <c r="Q31" s="143"/>
      <c r="R31" s="143">
        <v>0</v>
      </c>
      <c r="S31" s="143">
        <v>0</v>
      </c>
      <c r="T31" s="143">
        <v>0</v>
      </c>
      <c r="U31" s="143"/>
      <c r="V31" s="143">
        <v>0</v>
      </c>
      <c r="W31" s="143">
        <v>0</v>
      </c>
      <c r="X31" s="143">
        <v>0</v>
      </c>
      <c r="Y31" s="143"/>
      <c r="Z31" s="143">
        <v>0</v>
      </c>
      <c r="AA31" s="143">
        <v>0</v>
      </c>
      <c r="AB31" s="143">
        <v>0</v>
      </c>
    </row>
    <row r="32" spans="1:28" ht="15" customHeight="1" x14ac:dyDescent="0.25">
      <c r="A32" s="4" t="s">
        <v>67</v>
      </c>
      <c r="B32" s="143">
        <v>13</v>
      </c>
      <c r="C32" s="143">
        <v>5</v>
      </c>
      <c r="D32" s="143">
        <v>8</v>
      </c>
      <c r="E32" s="143"/>
      <c r="F32" s="143">
        <v>4</v>
      </c>
      <c r="G32" s="143">
        <v>2</v>
      </c>
      <c r="H32" s="143">
        <v>2</v>
      </c>
      <c r="I32" s="143"/>
      <c r="J32" s="143">
        <v>2</v>
      </c>
      <c r="K32" s="143">
        <v>1</v>
      </c>
      <c r="L32" s="143">
        <v>1</v>
      </c>
      <c r="M32" s="143"/>
      <c r="N32" s="143">
        <v>2</v>
      </c>
      <c r="O32" s="143">
        <v>0</v>
      </c>
      <c r="P32" s="143">
        <v>2</v>
      </c>
      <c r="Q32" s="143"/>
      <c r="R32" s="143">
        <v>0</v>
      </c>
      <c r="S32" s="143">
        <v>0</v>
      </c>
      <c r="T32" s="143">
        <v>0</v>
      </c>
      <c r="U32" s="143"/>
      <c r="V32" s="143">
        <v>0</v>
      </c>
      <c r="W32" s="143">
        <v>0</v>
      </c>
      <c r="X32" s="143">
        <v>0</v>
      </c>
      <c r="Y32" s="143"/>
      <c r="Z32" s="143">
        <v>5</v>
      </c>
      <c r="AA32" s="143">
        <v>2</v>
      </c>
      <c r="AB32" s="143">
        <v>3</v>
      </c>
    </row>
    <row r="33" spans="1:31" ht="15" customHeight="1" x14ac:dyDescent="0.25">
      <c r="A33" s="4" t="s">
        <v>68</v>
      </c>
      <c r="B33" s="143">
        <v>18</v>
      </c>
      <c r="C33" s="143">
        <v>12</v>
      </c>
      <c r="D33" s="143">
        <v>6</v>
      </c>
      <c r="E33" s="143"/>
      <c r="F33" s="143">
        <v>10</v>
      </c>
      <c r="G33" s="143">
        <v>8</v>
      </c>
      <c r="H33" s="143">
        <v>2</v>
      </c>
      <c r="I33" s="143"/>
      <c r="J33" s="143">
        <v>4</v>
      </c>
      <c r="K33" s="143">
        <v>2</v>
      </c>
      <c r="L33" s="143">
        <v>2</v>
      </c>
      <c r="M33" s="143"/>
      <c r="N33" s="143">
        <v>2</v>
      </c>
      <c r="O33" s="143">
        <v>1</v>
      </c>
      <c r="P33" s="143">
        <v>1</v>
      </c>
      <c r="Q33" s="143"/>
      <c r="R33" s="143">
        <v>1</v>
      </c>
      <c r="S33" s="143">
        <v>1</v>
      </c>
      <c r="T33" s="143">
        <v>0</v>
      </c>
      <c r="U33" s="143"/>
      <c r="V33" s="143">
        <v>1</v>
      </c>
      <c r="W33" s="143">
        <v>0</v>
      </c>
      <c r="X33" s="143">
        <v>1</v>
      </c>
      <c r="Y33" s="143"/>
      <c r="Z33" s="143">
        <v>0</v>
      </c>
      <c r="AA33" s="143">
        <v>0</v>
      </c>
      <c r="AB33" s="143">
        <v>0</v>
      </c>
    </row>
    <row r="34" spans="1:31" ht="15" customHeight="1" x14ac:dyDescent="0.25">
      <c r="A34" s="4" t="s">
        <v>69</v>
      </c>
      <c r="B34" s="143">
        <v>55</v>
      </c>
      <c r="C34" s="143">
        <v>28</v>
      </c>
      <c r="D34" s="143">
        <v>27</v>
      </c>
      <c r="E34" s="143"/>
      <c r="F34" s="143">
        <v>20</v>
      </c>
      <c r="G34" s="143">
        <v>12</v>
      </c>
      <c r="H34" s="143">
        <v>8</v>
      </c>
      <c r="I34" s="143"/>
      <c r="J34" s="143">
        <v>23</v>
      </c>
      <c r="K34" s="143">
        <v>13</v>
      </c>
      <c r="L34" s="143">
        <v>10</v>
      </c>
      <c r="M34" s="143"/>
      <c r="N34" s="143">
        <v>7</v>
      </c>
      <c r="O34" s="143">
        <v>1</v>
      </c>
      <c r="P34" s="143">
        <v>6</v>
      </c>
      <c r="Q34" s="143"/>
      <c r="R34" s="143">
        <v>1</v>
      </c>
      <c r="S34" s="143">
        <v>0</v>
      </c>
      <c r="T34" s="143">
        <v>1</v>
      </c>
      <c r="U34" s="143"/>
      <c r="V34" s="143">
        <v>2</v>
      </c>
      <c r="W34" s="143">
        <v>2</v>
      </c>
      <c r="X34" s="143">
        <v>0</v>
      </c>
      <c r="Y34" s="143"/>
      <c r="Z34" s="143">
        <v>2</v>
      </c>
      <c r="AA34" s="143">
        <v>0</v>
      </c>
      <c r="AB34" s="143">
        <v>2</v>
      </c>
    </row>
    <row r="35" spans="1:31" ht="15" customHeight="1" x14ac:dyDescent="0.25">
      <c r="A35" s="4" t="s">
        <v>70</v>
      </c>
      <c r="B35" s="143">
        <v>10</v>
      </c>
      <c r="C35" s="143">
        <v>6</v>
      </c>
      <c r="D35" s="143">
        <v>4</v>
      </c>
      <c r="E35" s="143"/>
      <c r="F35" s="143">
        <v>3</v>
      </c>
      <c r="G35" s="143">
        <v>2</v>
      </c>
      <c r="H35" s="143">
        <v>1</v>
      </c>
      <c r="I35" s="143"/>
      <c r="J35" s="143">
        <v>3</v>
      </c>
      <c r="K35" s="143">
        <v>2</v>
      </c>
      <c r="L35" s="143">
        <v>1</v>
      </c>
      <c r="M35" s="143"/>
      <c r="N35" s="143">
        <v>3</v>
      </c>
      <c r="O35" s="143">
        <v>2</v>
      </c>
      <c r="P35" s="143">
        <v>1</v>
      </c>
      <c r="Q35" s="143"/>
      <c r="R35" s="143">
        <v>0</v>
      </c>
      <c r="S35" s="143">
        <v>0</v>
      </c>
      <c r="T35" s="143">
        <v>0</v>
      </c>
      <c r="U35" s="143"/>
      <c r="V35" s="143">
        <v>1</v>
      </c>
      <c r="W35" s="143">
        <v>0</v>
      </c>
      <c r="X35" s="143">
        <v>1</v>
      </c>
      <c r="Y35" s="143"/>
      <c r="Z35" s="143">
        <v>0</v>
      </c>
      <c r="AA35" s="143">
        <v>0</v>
      </c>
      <c r="AB35" s="143">
        <v>0</v>
      </c>
    </row>
    <row r="36" spans="1:31" ht="15" customHeight="1" x14ac:dyDescent="0.25">
      <c r="A36" s="4" t="s">
        <v>71</v>
      </c>
      <c r="B36" s="143">
        <v>18</v>
      </c>
      <c r="C36" s="143">
        <v>12</v>
      </c>
      <c r="D36" s="143">
        <v>6</v>
      </c>
      <c r="E36" s="143"/>
      <c r="F36" s="143">
        <v>8</v>
      </c>
      <c r="G36" s="143">
        <v>4</v>
      </c>
      <c r="H36" s="143">
        <v>4</v>
      </c>
      <c r="I36" s="143"/>
      <c r="J36" s="143">
        <v>7</v>
      </c>
      <c r="K36" s="143">
        <v>6</v>
      </c>
      <c r="L36" s="143">
        <v>1</v>
      </c>
      <c r="M36" s="143"/>
      <c r="N36" s="143">
        <v>0</v>
      </c>
      <c r="O36" s="143">
        <v>0</v>
      </c>
      <c r="P36" s="143">
        <v>0</v>
      </c>
      <c r="Q36" s="143"/>
      <c r="R36" s="143">
        <v>2</v>
      </c>
      <c r="S36" s="143">
        <v>2</v>
      </c>
      <c r="T36" s="143">
        <v>0</v>
      </c>
      <c r="U36" s="143"/>
      <c r="V36" s="143">
        <v>0</v>
      </c>
      <c r="W36" s="143">
        <v>0</v>
      </c>
      <c r="X36" s="143">
        <v>0</v>
      </c>
      <c r="Y36" s="143"/>
      <c r="Z36" s="143">
        <v>1</v>
      </c>
      <c r="AA36" s="143">
        <v>0</v>
      </c>
      <c r="AB36" s="143">
        <v>1</v>
      </c>
    </row>
    <row r="37" spans="1:31" ht="15" customHeight="1" x14ac:dyDescent="0.25">
      <c r="A37" s="4" t="s">
        <v>72</v>
      </c>
      <c r="B37" s="143">
        <v>62</v>
      </c>
      <c r="C37" s="143">
        <v>40</v>
      </c>
      <c r="D37" s="143">
        <v>22</v>
      </c>
      <c r="E37" s="143"/>
      <c r="F37" s="143">
        <v>17</v>
      </c>
      <c r="G37" s="143">
        <v>11</v>
      </c>
      <c r="H37" s="143">
        <v>6</v>
      </c>
      <c r="I37" s="143"/>
      <c r="J37" s="143">
        <v>16</v>
      </c>
      <c r="K37" s="143">
        <v>9</v>
      </c>
      <c r="L37" s="143">
        <v>7</v>
      </c>
      <c r="M37" s="143"/>
      <c r="N37" s="143">
        <v>17</v>
      </c>
      <c r="O37" s="143">
        <v>11</v>
      </c>
      <c r="P37" s="143">
        <v>6</v>
      </c>
      <c r="Q37" s="143"/>
      <c r="R37" s="143">
        <v>4</v>
      </c>
      <c r="S37" s="143">
        <v>1</v>
      </c>
      <c r="T37" s="143">
        <v>3</v>
      </c>
      <c r="U37" s="143"/>
      <c r="V37" s="143">
        <v>6</v>
      </c>
      <c r="W37" s="143">
        <v>6</v>
      </c>
      <c r="X37" s="143">
        <v>0</v>
      </c>
      <c r="Y37" s="143"/>
      <c r="Z37" s="143">
        <v>2</v>
      </c>
      <c r="AA37" s="143">
        <v>2</v>
      </c>
      <c r="AB37" s="143">
        <v>0</v>
      </c>
    </row>
    <row r="38" spans="1:31" ht="15" customHeight="1" x14ac:dyDescent="0.25">
      <c r="A38" s="4" t="s">
        <v>73</v>
      </c>
      <c r="B38" s="143">
        <v>24</v>
      </c>
      <c r="C38" s="143">
        <v>16</v>
      </c>
      <c r="D38" s="143">
        <v>8</v>
      </c>
      <c r="E38" s="143"/>
      <c r="F38" s="143">
        <v>7</v>
      </c>
      <c r="G38" s="143">
        <v>3</v>
      </c>
      <c r="H38" s="143">
        <v>4</v>
      </c>
      <c r="I38" s="143"/>
      <c r="J38" s="143">
        <v>7</v>
      </c>
      <c r="K38" s="143">
        <v>5</v>
      </c>
      <c r="L38" s="143">
        <v>2</v>
      </c>
      <c r="M38" s="143"/>
      <c r="N38" s="143">
        <v>5</v>
      </c>
      <c r="O38" s="143">
        <v>4</v>
      </c>
      <c r="P38" s="143">
        <v>1</v>
      </c>
      <c r="Q38" s="143"/>
      <c r="R38" s="143">
        <v>3</v>
      </c>
      <c r="S38" s="143">
        <v>2</v>
      </c>
      <c r="T38" s="143">
        <v>1</v>
      </c>
      <c r="U38" s="143"/>
      <c r="V38" s="143">
        <v>2</v>
      </c>
      <c r="W38" s="143">
        <v>2</v>
      </c>
      <c r="X38" s="143">
        <v>0</v>
      </c>
      <c r="Y38" s="143"/>
      <c r="Z38" s="143">
        <v>0</v>
      </c>
      <c r="AA38" s="143">
        <v>0</v>
      </c>
      <c r="AB38" s="143">
        <v>0</v>
      </c>
    </row>
    <row r="39" spans="1:31" ht="15" customHeight="1" thickBot="1" x14ac:dyDescent="0.3">
      <c r="A39" s="42" t="s">
        <v>74</v>
      </c>
      <c r="B39" s="27">
        <v>0</v>
      </c>
      <c r="C39" s="27">
        <v>0</v>
      </c>
      <c r="D39" s="27">
        <v>0</v>
      </c>
      <c r="E39" s="27"/>
      <c r="F39" s="27">
        <v>0</v>
      </c>
      <c r="G39" s="27">
        <v>0</v>
      </c>
      <c r="H39" s="27">
        <v>0</v>
      </c>
      <c r="I39" s="27"/>
      <c r="J39" s="27">
        <v>0</v>
      </c>
      <c r="K39" s="27">
        <v>0</v>
      </c>
      <c r="L39" s="27">
        <v>0</v>
      </c>
      <c r="M39" s="27"/>
      <c r="N39" s="27">
        <v>0</v>
      </c>
      <c r="O39" s="27">
        <v>0</v>
      </c>
      <c r="P39" s="27">
        <v>0</v>
      </c>
      <c r="Q39" s="27"/>
      <c r="R39" s="27">
        <v>0</v>
      </c>
      <c r="S39" s="27">
        <v>0</v>
      </c>
      <c r="T39" s="27">
        <v>0</v>
      </c>
      <c r="U39" s="27"/>
      <c r="V39" s="27">
        <v>0</v>
      </c>
      <c r="W39" s="27">
        <v>0</v>
      </c>
      <c r="X39" s="27">
        <v>0</v>
      </c>
      <c r="Y39" s="27"/>
      <c r="Z39" s="27">
        <v>0</v>
      </c>
      <c r="AA39" s="27">
        <v>0</v>
      </c>
      <c r="AB39" s="27">
        <v>0</v>
      </c>
    </row>
    <row r="40" spans="1:31" x14ac:dyDescent="0.25">
      <c r="A40" s="242" t="s">
        <v>98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</row>
    <row r="41" spans="1:31" x14ac:dyDescent="0.25">
      <c r="A41" s="247" t="s">
        <v>79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</row>
    <row r="42" spans="1:31" ht="16.5" customHeight="1" thickBot="1" x14ac:dyDescent="0.3">
      <c r="A42" s="22"/>
    </row>
    <row r="43" spans="1:31" ht="14.25" customHeight="1" thickBot="1" x14ac:dyDescent="0.3">
      <c r="A43" s="258" t="s">
        <v>174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E43" s="189" t="s">
        <v>111</v>
      </c>
    </row>
    <row r="44" spans="1:31" ht="14.25" x14ac:dyDescent="0.25">
      <c r="A44" s="258" t="s">
        <v>159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</row>
    <row r="45" spans="1:31" ht="14.25" x14ac:dyDescent="0.25">
      <c r="A45" s="258" t="s">
        <v>30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31" ht="14.25" x14ac:dyDescent="0.25">
      <c r="A46" s="258" t="s">
        <v>46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1" ht="14.25" x14ac:dyDescent="0.25">
      <c r="A47" s="250" t="s">
        <v>99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</row>
    <row r="48" spans="1:31" ht="14.25" x14ac:dyDescent="0.25">
      <c r="A48" s="250" t="s">
        <v>117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</row>
    <row r="49" spans="1:28" ht="13.5" thickBo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15" customHeight="1" thickBot="1" x14ac:dyDescent="0.3">
      <c r="A50" s="237" t="s">
        <v>103</v>
      </c>
      <c r="B50" s="239" t="s">
        <v>10</v>
      </c>
      <c r="C50" s="239"/>
      <c r="D50" s="239"/>
      <c r="E50" s="8"/>
      <c r="F50" s="239" t="s">
        <v>21</v>
      </c>
      <c r="G50" s="239"/>
      <c r="H50" s="239"/>
      <c r="I50" s="8"/>
      <c r="J50" s="239" t="s">
        <v>22</v>
      </c>
      <c r="K50" s="239"/>
      <c r="L50" s="239"/>
      <c r="M50" s="8"/>
      <c r="N50" s="239" t="s">
        <v>23</v>
      </c>
      <c r="O50" s="239"/>
      <c r="P50" s="239"/>
      <c r="Q50" s="8"/>
      <c r="R50" s="239" t="s">
        <v>24</v>
      </c>
      <c r="S50" s="239"/>
      <c r="T50" s="239"/>
      <c r="U50" s="8"/>
      <c r="V50" s="239" t="s">
        <v>25</v>
      </c>
      <c r="W50" s="239"/>
      <c r="X50" s="239"/>
      <c r="Y50" s="8"/>
      <c r="Z50" s="239" t="s">
        <v>26</v>
      </c>
      <c r="AA50" s="239"/>
      <c r="AB50" s="239"/>
    </row>
    <row r="51" spans="1:28" ht="15" customHeight="1" thickBot="1" x14ac:dyDescent="0.3">
      <c r="A51" s="237"/>
      <c r="B51" s="11" t="s">
        <v>31</v>
      </c>
      <c r="C51" s="11" t="s">
        <v>32</v>
      </c>
      <c r="D51" s="11" t="s">
        <v>33</v>
      </c>
      <c r="E51" s="11"/>
      <c r="F51" s="11" t="s">
        <v>31</v>
      </c>
      <c r="G51" s="11" t="s">
        <v>32</v>
      </c>
      <c r="H51" s="11" t="s">
        <v>33</v>
      </c>
      <c r="I51" s="11"/>
      <c r="J51" s="11" t="s">
        <v>31</v>
      </c>
      <c r="K51" s="11" t="s">
        <v>32</v>
      </c>
      <c r="L51" s="11" t="s">
        <v>33</v>
      </c>
      <c r="M51" s="11"/>
      <c r="N51" s="11" t="s">
        <v>31</v>
      </c>
      <c r="O51" s="11" t="s">
        <v>32</v>
      </c>
      <c r="P51" s="11" t="s">
        <v>33</v>
      </c>
      <c r="Q51" s="11"/>
      <c r="R51" s="11" t="s">
        <v>31</v>
      </c>
      <c r="S51" s="11" t="s">
        <v>32</v>
      </c>
      <c r="T51" s="11" t="s">
        <v>33</v>
      </c>
      <c r="U51" s="11"/>
      <c r="V51" s="11" t="s">
        <v>31</v>
      </c>
      <c r="W51" s="11" t="s">
        <v>32</v>
      </c>
      <c r="X51" s="11" t="s">
        <v>33</v>
      </c>
      <c r="Y51" s="11"/>
      <c r="Z51" s="11" t="s">
        <v>31</v>
      </c>
      <c r="AA51" s="11" t="s">
        <v>32</v>
      </c>
      <c r="AB51" s="11" t="s">
        <v>33</v>
      </c>
    </row>
    <row r="52" spans="1:28" ht="15" customHeight="1" x14ac:dyDescent="0.25">
      <c r="A52" s="23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s="24" customFormat="1" ht="15" customHeight="1" x14ac:dyDescent="0.25">
      <c r="A53" s="29" t="s">
        <v>47</v>
      </c>
      <c r="B53" s="63">
        <v>0.70062005384678139</v>
      </c>
      <c r="C53" s="63">
        <v>0.87280011446558869</v>
      </c>
      <c r="D53" s="63">
        <v>0.5291759102843302</v>
      </c>
      <c r="E53" s="93"/>
      <c r="F53" s="63">
        <v>1.3367665589218212</v>
      </c>
      <c r="G53" s="63">
        <v>1.6746666666666667</v>
      </c>
      <c r="H53" s="63">
        <v>0.97995043928812797</v>
      </c>
      <c r="I53" s="93"/>
      <c r="J53" s="63">
        <v>0.84934937659933563</v>
      </c>
      <c r="K53" s="63">
        <v>1.0700286047250767</v>
      </c>
      <c r="L53" s="63">
        <v>0.61603942652329746</v>
      </c>
      <c r="M53" s="93"/>
      <c r="N53" s="63">
        <v>0.62838836865450964</v>
      </c>
      <c r="O53" s="63">
        <v>0.68417837507635915</v>
      </c>
      <c r="P53" s="63">
        <v>0.57164160556729215</v>
      </c>
      <c r="Q53" s="93"/>
      <c r="R53" s="63">
        <v>0.63309027188966138</v>
      </c>
      <c r="S53" s="63">
        <v>0.81131200741770981</v>
      </c>
      <c r="T53" s="63">
        <v>0.46342270771267791</v>
      </c>
      <c r="U53" s="93"/>
      <c r="V53" s="63">
        <v>0.32027257240204432</v>
      </c>
      <c r="W53" s="63">
        <v>0.43368774482372685</v>
      </c>
      <c r="X53" s="63">
        <v>0.21256808821575662</v>
      </c>
      <c r="Y53" s="93"/>
      <c r="Z53" s="63">
        <v>0.20252375759464092</v>
      </c>
      <c r="AA53" s="63">
        <v>0.1951854261548471</v>
      </c>
      <c r="AB53" s="63">
        <v>0.20926756352765324</v>
      </c>
    </row>
    <row r="54" spans="1:28" ht="15" customHeight="1" x14ac:dyDescent="0.25">
      <c r="A54" s="2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</row>
    <row r="55" spans="1:28" ht="15" customHeight="1" x14ac:dyDescent="0.25">
      <c r="A55" s="4" t="s">
        <v>48</v>
      </c>
      <c r="B55" s="53">
        <v>0.39825526265882799</v>
      </c>
      <c r="C55" s="53">
        <v>0.38684719535783368</v>
      </c>
      <c r="D55" s="53">
        <v>0.40922619047619052</v>
      </c>
      <c r="E55" s="50"/>
      <c r="F55" s="53">
        <v>0</v>
      </c>
      <c r="G55" s="53">
        <v>0</v>
      </c>
      <c r="H55" s="53">
        <v>0</v>
      </c>
      <c r="I55" s="50"/>
      <c r="J55" s="53">
        <v>0.94451003541912626</v>
      </c>
      <c r="K55" s="53">
        <v>1.4423076923076923</v>
      </c>
      <c r="L55" s="53">
        <v>0.46403712296983757</v>
      </c>
      <c r="M55" s="50"/>
      <c r="N55" s="53">
        <v>1.2391573729863694</v>
      </c>
      <c r="O55" s="53">
        <v>0.74074074074074081</v>
      </c>
      <c r="P55" s="53">
        <v>1.7412935323383085</v>
      </c>
      <c r="Q55" s="50"/>
      <c r="R55" s="53">
        <v>9.8619329388560162E-2</v>
      </c>
      <c r="S55" s="53">
        <v>0</v>
      </c>
      <c r="T55" s="53">
        <v>0.18656716417910446</v>
      </c>
      <c r="U55" s="50"/>
      <c r="V55" s="53">
        <v>0.11086474501108648</v>
      </c>
      <c r="W55" s="53">
        <v>0</v>
      </c>
      <c r="X55" s="53">
        <v>0.22075055187637968</v>
      </c>
      <c r="Y55" s="50"/>
      <c r="Z55" s="53">
        <v>0.11574074074074073</v>
      </c>
      <c r="AA55" s="53">
        <v>0.25575447570332482</v>
      </c>
      <c r="AB55" s="53">
        <v>0</v>
      </c>
    </row>
    <row r="56" spans="1:28" ht="15" customHeight="1" x14ac:dyDescent="0.25">
      <c r="A56" s="4" t="s">
        <v>49</v>
      </c>
      <c r="B56" s="53">
        <v>0.87571572920175145</v>
      </c>
      <c r="C56" s="53">
        <v>0.89965397923875445</v>
      </c>
      <c r="D56" s="53">
        <v>0.85301837270341208</v>
      </c>
      <c r="E56" s="50"/>
      <c r="F56" s="53">
        <v>2.8639618138424821</v>
      </c>
      <c r="G56" s="53">
        <v>3.1390134529147984</v>
      </c>
      <c r="H56" s="53">
        <v>2.5510204081632653</v>
      </c>
      <c r="I56" s="50"/>
      <c r="J56" s="53">
        <v>1.7291066282420751</v>
      </c>
      <c r="K56" s="53">
        <v>1.7441860465116279</v>
      </c>
      <c r="L56" s="53">
        <v>1.7142857142857144</v>
      </c>
      <c r="M56" s="50"/>
      <c r="N56" s="53">
        <v>0.98684210526315785</v>
      </c>
      <c r="O56" s="53">
        <v>0</v>
      </c>
      <c r="P56" s="53">
        <v>2.0408163265306123</v>
      </c>
      <c r="Q56" s="50"/>
      <c r="R56" s="53">
        <v>0.5617977528089888</v>
      </c>
      <c r="S56" s="53">
        <v>0.63492063492063489</v>
      </c>
      <c r="T56" s="53">
        <v>0.50377833753148615</v>
      </c>
      <c r="U56" s="50"/>
      <c r="V56" s="53">
        <v>0.15625</v>
      </c>
      <c r="W56" s="53">
        <v>0.3058103975535168</v>
      </c>
      <c r="X56" s="53">
        <v>0</v>
      </c>
      <c r="Y56" s="50"/>
      <c r="Z56" s="53">
        <v>0</v>
      </c>
      <c r="AA56" s="53">
        <v>0</v>
      </c>
      <c r="AB56" s="53">
        <v>0</v>
      </c>
    </row>
    <row r="57" spans="1:28" ht="15" customHeight="1" x14ac:dyDescent="0.25">
      <c r="A57" s="4" t="s">
        <v>50</v>
      </c>
      <c r="B57" s="53">
        <v>0</v>
      </c>
      <c r="C57" s="53">
        <v>0</v>
      </c>
      <c r="D57" s="53">
        <v>0</v>
      </c>
      <c r="E57" s="50"/>
      <c r="F57" s="53">
        <v>0</v>
      </c>
      <c r="G57" s="53">
        <v>0</v>
      </c>
      <c r="H57" s="53">
        <v>0</v>
      </c>
      <c r="I57" s="50"/>
      <c r="J57" s="53">
        <v>0</v>
      </c>
      <c r="K57" s="53">
        <v>0</v>
      </c>
      <c r="L57" s="53">
        <v>0</v>
      </c>
      <c r="M57" s="50"/>
      <c r="N57" s="53">
        <v>0</v>
      </c>
      <c r="O57" s="53">
        <v>0</v>
      </c>
      <c r="P57" s="53">
        <v>0</v>
      </c>
      <c r="Q57" s="50"/>
      <c r="R57" s="53">
        <v>0</v>
      </c>
      <c r="S57" s="53">
        <v>0</v>
      </c>
      <c r="T57" s="53">
        <v>0</v>
      </c>
      <c r="U57" s="50"/>
      <c r="V57" s="53">
        <v>0</v>
      </c>
      <c r="W57" s="53">
        <v>0</v>
      </c>
      <c r="X57" s="53">
        <v>0</v>
      </c>
      <c r="Y57" s="50"/>
      <c r="Z57" s="53">
        <v>0</v>
      </c>
      <c r="AA57" s="53">
        <v>0</v>
      </c>
      <c r="AB57" s="53">
        <v>0</v>
      </c>
    </row>
    <row r="58" spans="1:28" ht="15" customHeight="1" x14ac:dyDescent="0.25">
      <c r="A58" s="4" t="s">
        <v>51</v>
      </c>
      <c r="B58" s="53">
        <v>0.62357715530040581</v>
      </c>
      <c r="C58" s="53">
        <v>0.70979517339282094</v>
      </c>
      <c r="D58" s="53">
        <v>0.54137664346481051</v>
      </c>
      <c r="E58" s="50"/>
      <c r="F58" s="53">
        <v>2.4081878386514148</v>
      </c>
      <c r="G58" s="53">
        <v>2.4532710280373831</v>
      </c>
      <c r="H58" s="53">
        <v>2.360248447204969</v>
      </c>
      <c r="I58" s="50"/>
      <c r="J58" s="53">
        <v>0.35842293906810035</v>
      </c>
      <c r="K58" s="53">
        <v>0.48840048840048839</v>
      </c>
      <c r="L58" s="53">
        <v>0.23391812865497078</v>
      </c>
      <c r="M58" s="50"/>
      <c r="N58" s="53">
        <v>0.24464831804281345</v>
      </c>
      <c r="O58" s="53">
        <v>0.23894862604540024</v>
      </c>
      <c r="P58" s="53">
        <v>0.25062656641604009</v>
      </c>
      <c r="Q58" s="50"/>
      <c r="R58" s="53">
        <v>0.36861506055818849</v>
      </c>
      <c r="S58" s="53">
        <v>0.68181818181818177</v>
      </c>
      <c r="T58" s="53">
        <v>9.8135426889106966E-2</v>
      </c>
      <c r="U58" s="50"/>
      <c r="V58" s="53">
        <v>0.294811320754717</v>
      </c>
      <c r="W58" s="53">
        <v>0.25220680958385877</v>
      </c>
      <c r="X58" s="53">
        <v>0.33222591362126247</v>
      </c>
      <c r="Y58" s="50"/>
      <c r="Z58" s="53">
        <v>6.5019505851755532E-2</v>
      </c>
      <c r="AA58" s="53">
        <v>0</v>
      </c>
      <c r="AB58" s="53">
        <v>0.12626262626262627</v>
      </c>
    </row>
    <row r="59" spans="1:28" ht="15" customHeight="1" x14ac:dyDescent="0.25">
      <c r="A59" s="4" t="s">
        <v>52</v>
      </c>
      <c r="B59" s="53">
        <v>4.6040515653775323E-2</v>
      </c>
      <c r="C59" s="53">
        <v>0</v>
      </c>
      <c r="D59" s="53">
        <v>9.8231827111984277E-2</v>
      </c>
      <c r="E59" s="50"/>
      <c r="F59" s="53">
        <v>0</v>
      </c>
      <c r="G59" s="53">
        <v>0</v>
      </c>
      <c r="H59" s="53">
        <v>0</v>
      </c>
      <c r="I59" s="50"/>
      <c r="J59" s="53">
        <v>0</v>
      </c>
      <c r="K59" s="53">
        <v>0</v>
      </c>
      <c r="L59" s="53">
        <v>0</v>
      </c>
      <c r="M59" s="50"/>
      <c r="N59" s="53">
        <v>0</v>
      </c>
      <c r="O59" s="53">
        <v>0</v>
      </c>
      <c r="P59" s="53">
        <v>0</v>
      </c>
      <c r="Q59" s="50"/>
      <c r="R59" s="53">
        <v>0.23094688221709006</v>
      </c>
      <c r="S59" s="53">
        <v>0</v>
      </c>
      <c r="T59" s="53">
        <v>0.51546391752577314</v>
      </c>
      <c r="U59" s="50"/>
      <c r="V59" s="53">
        <v>0</v>
      </c>
      <c r="W59" s="53">
        <v>0</v>
      </c>
      <c r="X59" s="53">
        <v>0</v>
      </c>
      <c r="Y59" s="50"/>
      <c r="Z59" s="53">
        <v>0</v>
      </c>
      <c r="AA59" s="53">
        <v>0</v>
      </c>
      <c r="AB59" s="53">
        <v>0</v>
      </c>
    </row>
    <row r="60" spans="1:28" ht="15" customHeight="1" x14ac:dyDescent="0.25">
      <c r="A60" s="4" t="s">
        <v>53</v>
      </c>
      <c r="B60" s="53">
        <v>0.30075187969924816</v>
      </c>
      <c r="C60" s="53">
        <v>0.42245021122510562</v>
      </c>
      <c r="D60" s="53">
        <v>0.17985611510791369</v>
      </c>
      <c r="E60" s="50"/>
      <c r="F60" s="53">
        <v>0</v>
      </c>
      <c r="G60" s="53">
        <v>0</v>
      </c>
      <c r="H60" s="53">
        <v>0</v>
      </c>
      <c r="I60" s="50"/>
      <c r="J60" s="53">
        <v>0.62208398133748055</v>
      </c>
      <c r="K60" s="53">
        <v>0.6116207951070336</v>
      </c>
      <c r="L60" s="53">
        <v>0.63291139240506333</v>
      </c>
      <c r="M60" s="50"/>
      <c r="N60" s="53">
        <v>0.63795853269537484</v>
      </c>
      <c r="O60" s="53">
        <v>0.95541401273885351</v>
      </c>
      <c r="P60" s="53">
        <v>0.31948881789137379</v>
      </c>
      <c r="Q60" s="50"/>
      <c r="R60" s="53">
        <v>0</v>
      </c>
      <c r="S60" s="53">
        <v>0</v>
      </c>
      <c r="T60" s="53">
        <v>0</v>
      </c>
      <c r="U60" s="50"/>
      <c r="V60" s="53">
        <v>0.43956043956043955</v>
      </c>
      <c r="W60" s="53">
        <v>0.90909090909090906</v>
      </c>
      <c r="X60" s="53">
        <v>0</v>
      </c>
      <c r="Y60" s="50"/>
      <c r="Z60" s="53">
        <v>0</v>
      </c>
      <c r="AA60" s="53">
        <v>0</v>
      </c>
      <c r="AB60" s="53">
        <v>0</v>
      </c>
    </row>
    <row r="61" spans="1:28" ht="15" customHeight="1" x14ac:dyDescent="0.25">
      <c r="A61" s="4" t="s">
        <v>54</v>
      </c>
      <c r="B61" s="53">
        <v>0.92936802973977695</v>
      </c>
      <c r="C61" s="53">
        <v>1.3333333333333335</v>
      </c>
      <c r="D61" s="53">
        <v>0.54446460980036293</v>
      </c>
      <c r="E61" s="50"/>
      <c r="F61" s="53">
        <v>0.97087378640776689</v>
      </c>
      <c r="G61" s="53">
        <v>0.92592592592592582</v>
      </c>
      <c r="H61" s="53">
        <v>1.0204081632653061</v>
      </c>
      <c r="I61" s="50"/>
      <c r="J61" s="53">
        <v>1.0256410256410255</v>
      </c>
      <c r="K61" s="53">
        <v>1.1363636363636365</v>
      </c>
      <c r="L61" s="53">
        <v>0.93457943925233633</v>
      </c>
      <c r="M61" s="50"/>
      <c r="N61" s="53">
        <v>0.97560975609756095</v>
      </c>
      <c r="O61" s="53">
        <v>2.1276595744680851</v>
      </c>
      <c r="P61" s="53">
        <v>0</v>
      </c>
      <c r="Q61" s="50"/>
      <c r="R61" s="53">
        <v>0.55865921787709494</v>
      </c>
      <c r="S61" s="53">
        <v>1.1764705882352942</v>
      </c>
      <c r="T61" s="53">
        <v>0</v>
      </c>
      <c r="U61" s="50"/>
      <c r="V61" s="53">
        <v>0.57471264367816088</v>
      </c>
      <c r="W61" s="53">
        <v>1.0204081632653061</v>
      </c>
      <c r="X61" s="53">
        <v>0</v>
      </c>
      <c r="Y61" s="50"/>
      <c r="Z61" s="53">
        <v>1.7094017094017095</v>
      </c>
      <c r="AA61" s="53">
        <v>1.9230769230769231</v>
      </c>
      <c r="AB61" s="53">
        <v>1.5384615384615385</v>
      </c>
    </row>
    <row r="62" spans="1:28" ht="15" customHeight="1" x14ac:dyDescent="0.25">
      <c r="A62" s="4" t="s">
        <v>55</v>
      </c>
      <c r="B62" s="53">
        <v>0.59222702035780384</v>
      </c>
      <c r="C62" s="53">
        <v>0.79920079920079923</v>
      </c>
      <c r="D62" s="53">
        <v>0.39014874420872958</v>
      </c>
      <c r="E62" s="50"/>
      <c r="F62" s="53">
        <v>1.7687074829931975</v>
      </c>
      <c r="G62" s="53">
        <v>2.5710419485791611</v>
      </c>
      <c r="H62" s="53">
        <v>0.95759233926128595</v>
      </c>
      <c r="I62" s="50"/>
      <c r="J62" s="53">
        <v>0.56219255094869991</v>
      </c>
      <c r="K62" s="53">
        <v>0.70323488045007032</v>
      </c>
      <c r="L62" s="53">
        <v>0.42134831460674155</v>
      </c>
      <c r="M62" s="50"/>
      <c r="N62" s="53">
        <v>0.55335968379446643</v>
      </c>
      <c r="O62" s="53">
        <v>0.77160493827160492</v>
      </c>
      <c r="P62" s="53">
        <v>0.32414910858995138</v>
      </c>
      <c r="Q62" s="50"/>
      <c r="R62" s="53">
        <v>0.43076923076923074</v>
      </c>
      <c r="S62" s="53">
        <v>0.38216560509554143</v>
      </c>
      <c r="T62" s="53">
        <v>0.47619047619047622</v>
      </c>
      <c r="U62" s="50"/>
      <c r="V62" s="53">
        <v>0</v>
      </c>
      <c r="W62" s="53">
        <v>0</v>
      </c>
      <c r="X62" s="53">
        <v>0</v>
      </c>
      <c r="Y62" s="50"/>
      <c r="Z62" s="53">
        <v>0</v>
      </c>
      <c r="AA62" s="53">
        <v>0</v>
      </c>
      <c r="AB62" s="53">
        <v>0</v>
      </c>
    </row>
    <row r="63" spans="1:28" ht="15" customHeight="1" x14ac:dyDescent="0.25">
      <c r="A63" s="4" t="s">
        <v>56</v>
      </c>
      <c r="B63" s="53">
        <v>0.2163331530557058</v>
      </c>
      <c r="C63" s="53">
        <v>0.36610878661087864</v>
      </c>
      <c r="D63" s="53">
        <v>5.5991041433370664E-2</v>
      </c>
      <c r="E63" s="50"/>
      <c r="F63" s="53">
        <v>0</v>
      </c>
      <c r="G63" s="53">
        <v>0</v>
      </c>
      <c r="H63" s="53">
        <v>0</v>
      </c>
      <c r="I63" s="50"/>
      <c r="J63" s="53">
        <v>0.12836970474967907</v>
      </c>
      <c r="K63" s="53">
        <v>0.24038461538461539</v>
      </c>
      <c r="L63" s="53">
        <v>0</v>
      </c>
      <c r="M63" s="50"/>
      <c r="N63" s="53">
        <v>0.13623978201634876</v>
      </c>
      <c r="O63" s="53">
        <v>0</v>
      </c>
      <c r="P63" s="53">
        <v>0.2770083102493075</v>
      </c>
      <c r="Q63" s="50"/>
      <c r="R63" s="53">
        <v>1.0582010582010581</v>
      </c>
      <c r="S63" s="53">
        <v>2.112676056338028</v>
      </c>
      <c r="T63" s="53">
        <v>0</v>
      </c>
      <c r="U63" s="50"/>
      <c r="V63" s="53">
        <v>0</v>
      </c>
      <c r="W63" s="53">
        <v>0</v>
      </c>
      <c r="X63" s="53">
        <v>0</v>
      </c>
      <c r="Y63" s="50"/>
      <c r="Z63" s="53">
        <v>0</v>
      </c>
      <c r="AA63" s="53">
        <v>0</v>
      </c>
      <c r="AB63" s="53">
        <v>0</v>
      </c>
    </row>
    <row r="64" spans="1:28" ht="15" customHeight="1" x14ac:dyDescent="0.25">
      <c r="A64" s="4" t="s">
        <v>57</v>
      </c>
      <c r="B64" s="53">
        <v>1.0485582324304081</v>
      </c>
      <c r="C64" s="53">
        <v>1.5182186234817814</v>
      </c>
      <c r="D64" s="53">
        <v>0.59127864005912789</v>
      </c>
      <c r="E64" s="50"/>
      <c r="F64" s="53">
        <v>1.3590033975084939</v>
      </c>
      <c r="G64" s="53">
        <v>1.9015659955257269</v>
      </c>
      <c r="H64" s="53">
        <v>0.80275229357798172</v>
      </c>
      <c r="I64" s="50"/>
      <c r="J64" s="53">
        <v>1.1820330969267139</v>
      </c>
      <c r="K64" s="53">
        <v>1.6786570743405276</v>
      </c>
      <c r="L64" s="53">
        <v>0.69930069930069927</v>
      </c>
      <c r="M64" s="50"/>
      <c r="N64" s="53">
        <v>0.91937765205091937</v>
      </c>
      <c r="O64" s="53">
        <v>1.4326647564469914</v>
      </c>
      <c r="P64" s="53">
        <v>0.41899441340782123</v>
      </c>
      <c r="Q64" s="50"/>
      <c r="R64" s="53">
        <v>1.2355848434925865</v>
      </c>
      <c r="S64" s="53">
        <v>1.8867924528301887</v>
      </c>
      <c r="T64" s="53">
        <v>0.6339144215530903</v>
      </c>
      <c r="U64" s="50"/>
      <c r="V64" s="53">
        <v>0.96432015429122475</v>
      </c>
      <c r="W64" s="53">
        <v>1.1928429423459244</v>
      </c>
      <c r="X64" s="53">
        <v>0.74906367041198507</v>
      </c>
      <c r="Y64" s="50"/>
      <c r="Z64" s="53">
        <v>0.22522522522522523</v>
      </c>
      <c r="AA64" s="53">
        <v>0.45454545454545453</v>
      </c>
      <c r="AB64" s="53">
        <v>0</v>
      </c>
    </row>
    <row r="65" spans="1:28" ht="15" customHeight="1" x14ac:dyDescent="0.25">
      <c r="A65" s="4" t="s">
        <v>58</v>
      </c>
      <c r="B65" s="53">
        <v>5.8719906048150319E-2</v>
      </c>
      <c r="C65" s="53">
        <v>0.12804097311139565</v>
      </c>
      <c r="D65" s="53">
        <v>0</v>
      </c>
      <c r="E65" s="50"/>
      <c r="F65" s="53">
        <v>0</v>
      </c>
      <c r="G65" s="53">
        <v>0</v>
      </c>
      <c r="H65" s="53">
        <v>0</v>
      </c>
      <c r="I65" s="50"/>
      <c r="J65" s="53">
        <v>0</v>
      </c>
      <c r="K65" s="53">
        <v>0</v>
      </c>
      <c r="L65" s="53">
        <v>0</v>
      </c>
      <c r="M65" s="50"/>
      <c r="N65" s="53">
        <v>0</v>
      </c>
      <c r="O65" s="53">
        <v>0</v>
      </c>
      <c r="P65" s="53">
        <v>0</v>
      </c>
      <c r="Q65" s="50"/>
      <c r="R65" s="53">
        <v>0.40160642570281119</v>
      </c>
      <c r="S65" s="53">
        <v>0.88495575221238942</v>
      </c>
      <c r="T65" s="53">
        <v>0</v>
      </c>
      <c r="U65" s="50"/>
      <c r="V65" s="53">
        <v>0</v>
      </c>
      <c r="W65" s="53">
        <v>0</v>
      </c>
      <c r="X65" s="53">
        <v>0</v>
      </c>
      <c r="Y65" s="50"/>
      <c r="Z65" s="53">
        <v>0</v>
      </c>
      <c r="AA65" s="53">
        <v>0</v>
      </c>
      <c r="AB65" s="53">
        <v>0</v>
      </c>
    </row>
    <row r="66" spans="1:28" ht="15" customHeight="1" x14ac:dyDescent="0.25">
      <c r="A66" s="78" t="s">
        <v>59</v>
      </c>
      <c r="B66" s="53">
        <v>2.1491957848031062</v>
      </c>
      <c r="C66" s="53">
        <v>2.5688559322033901</v>
      </c>
      <c r="D66" s="53">
        <v>1.6880093131548313</v>
      </c>
      <c r="E66" s="50"/>
      <c r="F66" s="53">
        <v>4.3215211754537597</v>
      </c>
      <c r="G66" s="53">
        <v>5.8208955223880592</v>
      </c>
      <c r="H66" s="53">
        <v>2.2587268993839835</v>
      </c>
      <c r="I66" s="50"/>
      <c r="J66" s="53">
        <v>2.1377672209026128</v>
      </c>
      <c r="K66" s="53">
        <v>2.2471910112359552</v>
      </c>
      <c r="L66" s="53">
        <v>1.9963702359346642</v>
      </c>
      <c r="M66" s="50"/>
      <c r="N66" s="53">
        <v>1.2596899224806202</v>
      </c>
      <c r="O66" s="53">
        <v>1.3461538461538463</v>
      </c>
      <c r="P66" s="53">
        <v>1.171875</v>
      </c>
      <c r="Q66" s="50"/>
      <c r="R66" s="53">
        <v>3.4836065573770489</v>
      </c>
      <c r="S66" s="53">
        <v>3.7433155080213902</v>
      </c>
      <c r="T66" s="53">
        <v>3.2122905027932962</v>
      </c>
      <c r="U66" s="50"/>
      <c r="V66" s="53">
        <v>0.97087378640776689</v>
      </c>
      <c r="W66" s="53">
        <v>1.0752688172043012</v>
      </c>
      <c r="X66" s="53">
        <v>0.87209302325581395</v>
      </c>
      <c r="Y66" s="50"/>
      <c r="Z66" s="53">
        <v>0.10449320794148381</v>
      </c>
      <c r="AA66" s="53">
        <v>0</v>
      </c>
      <c r="AB66" s="53">
        <v>0.2074688796680498</v>
      </c>
    </row>
    <row r="67" spans="1:28" ht="15" customHeight="1" x14ac:dyDescent="0.25">
      <c r="A67" s="4" t="s">
        <v>60</v>
      </c>
      <c r="B67" s="53">
        <v>0.22346368715083798</v>
      </c>
      <c r="C67" s="53">
        <v>0.45248868778280549</v>
      </c>
      <c r="D67" s="53">
        <v>0</v>
      </c>
      <c r="E67" s="50"/>
      <c r="F67" s="53">
        <v>0.55248618784530379</v>
      </c>
      <c r="G67" s="53">
        <v>1.098901098901099</v>
      </c>
      <c r="H67" s="53">
        <v>0</v>
      </c>
      <c r="I67" s="50"/>
      <c r="J67" s="53">
        <v>0</v>
      </c>
      <c r="K67" s="53">
        <v>0</v>
      </c>
      <c r="L67" s="53">
        <v>0</v>
      </c>
      <c r="M67" s="50"/>
      <c r="N67" s="53">
        <v>0.56818181818181823</v>
      </c>
      <c r="O67" s="53">
        <v>1.0416666666666665</v>
      </c>
      <c r="P67" s="53">
        <v>0</v>
      </c>
      <c r="Q67" s="50"/>
      <c r="R67" s="53">
        <v>0</v>
      </c>
      <c r="S67" s="53">
        <v>0</v>
      </c>
      <c r="T67" s="53">
        <v>0</v>
      </c>
      <c r="U67" s="50"/>
      <c r="V67" s="53">
        <v>0</v>
      </c>
      <c r="W67" s="53">
        <v>0</v>
      </c>
      <c r="X67" s="53">
        <v>0</v>
      </c>
      <c r="Y67" s="50"/>
      <c r="Z67" s="53">
        <v>0</v>
      </c>
      <c r="AA67" s="53">
        <v>0</v>
      </c>
      <c r="AB67" s="53">
        <v>0</v>
      </c>
    </row>
    <row r="68" spans="1:28" ht="15" customHeight="1" x14ac:dyDescent="0.25">
      <c r="A68" s="4" t="s">
        <v>61</v>
      </c>
      <c r="B68" s="53">
        <v>6.628003314001657E-2</v>
      </c>
      <c r="C68" s="53">
        <v>3.379520108144643E-2</v>
      </c>
      <c r="D68" s="53">
        <v>9.7529258777633299E-2</v>
      </c>
      <c r="E68" s="50"/>
      <c r="F68" s="53">
        <v>0</v>
      </c>
      <c r="G68" s="53">
        <v>0</v>
      </c>
      <c r="H68" s="53">
        <v>0</v>
      </c>
      <c r="I68" s="50"/>
      <c r="J68" s="53">
        <v>0</v>
      </c>
      <c r="K68" s="53">
        <v>0</v>
      </c>
      <c r="L68" s="53">
        <v>0</v>
      </c>
      <c r="M68" s="50"/>
      <c r="N68" s="53">
        <v>0</v>
      </c>
      <c r="O68" s="53">
        <v>0</v>
      </c>
      <c r="P68" s="53">
        <v>0</v>
      </c>
      <c r="Q68" s="50"/>
      <c r="R68" s="53">
        <v>0</v>
      </c>
      <c r="S68" s="53">
        <v>0</v>
      </c>
      <c r="T68" s="53">
        <v>0</v>
      </c>
      <c r="U68" s="50"/>
      <c r="V68" s="53">
        <v>7.4294205052005943E-2</v>
      </c>
      <c r="W68" s="53">
        <v>0.1524390243902439</v>
      </c>
      <c r="X68" s="53">
        <v>0</v>
      </c>
      <c r="Y68" s="50"/>
      <c r="Z68" s="53">
        <v>0.24630541871921183</v>
      </c>
      <c r="AA68" s="53">
        <v>0</v>
      </c>
      <c r="AB68" s="53">
        <v>0.47619047619047622</v>
      </c>
    </row>
    <row r="69" spans="1:28" ht="15" customHeight="1" x14ac:dyDescent="0.25">
      <c r="A69" s="4" t="s">
        <v>62</v>
      </c>
      <c r="B69" s="53">
        <v>0.49603174603174599</v>
      </c>
      <c r="C69" s="53">
        <v>0.56285178236397748</v>
      </c>
      <c r="D69" s="53">
        <v>0.42105263157894735</v>
      </c>
      <c r="E69" s="50"/>
      <c r="F69" s="53">
        <v>0.41322314049586778</v>
      </c>
      <c r="G69" s="53">
        <v>0</v>
      </c>
      <c r="H69" s="53">
        <v>0.83333333333333337</v>
      </c>
      <c r="I69" s="50"/>
      <c r="J69" s="53">
        <v>0.73529411764705876</v>
      </c>
      <c r="K69" s="53">
        <v>1.3071895424836601</v>
      </c>
      <c r="L69" s="53">
        <v>0</v>
      </c>
      <c r="M69" s="50"/>
      <c r="N69" s="53">
        <v>0.55555555555555558</v>
      </c>
      <c r="O69" s="53">
        <v>1.0638297872340425</v>
      </c>
      <c r="P69" s="53">
        <v>0</v>
      </c>
      <c r="Q69" s="50"/>
      <c r="R69" s="53">
        <v>0</v>
      </c>
      <c r="S69" s="53">
        <v>0</v>
      </c>
      <c r="T69" s="53">
        <v>0</v>
      </c>
      <c r="U69" s="50"/>
      <c r="V69" s="53">
        <v>0</v>
      </c>
      <c r="W69" s="53">
        <v>0</v>
      </c>
      <c r="X69" s="53">
        <v>0</v>
      </c>
      <c r="Y69" s="50"/>
      <c r="Z69" s="53">
        <v>1.1494252873563218</v>
      </c>
      <c r="AA69" s="53">
        <v>0</v>
      </c>
      <c r="AB69" s="53">
        <v>2.3809523809523809</v>
      </c>
    </row>
    <row r="70" spans="1:28" ht="15" customHeight="1" x14ac:dyDescent="0.25">
      <c r="A70" s="4" t="s">
        <v>63</v>
      </c>
      <c r="B70" s="53">
        <v>0.26385224274406333</v>
      </c>
      <c r="C70" s="53">
        <v>0.35304501323918802</v>
      </c>
      <c r="D70" s="53">
        <v>0.17528483786152499</v>
      </c>
      <c r="E70" s="50"/>
      <c r="F70" s="53">
        <v>0.77369439071566737</v>
      </c>
      <c r="G70" s="53">
        <v>0.76045627376425851</v>
      </c>
      <c r="H70" s="53">
        <v>0.78740157480314954</v>
      </c>
      <c r="I70" s="50"/>
      <c r="J70" s="53">
        <v>0.35778175313059035</v>
      </c>
      <c r="K70" s="53">
        <v>0.73529411764705876</v>
      </c>
      <c r="L70" s="53">
        <v>0</v>
      </c>
      <c r="M70" s="50"/>
      <c r="N70" s="53">
        <v>0</v>
      </c>
      <c r="O70" s="53">
        <v>0</v>
      </c>
      <c r="P70" s="53">
        <v>0</v>
      </c>
      <c r="Q70" s="50"/>
      <c r="R70" s="53">
        <v>0</v>
      </c>
      <c r="S70" s="53">
        <v>0</v>
      </c>
      <c r="T70" s="53">
        <v>0</v>
      </c>
      <c r="U70" s="50"/>
      <c r="V70" s="53">
        <v>0</v>
      </c>
      <c r="W70" s="53">
        <v>0</v>
      </c>
      <c r="X70" s="53">
        <v>0</v>
      </c>
      <c r="Y70" s="50"/>
      <c r="Z70" s="53">
        <v>0</v>
      </c>
      <c r="AA70" s="53">
        <v>0</v>
      </c>
      <c r="AB70" s="53">
        <v>0</v>
      </c>
    </row>
    <row r="71" spans="1:28" ht="15" customHeight="1" x14ac:dyDescent="0.25">
      <c r="A71" s="4" t="s">
        <v>64</v>
      </c>
      <c r="B71" s="53">
        <v>0.42447824548991869</v>
      </c>
      <c r="C71" s="53">
        <v>0.60240963855421692</v>
      </c>
      <c r="D71" s="53">
        <v>0.22505626406601648</v>
      </c>
      <c r="E71" s="50"/>
      <c r="F71" s="53">
        <v>1.1385199240986716</v>
      </c>
      <c r="G71" s="53">
        <v>1.4084507042253522</v>
      </c>
      <c r="H71" s="53">
        <v>0.82304526748971196</v>
      </c>
      <c r="I71" s="50"/>
      <c r="J71" s="53">
        <v>0.3669724770642202</v>
      </c>
      <c r="K71" s="53">
        <v>0.70175438596491224</v>
      </c>
      <c r="L71" s="53">
        <v>0</v>
      </c>
      <c r="M71" s="50"/>
      <c r="N71" s="53">
        <v>0.5714285714285714</v>
      </c>
      <c r="O71" s="53">
        <v>0.71174377224199281</v>
      </c>
      <c r="P71" s="53">
        <v>0.4098360655737705</v>
      </c>
      <c r="Q71" s="50"/>
      <c r="R71" s="53">
        <v>0.21413276231263384</v>
      </c>
      <c r="S71" s="53">
        <v>0.4</v>
      </c>
      <c r="T71" s="53">
        <v>0</v>
      </c>
      <c r="U71" s="50"/>
      <c r="V71" s="53">
        <v>0</v>
      </c>
      <c r="W71" s="53">
        <v>0</v>
      </c>
      <c r="X71" s="53">
        <v>0</v>
      </c>
      <c r="Y71" s="50"/>
      <c r="Z71" s="53">
        <v>0</v>
      </c>
      <c r="AA71" s="53">
        <v>0</v>
      </c>
      <c r="AB71" s="53">
        <v>0</v>
      </c>
    </row>
    <row r="72" spans="1:28" ht="15" customHeight="1" x14ac:dyDescent="0.25">
      <c r="A72" s="4" t="s">
        <v>65</v>
      </c>
      <c r="B72" s="53">
        <v>0.92653871608206484</v>
      </c>
      <c r="C72" s="53">
        <v>1.1486917677089981</v>
      </c>
      <c r="D72" s="53">
        <v>0.6872852233676976</v>
      </c>
      <c r="E72" s="50"/>
      <c r="F72" s="53">
        <v>1.4218009478672986</v>
      </c>
      <c r="G72" s="53">
        <v>1.1695906432748537</v>
      </c>
      <c r="H72" s="53">
        <v>1.7182130584192441</v>
      </c>
      <c r="I72" s="50"/>
      <c r="J72" s="53">
        <v>0.6339144215530903</v>
      </c>
      <c r="K72" s="53">
        <v>0.91185410334346495</v>
      </c>
      <c r="L72" s="53">
        <v>0.33112582781456956</v>
      </c>
      <c r="M72" s="50"/>
      <c r="N72" s="53">
        <v>0.5725190839694656</v>
      </c>
      <c r="O72" s="53">
        <v>0.37735849056603776</v>
      </c>
      <c r="P72" s="53">
        <v>0.77220077220077221</v>
      </c>
      <c r="Q72" s="50"/>
      <c r="R72" s="53">
        <v>1.1741682974559686</v>
      </c>
      <c r="S72" s="53">
        <v>1.953125</v>
      </c>
      <c r="T72" s="53">
        <v>0.39215686274509803</v>
      </c>
      <c r="U72" s="50"/>
      <c r="V72" s="53">
        <v>0.27932960893854747</v>
      </c>
      <c r="W72" s="53">
        <v>0.52631578947368418</v>
      </c>
      <c r="X72" s="53">
        <v>0</v>
      </c>
      <c r="Y72" s="50"/>
      <c r="Z72" s="53">
        <v>1.3698630136986301</v>
      </c>
      <c r="AA72" s="53">
        <v>2.1621621621621623</v>
      </c>
      <c r="AB72" s="53">
        <v>0.55555555555555558</v>
      </c>
    </row>
    <row r="73" spans="1:28" ht="15" customHeight="1" x14ac:dyDescent="0.25">
      <c r="A73" s="4" t="s">
        <v>66</v>
      </c>
      <c r="B73" s="53">
        <v>0.17543859649122806</v>
      </c>
      <c r="C73" s="53">
        <v>0.23446658851113714</v>
      </c>
      <c r="D73" s="53">
        <v>0.11668611435239205</v>
      </c>
      <c r="E73" s="50"/>
      <c r="F73" s="53">
        <v>0</v>
      </c>
      <c r="G73" s="53">
        <v>0</v>
      </c>
      <c r="H73" s="53">
        <v>0</v>
      </c>
      <c r="I73" s="50"/>
      <c r="J73" s="53">
        <v>0.59523809523809523</v>
      </c>
      <c r="K73" s="53">
        <v>1.1299435028248588</v>
      </c>
      <c r="L73" s="53">
        <v>0</v>
      </c>
      <c r="M73" s="50"/>
      <c r="N73" s="53">
        <v>0.30120481927710846</v>
      </c>
      <c r="O73" s="53">
        <v>0</v>
      </c>
      <c r="P73" s="53">
        <v>0.56497175141242939</v>
      </c>
      <c r="Q73" s="50"/>
      <c r="R73" s="53">
        <v>0</v>
      </c>
      <c r="S73" s="53">
        <v>0</v>
      </c>
      <c r="T73" s="53">
        <v>0</v>
      </c>
      <c r="U73" s="50"/>
      <c r="V73" s="53">
        <v>0</v>
      </c>
      <c r="W73" s="53">
        <v>0</v>
      </c>
      <c r="X73" s="53">
        <v>0</v>
      </c>
      <c r="Y73" s="50"/>
      <c r="Z73" s="53">
        <v>0</v>
      </c>
      <c r="AA73" s="53">
        <v>0</v>
      </c>
      <c r="AB73" s="53">
        <v>0</v>
      </c>
    </row>
    <row r="74" spans="1:28" ht="15" customHeight="1" x14ac:dyDescent="0.25">
      <c r="A74" s="4" t="s">
        <v>67</v>
      </c>
      <c r="B74" s="53">
        <v>0.61407652338214447</v>
      </c>
      <c r="C74" s="53">
        <v>0.45703839122486289</v>
      </c>
      <c r="D74" s="53">
        <v>0.78201368523949166</v>
      </c>
      <c r="E74" s="50"/>
      <c r="F74" s="53">
        <v>0.89887640449438211</v>
      </c>
      <c r="G74" s="53">
        <v>0.88495575221238942</v>
      </c>
      <c r="H74" s="53">
        <v>0.91324200913242004</v>
      </c>
      <c r="I74" s="50"/>
      <c r="J74" s="53">
        <v>0.45454545454545453</v>
      </c>
      <c r="K74" s="53">
        <v>0.42016806722689076</v>
      </c>
      <c r="L74" s="53">
        <v>0.49504950495049505</v>
      </c>
      <c r="M74" s="50"/>
      <c r="N74" s="53">
        <v>0.5089058524173028</v>
      </c>
      <c r="O74" s="53">
        <v>0</v>
      </c>
      <c r="P74" s="53">
        <v>1.1173184357541899</v>
      </c>
      <c r="Q74" s="50"/>
      <c r="R74" s="53">
        <v>0</v>
      </c>
      <c r="S74" s="53">
        <v>0</v>
      </c>
      <c r="T74" s="53">
        <v>0</v>
      </c>
      <c r="U74" s="50"/>
      <c r="V74" s="53">
        <v>0</v>
      </c>
      <c r="W74" s="53">
        <v>0</v>
      </c>
      <c r="X74" s="53">
        <v>0</v>
      </c>
      <c r="Y74" s="50"/>
      <c r="Z74" s="53">
        <v>2.2026431718061676</v>
      </c>
      <c r="AA74" s="53">
        <v>1.8867924528301887</v>
      </c>
      <c r="AB74" s="53">
        <v>2.4793388429752068</v>
      </c>
    </row>
    <row r="75" spans="1:28" ht="15" customHeight="1" x14ac:dyDescent="0.25">
      <c r="A75" s="4" t="s">
        <v>68</v>
      </c>
      <c r="B75" s="53">
        <v>0.3710575139146568</v>
      </c>
      <c r="C75" s="53">
        <v>0.48543689320388345</v>
      </c>
      <c r="D75" s="53">
        <v>0.25220680958385877</v>
      </c>
      <c r="E75" s="50"/>
      <c r="F75" s="53">
        <v>0.96618357487922701</v>
      </c>
      <c r="G75" s="53">
        <v>1.5779092702169626</v>
      </c>
      <c r="H75" s="53">
        <v>0.37878787878787878</v>
      </c>
      <c r="I75" s="50"/>
      <c r="J75" s="53">
        <v>0.35874439461883406</v>
      </c>
      <c r="K75" s="53">
        <v>0.3395585738539898</v>
      </c>
      <c r="L75" s="53">
        <v>0.38022813688212925</v>
      </c>
      <c r="M75" s="50"/>
      <c r="N75" s="53">
        <v>0.21881838074398249</v>
      </c>
      <c r="O75" s="53">
        <v>0.21598272138228944</v>
      </c>
      <c r="P75" s="53">
        <v>0.22172949002217296</v>
      </c>
      <c r="Q75" s="50"/>
      <c r="R75" s="53">
        <v>0.14084507042253522</v>
      </c>
      <c r="S75" s="53">
        <v>0.27932960893854747</v>
      </c>
      <c r="T75" s="53">
        <v>0</v>
      </c>
      <c r="U75" s="50"/>
      <c r="V75" s="53">
        <v>0.17482517482517482</v>
      </c>
      <c r="W75" s="53">
        <v>0</v>
      </c>
      <c r="X75" s="53">
        <v>0.37174721189591076</v>
      </c>
      <c r="Y75" s="50"/>
      <c r="Z75" s="53">
        <v>0</v>
      </c>
      <c r="AA75" s="53">
        <v>0</v>
      </c>
      <c r="AB75" s="53">
        <v>0</v>
      </c>
    </row>
    <row r="76" spans="1:28" ht="15" customHeight="1" x14ac:dyDescent="0.25">
      <c r="A76" s="4" t="s">
        <v>69</v>
      </c>
      <c r="B76" s="53">
        <v>1.4044943820224718</v>
      </c>
      <c r="C76" s="53">
        <v>1.3799901429275505</v>
      </c>
      <c r="D76" s="53">
        <v>1.4308426073131957</v>
      </c>
      <c r="E76" s="50"/>
      <c r="F76" s="53">
        <v>2.1953896816684964</v>
      </c>
      <c r="G76" s="53">
        <v>2.536997885835095</v>
      </c>
      <c r="H76" s="53">
        <v>1.8264840182648401</v>
      </c>
      <c r="I76" s="50"/>
      <c r="J76" s="53">
        <v>2.5959367945823928</v>
      </c>
      <c r="K76" s="53">
        <v>2.8322440087145968</v>
      </c>
      <c r="L76" s="53">
        <v>2.3419203747072603</v>
      </c>
      <c r="M76" s="50"/>
      <c r="N76" s="53">
        <v>0.98452883263009849</v>
      </c>
      <c r="O76" s="53">
        <v>0.26455026455026454</v>
      </c>
      <c r="P76" s="53">
        <v>1.8018018018018018</v>
      </c>
      <c r="Q76" s="50"/>
      <c r="R76" s="53">
        <v>0.1779359430604982</v>
      </c>
      <c r="S76" s="53">
        <v>0</v>
      </c>
      <c r="T76" s="53">
        <v>0.37174721189591076</v>
      </c>
      <c r="U76" s="50"/>
      <c r="V76" s="53">
        <v>0.42105263157894735</v>
      </c>
      <c r="W76" s="53">
        <v>0.81632653061224492</v>
      </c>
      <c r="X76" s="53">
        <v>0</v>
      </c>
      <c r="Y76" s="50"/>
      <c r="Z76" s="53">
        <v>0.53908355795148255</v>
      </c>
      <c r="AA76" s="53">
        <v>0</v>
      </c>
      <c r="AB76" s="53">
        <v>1.0526315789473684</v>
      </c>
    </row>
    <row r="77" spans="1:28" ht="15" customHeight="1" x14ac:dyDescent="0.25">
      <c r="A77" s="4" t="s">
        <v>70</v>
      </c>
      <c r="B77" s="53">
        <v>0.79302141157811257</v>
      </c>
      <c r="C77" s="53">
        <v>0.91324200913242004</v>
      </c>
      <c r="D77" s="53">
        <v>0.66225165562913912</v>
      </c>
      <c r="E77" s="50"/>
      <c r="F77" s="53">
        <v>1.1363636363636365</v>
      </c>
      <c r="G77" s="53">
        <v>1.5503875968992249</v>
      </c>
      <c r="H77" s="53">
        <v>0.74074074074074081</v>
      </c>
      <c r="I77" s="50"/>
      <c r="J77" s="53">
        <v>0.97087378640776689</v>
      </c>
      <c r="K77" s="53">
        <v>1.1904761904761905</v>
      </c>
      <c r="L77" s="53">
        <v>0.70921985815602839</v>
      </c>
      <c r="M77" s="50"/>
      <c r="N77" s="53">
        <v>1.2295081967213115</v>
      </c>
      <c r="O77" s="53">
        <v>1.6</v>
      </c>
      <c r="P77" s="53">
        <v>0.84033613445378152</v>
      </c>
      <c r="Q77" s="50"/>
      <c r="R77" s="53">
        <v>0</v>
      </c>
      <c r="S77" s="53">
        <v>0</v>
      </c>
      <c r="T77" s="53">
        <v>0</v>
      </c>
      <c r="U77" s="50"/>
      <c r="V77" s="53">
        <v>0.81300813008130091</v>
      </c>
      <c r="W77" s="53">
        <v>0</v>
      </c>
      <c r="X77" s="53">
        <v>1.6666666666666667</v>
      </c>
      <c r="Y77" s="50"/>
      <c r="Z77" s="53">
        <v>0</v>
      </c>
      <c r="AA77" s="53">
        <v>0</v>
      </c>
      <c r="AB77" s="53">
        <v>0</v>
      </c>
    </row>
    <row r="78" spans="1:28" ht="15" customHeight="1" x14ac:dyDescent="0.25">
      <c r="A78" s="4" t="s">
        <v>71</v>
      </c>
      <c r="B78" s="53">
        <v>1.2508686587908271</v>
      </c>
      <c r="C78" s="53">
        <v>1.5873015873015872</v>
      </c>
      <c r="D78" s="53">
        <v>0.87847730600292828</v>
      </c>
      <c r="E78" s="50"/>
      <c r="F78" s="53">
        <v>2.3255813953488373</v>
      </c>
      <c r="G78" s="53">
        <v>2.1505376344086025</v>
      </c>
      <c r="H78" s="53">
        <v>2.5316455696202533</v>
      </c>
      <c r="I78" s="50"/>
      <c r="J78" s="53">
        <v>2.0527859237536656</v>
      </c>
      <c r="K78" s="53">
        <v>2.9268292682926833</v>
      </c>
      <c r="L78" s="53">
        <v>0.73529411764705876</v>
      </c>
      <c r="M78" s="50"/>
      <c r="N78" s="53">
        <v>0</v>
      </c>
      <c r="O78" s="53">
        <v>0</v>
      </c>
      <c r="P78" s="53">
        <v>0</v>
      </c>
      <c r="Q78" s="50"/>
      <c r="R78" s="53">
        <v>1.0810810810810811</v>
      </c>
      <c r="S78" s="53">
        <v>2.2471910112359552</v>
      </c>
      <c r="T78" s="53">
        <v>0</v>
      </c>
      <c r="U78" s="50"/>
      <c r="V78" s="53">
        <v>0</v>
      </c>
      <c r="W78" s="53">
        <v>0</v>
      </c>
      <c r="X78" s="53">
        <v>0</v>
      </c>
      <c r="Y78" s="50"/>
      <c r="Z78" s="53">
        <v>0.75187969924812026</v>
      </c>
      <c r="AA78" s="53">
        <v>0</v>
      </c>
      <c r="AB78" s="53">
        <v>1.4925373134328357</v>
      </c>
    </row>
    <row r="79" spans="1:28" ht="15" customHeight="1" x14ac:dyDescent="0.25">
      <c r="A79" s="4" t="s">
        <v>72</v>
      </c>
      <c r="B79" s="53">
        <v>1.0605542251111872</v>
      </c>
      <c r="C79" s="53">
        <v>1.4134275618374559</v>
      </c>
      <c r="D79" s="53">
        <v>0.72944297082228116</v>
      </c>
      <c r="E79" s="50"/>
      <c r="F79" s="53">
        <v>1.3428120063191153</v>
      </c>
      <c r="G79" s="53">
        <v>1.8302828618968388</v>
      </c>
      <c r="H79" s="53">
        <v>0.90225563909774442</v>
      </c>
      <c r="I79" s="50"/>
      <c r="J79" s="53">
        <v>1.1913626209977661</v>
      </c>
      <c r="K79" s="53">
        <v>1.3412816691505216</v>
      </c>
      <c r="L79" s="53">
        <v>1.0416666666666665</v>
      </c>
      <c r="M79" s="50"/>
      <c r="N79" s="53">
        <v>1.5260323159784559</v>
      </c>
      <c r="O79" s="53">
        <v>2.0109689213893969</v>
      </c>
      <c r="P79" s="53">
        <v>1.0582010582010581</v>
      </c>
      <c r="Q79" s="50"/>
      <c r="R79" s="53">
        <v>0.49627791563275436</v>
      </c>
      <c r="S79" s="53">
        <v>0.25062656641604009</v>
      </c>
      <c r="T79" s="53">
        <v>0.73710073710073709</v>
      </c>
      <c r="U79" s="50"/>
      <c r="V79" s="53">
        <v>0.84865629420084865</v>
      </c>
      <c r="W79" s="53">
        <v>1.8126888217522661</v>
      </c>
      <c r="X79" s="53">
        <v>0</v>
      </c>
      <c r="Y79" s="50"/>
      <c r="Z79" s="53">
        <v>0.32786885245901637</v>
      </c>
      <c r="AA79" s="53">
        <v>0.71174377224199281</v>
      </c>
      <c r="AB79" s="53">
        <v>0</v>
      </c>
    </row>
    <row r="80" spans="1:28" ht="15" customHeight="1" x14ac:dyDescent="0.25">
      <c r="A80" s="4" t="s">
        <v>73</v>
      </c>
      <c r="B80" s="53">
        <v>0.56845097110374232</v>
      </c>
      <c r="C80" s="53">
        <v>0.75901328273244784</v>
      </c>
      <c r="D80" s="53">
        <v>0.3784295175023652</v>
      </c>
      <c r="E80" s="50"/>
      <c r="F80" s="53">
        <v>0.76502732240437155</v>
      </c>
      <c r="G80" s="53">
        <v>0.64794816414686829</v>
      </c>
      <c r="H80" s="53">
        <v>0.88495575221238942</v>
      </c>
      <c r="I80" s="50"/>
      <c r="J80" s="53">
        <v>0.81967213114754101</v>
      </c>
      <c r="K80" s="53">
        <v>1.1655011655011656</v>
      </c>
      <c r="L80" s="53">
        <v>0.47058823529411759</v>
      </c>
      <c r="M80" s="50"/>
      <c r="N80" s="53">
        <v>0.58479532163742687</v>
      </c>
      <c r="O80" s="53">
        <v>0.97087378640776689</v>
      </c>
      <c r="P80" s="53">
        <v>0.22573363431151239</v>
      </c>
      <c r="Q80" s="50"/>
      <c r="R80" s="53">
        <v>0.41958041958041958</v>
      </c>
      <c r="S80" s="53">
        <v>0.54054054054054057</v>
      </c>
      <c r="T80" s="53">
        <v>0.28985507246376813</v>
      </c>
      <c r="U80" s="50"/>
      <c r="V80" s="53">
        <v>0.40404040404040403</v>
      </c>
      <c r="W80" s="53">
        <v>0.8</v>
      </c>
      <c r="X80" s="53">
        <v>0</v>
      </c>
      <c r="Y80" s="50"/>
      <c r="Z80" s="53">
        <v>0</v>
      </c>
      <c r="AA80" s="53">
        <v>0</v>
      </c>
      <c r="AB80" s="53">
        <v>0</v>
      </c>
    </row>
    <row r="81" spans="1:28" ht="15" customHeight="1" thickBot="1" x14ac:dyDescent="0.3">
      <c r="A81" s="42" t="s">
        <v>74</v>
      </c>
      <c r="B81" s="53">
        <v>0</v>
      </c>
      <c r="C81" s="53">
        <v>0</v>
      </c>
      <c r="D81" s="53">
        <v>0</v>
      </c>
      <c r="E81" s="50"/>
      <c r="F81" s="53">
        <v>0</v>
      </c>
      <c r="G81" s="53">
        <v>0</v>
      </c>
      <c r="H81" s="53">
        <v>0</v>
      </c>
      <c r="I81" s="50"/>
      <c r="J81" s="53">
        <v>0</v>
      </c>
      <c r="K81" s="53">
        <v>0</v>
      </c>
      <c r="L81" s="53">
        <v>0</v>
      </c>
      <c r="M81" s="50"/>
      <c r="N81" s="53">
        <v>0</v>
      </c>
      <c r="O81" s="53">
        <v>0</v>
      </c>
      <c r="P81" s="53">
        <v>0</v>
      </c>
      <c r="Q81" s="50"/>
      <c r="R81" s="53">
        <v>0</v>
      </c>
      <c r="S81" s="53">
        <v>0</v>
      </c>
      <c r="T81" s="53">
        <v>0</v>
      </c>
      <c r="U81" s="50"/>
      <c r="V81" s="53">
        <v>0</v>
      </c>
      <c r="W81" s="53">
        <v>0</v>
      </c>
      <c r="X81" s="53">
        <v>0</v>
      </c>
      <c r="Y81" s="50"/>
      <c r="Z81" s="53">
        <v>0</v>
      </c>
      <c r="AA81" s="53">
        <v>0</v>
      </c>
      <c r="AB81" s="53">
        <v>0</v>
      </c>
    </row>
    <row r="82" spans="1:28" ht="15" customHeight="1" x14ac:dyDescent="0.25">
      <c r="A82" s="242" t="s">
        <v>98</v>
      </c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</row>
    <row r="83" spans="1:28" x14ac:dyDescent="0.25">
      <c r="A83" s="247" t="s">
        <v>79</v>
      </c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</row>
  </sheetData>
  <mergeCells count="32">
    <mergeCell ref="A1:AB1"/>
    <mergeCell ref="A2:AB2"/>
    <mergeCell ref="A3:AB3"/>
    <mergeCell ref="A4:AB4"/>
    <mergeCell ref="A5:AB5"/>
    <mergeCell ref="A6:AB6"/>
    <mergeCell ref="A8:A9"/>
    <mergeCell ref="B8:D8"/>
    <mergeCell ref="F8:H8"/>
    <mergeCell ref="J8:L8"/>
    <mergeCell ref="N8:P8"/>
    <mergeCell ref="A47:AB47"/>
    <mergeCell ref="A40:AB40"/>
    <mergeCell ref="R8:T8"/>
    <mergeCell ref="V8:X8"/>
    <mergeCell ref="Z8:AB8"/>
    <mergeCell ref="A41:AB41"/>
    <mergeCell ref="A43:AB43"/>
    <mergeCell ref="A44:AB44"/>
    <mergeCell ref="A45:AB45"/>
    <mergeCell ref="A46:AB46"/>
    <mergeCell ref="A82:AB82"/>
    <mergeCell ref="A83:AB83"/>
    <mergeCell ref="A48:AB48"/>
    <mergeCell ref="A50:A51"/>
    <mergeCell ref="B50:D50"/>
    <mergeCell ref="F50:H50"/>
    <mergeCell ref="J50:L50"/>
    <mergeCell ref="N50:P50"/>
    <mergeCell ref="R50:T50"/>
    <mergeCell ref="V50:X50"/>
    <mergeCell ref="Z50:AB50"/>
  </mergeCells>
  <hyperlinks>
    <hyperlink ref="AE43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1" max="16383" man="1"/>
  </rowBreaks>
  <colBreaks count="1" manualBreakCount="1">
    <brk id="2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opLeftCell="H37" zoomScaleNormal="100" workbookViewId="0">
      <selection activeCell="AD43" sqref="AD43"/>
    </sheetView>
  </sheetViews>
  <sheetFormatPr baseColWidth="10" defaultRowHeight="12.75" x14ac:dyDescent="0.2"/>
  <cols>
    <col min="1" max="1" width="11.42578125" style="209"/>
    <col min="2" max="2" width="8.85546875" style="213" bestFit="1" customWidth="1"/>
    <col min="3" max="4" width="7.28515625" style="213" bestFit="1" customWidth="1"/>
    <col min="5" max="5" width="1.7109375" style="213" customWidth="1"/>
    <col min="6" max="6" width="7.5703125" style="213" bestFit="1" customWidth="1"/>
    <col min="7" max="7" width="6.28515625" style="213" bestFit="1" customWidth="1"/>
    <col min="8" max="8" width="6.28515625" style="213" customWidth="1"/>
    <col min="9" max="9" width="1.7109375" style="213" customWidth="1"/>
    <col min="10" max="10" width="7.28515625" style="213" bestFit="1" customWidth="1"/>
    <col min="11" max="11" width="6.5703125" style="213" bestFit="1" customWidth="1"/>
    <col min="12" max="12" width="6.5703125" style="213" customWidth="1"/>
    <col min="13" max="13" width="1.7109375" style="213" customWidth="1"/>
    <col min="14" max="15" width="6.85546875" style="213" bestFit="1" customWidth="1"/>
    <col min="16" max="16" width="6.85546875" style="213" customWidth="1"/>
    <col min="17" max="17" width="1.7109375" style="213" customWidth="1"/>
    <col min="18" max="18" width="7.5703125" style="213" bestFit="1" customWidth="1"/>
    <col min="19" max="19" width="6.85546875" style="213" bestFit="1" customWidth="1"/>
    <col min="20" max="20" width="6.85546875" style="213" customWidth="1"/>
    <col min="21" max="21" width="1.7109375" style="213" customWidth="1"/>
    <col min="22" max="22" width="7.28515625" style="213" bestFit="1" customWidth="1"/>
    <col min="23" max="23" width="6.28515625" style="213" bestFit="1" customWidth="1"/>
    <col min="24" max="24" width="6.28515625" style="213" customWidth="1"/>
    <col min="25" max="25" width="1.7109375" style="213" customWidth="1"/>
    <col min="26" max="26" width="7.5703125" style="213" bestFit="1" customWidth="1"/>
    <col min="27" max="27" width="6.28515625" style="213" bestFit="1" customWidth="1"/>
    <col min="28" max="28" width="6.28515625" style="213" customWidth="1"/>
    <col min="29" max="29" width="5.28515625" style="4" customWidth="1"/>
    <col min="30" max="30" width="12.5703125" style="4" customWidth="1"/>
    <col min="31" max="33" width="6" style="4" customWidth="1"/>
    <col min="34" max="34" width="1.7109375" style="4" customWidth="1"/>
    <col min="35" max="35" width="6.140625" style="4" customWidth="1"/>
    <col min="36" max="37" width="5.140625" style="4" customWidth="1"/>
    <col min="38" max="38" width="1.7109375" style="4" customWidth="1"/>
    <col min="39" max="41" width="5" style="4" customWidth="1"/>
    <col min="42" max="42" width="1.7109375" style="4" customWidth="1"/>
    <col min="43" max="45" width="5" style="4" customWidth="1"/>
    <col min="46" max="46" width="1.7109375" style="4" customWidth="1"/>
    <col min="47" max="49" width="5" style="4" customWidth="1"/>
    <col min="50" max="50" width="1.7109375" style="4" customWidth="1"/>
    <col min="51" max="53" width="5.140625" style="4" customWidth="1"/>
    <col min="54" max="54" width="1.7109375" style="4" customWidth="1"/>
    <col min="55" max="56" width="5" style="4" customWidth="1"/>
    <col min="57" max="57" width="5.28515625" style="4" customWidth="1"/>
    <col min="58" max="256" width="11.42578125" style="4"/>
    <col min="257" max="257" width="16.140625" style="4" customWidth="1"/>
    <col min="258" max="258" width="6" style="4" customWidth="1"/>
    <col min="259" max="259" width="6" style="4" bestFit="1" customWidth="1"/>
    <col min="260" max="260" width="5.7109375" style="4" bestFit="1" customWidth="1"/>
    <col min="261" max="261" width="1.7109375" style="4" customWidth="1"/>
    <col min="262" max="262" width="6" style="4" bestFit="1" customWidth="1"/>
    <col min="263" max="264" width="5" style="4" customWidth="1"/>
    <col min="265" max="265" width="1.7109375" style="4" customWidth="1"/>
    <col min="266" max="268" width="5" style="4" customWidth="1"/>
    <col min="269" max="269" width="1.7109375" style="4" customWidth="1"/>
    <col min="270" max="272" width="5.140625" style="4" bestFit="1" customWidth="1"/>
    <col min="273" max="273" width="1.7109375" style="4" customWidth="1"/>
    <col min="274" max="276" width="5.140625" style="4" bestFit="1" customWidth="1"/>
    <col min="277" max="277" width="1.7109375" style="4" customWidth="1"/>
    <col min="278" max="280" width="5.140625" style="4" bestFit="1" customWidth="1"/>
    <col min="281" max="281" width="1.7109375" style="4" customWidth="1"/>
    <col min="282" max="282" width="4.85546875" style="4" bestFit="1" customWidth="1"/>
    <col min="283" max="284" width="4.42578125" style="4" customWidth="1"/>
    <col min="285" max="285" width="8.85546875" style="4" customWidth="1"/>
    <col min="286" max="286" width="12" style="4" customWidth="1"/>
    <col min="287" max="289" width="6" style="4" customWidth="1"/>
    <col min="290" max="290" width="1.7109375" style="4" customWidth="1"/>
    <col min="291" max="291" width="6.140625" style="4" customWidth="1"/>
    <col min="292" max="293" width="5.140625" style="4" customWidth="1"/>
    <col min="294" max="294" width="1.7109375" style="4" customWidth="1"/>
    <col min="295" max="297" width="5" style="4" customWidth="1"/>
    <col min="298" max="298" width="1.7109375" style="4" customWidth="1"/>
    <col min="299" max="301" width="5" style="4" customWidth="1"/>
    <col min="302" max="302" width="1.7109375" style="4" customWidth="1"/>
    <col min="303" max="305" width="5" style="4" customWidth="1"/>
    <col min="306" max="306" width="1.7109375" style="4" customWidth="1"/>
    <col min="307" max="309" width="5.140625" style="4" customWidth="1"/>
    <col min="310" max="310" width="1.7109375" style="4" customWidth="1"/>
    <col min="311" max="312" width="5" style="4" customWidth="1"/>
    <col min="313" max="313" width="5.28515625" style="4" customWidth="1"/>
    <col min="314" max="512" width="11.42578125" style="4"/>
    <col min="513" max="513" width="16.140625" style="4" customWidth="1"/>
    <col min="514" max="514" width="6" style="4" customWidth="1"/>
    <col min="515" max="515" width="6" style="4" bestFit="1" customWidth="1"/>
    <col min="516" max="516" width="5.7109375" style="4" bestFit="1" customWidth="1"/>
    <col min="517" max="517" width="1.7109375" style="4" customWidth="1"/>
    <col min="518" max="518" width="6" style="4" bestFit="1" customWidth="1"/>
    <col min="519" max="520" width="5" style="4" customWidth="1"/>
    <col min="521" max="521" width="1.7109375" style="4" customWidth="1"/>
    <col min="522" max="524" width="5" style="4" customWidth="1"/>
    <col min="525" max="525" width="1.7109375" style="4" customWidth="1"/>
    <col min="526" max="528" width="5.140625" style="4" bestFit="1" customWidth="1"/>
    <col min="529" max="529" width="1.7109375" style="4" customWidth="1"/>
    <col min="530" max="532" width="5.140625" style="4" bestFit="1" customWidth="1"/>
    <col min="533" max="533" width="1.7109375" style="4" customWidth="1"/>
    <col min="534" max="536" width="5.140625" style="4" bestFit="1" customWidth="1"/>
    <col min="537" max="537" width="1.7109375" style="4" customWidth="1"/>
    <col min="538" max="538" width="4.85546875" style="4" bestFit="1" customWidth="1"/>
    <col min="539" max="540" width="4.42578125" style="4" customWidth="1"/>
    <col min="541" max="541" width="8.85546875" style="4" customWidth="1"/>
    <col min="542" max="542" width="12" style="4" customWidth="1"/>
    <col min="543" max="545" width="6" style="4" customWidth="1"/>
    <col min="546" max="546" width="1.7109375" style="4" customWidth="1"/>
    <col min="547" max="547" width="6.140625" style="4" customWidth="1"/>
    <col min="548" max="549" width="5.140625" style="4" customWidth="1"/>
    <col min="550" max="550" width="1.7109375" style="4" customWidth="1"/>
    <col min="551" max="553" width="5" style="4" customWidth="1"/>
    <col min="554" max="554" width="1.7109375" style="4" customWidth="1"/>
    <col min="555" max="557" width="5" style="4" customWidth="1"/>
    <col min="558" max="558" width="1.7109375" style="4" customWidth="1"/>
    <col min="559" max="561" width="5" style="4" customWidth="1"/>
    <col min="562" max="562" width="1.7109375" style="4" customWidth="1"/>
    <col min="563" max="565" width="5.140625" style="4" customWidth="1"/>
    <col min="566" max="566" width="1.7109375" style="4" customWidth="1"/>
    <col min="567" max="568" width="5" style="4" customWidth="1"/>
    <col min="569" max="569" width="5.28515625" style="4" customWidth="1"/>
    <col min="570" max="768" width="11.42578125" style="4"/>
    <col min="769" max="769" width="16.140625" style="4" customWidth="1"/>
    <col min="770" max="770" width="6" style="4" customWidth="1"/>
    <col min="771" max="771" width="6" style="4" bestFit="1" customWidth="1"/>
    <col min="772" max="772" width="5.7109375" style="4" bestFit="1" customWidth="1"/>
    <col min="773" max="773" width="1.7109375" style="4" customWidth="1"/>
    <col min="774" max="774" width="6" style="4" bestFit="1" customWidth="1"/>
    <col min="775" max="776" width="5" style="4" customWidth="1"/>
    <col min="777" max="777" width="1.7109375" style="4" customWidth="1"/>
    <col min="778" max="780" width="5" style="4" customWidth="1"/>
    <col min="781" max="781" width="1.7109375" style="4" customWidth="1"/>
    <col min="782" max="784" width="5.140625" style="4" bestFit="1" customWidth="1"/>
    <col min="785" max="785" width="1.7109375" style="4" customWidth="1"/>
    <col min="786" max="788" width="5.140625" style="4" bestFit="1" customWidth="1"/>
    <col min="789" max="789" width="1.7109375" style="4" customWidth="1"/>
    <col min="790" max="792" width="5.140625" style="4" bestFit="1" customWidth="1"/>
    <col min="793" max="793" width="1.7109375" style="4" customWidth="1"/>
    <col min="794" max="794" width="4.85546875" style="4" bestFit="1" customWidth="1"/>
    <col min="795" max="796" width="4.42578125" style="4" customWidth="1"/>
    <col min="797" max="797" width="8.85546875" style="4" customWidth="1"/>
    <col min="798" max="798" width="12" style="4" customWidth="1"/>
    <col min="799" max="801" width="6" style="4" customWidth="1"/>
    <col min="802" max="802" width="1.7109375" style="4" customWidth="1"/>
    <col min="803" max="803" width="6.140625" style="4" customWidth="1"/>
    <col min="804" max="805" width="5.140625" style="4" customWidth="1"/>
    <col min="806" max="806" width="1.7109375" style="4" customWidth="1"/>
    <col min="807" max="809" width="5" style="4" customWidth="1"/>
    <col min="810" max="810" width="1.7109375" style="4" customWidth="1"/>
    <col min="811" max="813" width="5" style="4" customWidth="1"/>
    <col min="814" max="814" width="1.7109375" style="4" customWidth="1"/>
    <col min="815" max="817" width="5" style="4" customWidth="1"/>
    <col min="818" max="818" width="1.7109375" style="4" customWidth="1"/>
    <col min="819" max="821" width="5.140625" style="4" customWidth="1"/>
    <col min="822" max="822" width="1.7109375" style="4" customWidth="1"/>
    <col min="823" max="824" width="5" style="4" customWidth="1"/>
    <col min="825" max="825" width="5.28515625" style="4" customWidth="1"/>
    <col min="826" max="1024" width="11.42578125" style="4"/>
    <col min="1025" max="1025" width="16.140625" style="4" customWidth="1"/>
    <col min="1026" max="1026" width="6" style="4" customWidth="1"/>
    <col min="1027" max="1027" width="6" style="4" bestFit="1" customWidth="1"/>
    <col min="1028" max="1028" width="5.7109375" style="4" bestFit="1" customWidth="1"/>
    <col min="1029" max="1029" width="1.7109375" style="4" customWidth="1"/>
    <col min="1030" max="1030" width="6" style="4" bestFit="1" customWidth="1"/>
    <col min="1031" max="1032" width="5" style="4" customWidth="1"/>
    <col min="1033" max="1033" width="1.7109375" style="4" customWidth="1"/>
    <col min="1034" max="1036" width="5" style="4" customWidth="1"/>
    <col min="1037" max="1037" width="1.7109375" style="4" customWidth="1"/>
    <col min="1038" max="1040" width="5.140625" style="4" bestFit="1" customWidth="1"/>
    <col min="1041" max="1041" width="1.7109375" style="4" customWidth="1"/>
    <col min="1042" max="1044" width="5.140625" style="4" bestFit="1" customWidth="1"/>
    <col min="1045" max="1045" width="1.7109375" style="4" customWidth="1"/>
    <col min="1046" max="1048" width="5.140625" style="4" bestFit="1" customWidth="1"/>
    <col min="1049" max="1049" width="1.7109375" style="4" customWidth="1"/>
    <col min="1050" max="1050" width="4.85546875" style="4" bestFit="1" customWidth="1"/>
    <col min="1051" max="1052" width="4.42578125" style="4" customWidth="1"/>
    <col min="1053" max="1053" width="8.85546875" style="4" customWidth="1"/>
    <col min="1054" max="1054" width="12" style="4" customWidth="1"/>
    <col min="1055" max="1057" width="6" style="4" customWidth="1"/>
    <col min="1058" max="1058" width="1.7109375" style="4" customWidth="1"/>
    <col min="1059" max="1059" width="6.140625" style="4" customWidth="1"/>
    <col min="1060" max="1061" width="5.140625" style="4" customWidth="1"/>
    <col min="1062" max="1062" width="1.7109375" style="4" customWidth="1"/>
    <col min="1063" max="1065" width="5" style="4" customWidth="1"/>
    <col min="1066" max="1066" width="1.7109375" style="4" customWidth="1"/>
    <col min="1067" max="1069" width="5" style="4" customWidth="1"/>
    <col min="1070" max="1070" width="1.7109375" style="4" customWidth="1"/>
    <col min="1071" max="1073" width="5" style="4" customWidth="1"/>
    <col min="1074" max="1074" width="1.7109375" style="4" customWidth="1"/>
    <col min="1075" max="1077" width="5.140625" style="4" customWidth="1"/>
    <col min="1078" max="1078" width="1.7109375" style="4" customWidth="1"/>
    <col min="1079" max="1080" width="5" style="4" customWidth="1"/>
    <col min="1081" max="1081" width="5.28515625" style="4" customWidth="1"/>
    <col min="1082" max="1280" width="11.42578125" style="4"/>
    <col min="1281" max="1281" width="16.140625" style="4" customWidth="1"/>
    <col min="1282" max="1282" width="6" style="4" customWidth="1"/>
    <col min="1283" max="1283" width="6" style="4" bestFit="1" customWidth="1"/>
    <col min="1284" max="1284" width="5.7109375" style="4" bestFit="1" customWidth="1"/>
    <col min="1285" max="1285" width="1.7109375" style="4" customWidth="1"/>
    <col min="1286" max="1286" width="6" style="4" bestFit="1" customWidth="1"/>
    <col min="1287" max="1288" width="5" style="4" customWidth="1"/>
    <col min="1289" max="1289" width="1.7109375" style="4" customWidth="1"/>
    <col min="1290" max="1292" width="5" style="4" customWidth="1"/>
    <col min="1293" max="1293" width="1.7109375" style="4" customWidth="1"/>
    <col min="1294" max="1296" width="5.140625" style="4" bestFit="1" customWidth="1"/>
    <col min="1297" max="1297" width="1.7109375" style="4" customWidth="1"/>
    <col min="1298" max="1300" width="5.140625" style="4" bestFit="1" customWidth="1"/>
    <col min="1301" max="1301" width="1.7109375" style="4" customWidth="1"/>
    <col min="1302" max="1304" width="5.140625" style="4" bestFit="1" customWidth="1"/>
    <col min="1305" max="1305" width="1.7109375" style="4" customWidth="1"/>
    <col min="1306" max="1306" width="4.85546875" style="4" bestFit="1" customWidth="1"/>
    <col min="1307" max="1308" width="4.42578125" style="4" customWidth="1"/>
    <col min="1309" max="1309" width="8.85546875" style="4" customWidth="1"/>
    <col min="1310" max="1310" width="12" style="4" customWidth="1"/>
    <col min="1311" max="1313" width="6" style="4" customWidth="1"/>
    <col min="1314" max="1314" width="1.7109375" style="4" customWidth="1"/>
    <col min="1315" max="1315" width="6.140625" style="4" customWidth="1"/>
    <col min="1316" max="1317" width="5.140625" style="4" customWidth="1"/>
    <col min="1318" max="1318" width="1.7109375" style="4" customWidth="1"/>
    <col min="1319" max="1321" width="5" style="4" customWidth="1"/>
    <col min="1322" max="1322" width="1.7109375" style="4" customWidth="1"/>
    <col min="1323" max="1325" width="5" style="4" customWidth="1"/>
    <col min="1326" max="1326" width="1.7109375" style="4" customWidth="1"/>
    <col min="1327" max="1329" width="5" style="4" customWidth="1"/>
    <col min="1330" max="1330" width="1.7109375" style="4" customWidth="1"/>
    <col min="1331" max="1333" width="5.140625" style="4" customWidth="1"/>
    <col min="1334" max="1334" width="1.7109375" style="4" customWidth="1"/>
    <col min="1335" max="1336" width="5" style="4" customWidth="1"/>
    <col min="1337" max="1337" width="5.28515625" style="4" customWidth="1"/>
    <col min="1338" max="1536" width="11.42578125" style="4"/>
    <col min="1537" max="1537" width="16.140625" style="4" customWidth="1"/>
    <col min="1538" max="1538" width="6" style="4" customWidth="1"/>
    <col min="1539" max="1539" width="6" style="4" bestFit="1" customWidth="1"/>
    <col min="1540" max="1540" width="5.7109375" style="4" bestFit="1" customWidth="1"/>
    <col min="1541" max="1541" width="1.7109375" style="4" customWidth="1"/>
    <col min="1542" max="1542" width="6" style="4" bestFit="1" customWidth="1"/>
    <col min="1543" max="1544" width="5" style="4" customWidth="1"/>
    <col min="1545" max="1545" width="1.7109375" style="4" customWidth="1"/>
    <col min="1546" max="1548" width="5" style="4" customWidth="1"/>
    <col min="1549" max="1549" width="1.7109375" style="4" customWidth="1"/>
    <col min="1550" max="1552" width="5.140625" style="4" bestFit="1" customWidth="1"/>
    <col min="1553" max="1553" width="1.7109375" style="4" customWidth="1"/>
    <col min="1554" max="1556" width="5.140625" style="4" bestFit="1" customWidth="1"/>
    <col min="1557" max="1557" width="1.7109375" style="4" customWidth="1"/>
    <col min="1558" max="1560" width="5.140625" style="4" bestFit="1" customWidth="1"/>
    <col min="1561" max="1561" width="1.7109375" style="4" customWidth="1"/>
    <col min="1562" max="1562" width="4.85546875" style="4" bestFit="1" customWidth="1"/>
    <col min="1563" max="1564" width="4.42578125" style="4" customWidth="1"/>
    <col min="1565" max="1565" width="8.85546875" style="4" customWidth="1"/>
    <col min="1566" max="1566" width="12" style="4" customWidth="1"/>
    <col min="1567" max="1569" width="6" style="4" customWidth="1"/>
    <col min="1570" max="1570" width="1.7109375" style="4" customWidth="1"/>
    <col min="1571" max="1571" width="6.140625" style="4" customWidth="1"/>
    <col min="1572" max="1573" width="5.140625" style="4" customWidth="1"/>
    <col min="1574" max="1574" width="1.7109375" style="4" customWidth="1"/>
    <col min="1575" max="1577" width="5" style="4" customWidth="1"/>
    <col min="1578" max="1578" width="1.7109375" style="4" customWidth="1"/>
    <col min="1579" max="1581" width="5" style="4" customWidth="1"/>
    <col min="1582" max="1582" width="1.7109375" style="4" customWidth="1"/>
    <col min="1583" max="1585" width="5" style="4" customWidth="1"/>
    <col min="1586" max="1586" width="1.7109375" style="4" customWidth="1"/>
    <col min="1587" max="1589" width="5.140625" style="4" customWidth="1"/>
    <col min="1590" max="1590" width="1.7109375" style="4" customWidth="1"/>
    <col min="1591" max="1592" width="5" style="4" customWidth="1"/>
    <col min="1593" max="1593" width="5.28515625" style="4" customWidth="1"/>
    <col min="1594" max="1792" width="11.42578125" style="4"/>
    <col min="1793" max="1793" width="16.140625" style="4" customWidth="1"/>
    <col min="1794" max="1794" width="6" style="4" customWidth="1"/>
    <col min="1795" max="1795" width="6" style="4" bestFit="1" customWidth="1"/>
    <col min="1796" max="1796" width="5.7109375" style="4" bestFit="1" customWidth="1"/>
    <col min="1797" max="1797" width="1.7109375" style="4" customWidth="1"/>
    <col min="1798" max="1798" width="6" style="4" bestFit="1" customWidth="1"/>
    <col min="1799" max="1800" width="5" style="4" customWidth="1"/>
    <col min="1801" max="1801" width="1.7109375" style="4" customWidth="1"/>
    <col min="1802" max="1804" width="5" style="4" customWidth="1"/>
    <col min="1805" max="1805" width="1.7109375" style="4" customWidth="1"/>
    <col min="1806" max="1808" width="5.140625" style="4" bestFit="1" customWidth="1"/>
    <col min="1809" max="1809" width="1.7109375" style="4" customWidth="1"/>
    <col min="1810" max="1812" width="5.140625" style="4" bestFit="1" customWidth="1"/>
    <col min="1813" max="1813" width="1.7109375" style="4" customWidth="1"/>
    <col min="1814" max="1816" width="5.140625" style="4" bestFit="1" customWidth="1"/>
    <col min="1817" max="1817" width="1.7109375" style="4" customWidth="1"/>
    <col min="1818" max="1818" width="4.85546875" style="4" bestFit="1" customWidth="1"/>
    <col min="1819" max="1820" width="4.42578125" style="4" customWidth="1"/>
    <col min="1821" max="1821" width="8.85546875" style="4" customWidth="1"/>
    <col min="1822" max="1822" width="12" style="4" customWidth="1"/>
    <col min="1823" max="1825" width="6" style="4" customWidth="1"/>
    <col min="1826" max="1826" width="1.7109375" style="4" customWidth="1"/>
    <col min="1827" max="1827" width="6.140625" style="4" customWidth="1"/>
    <col min="1828" max="1829" width="5.140625" style="4" customWidth="1"/>
    <col min="1830" max="1830" width="1.7109375" style="4" customWidth="1"/>
    <col min="1831" max="1833" width="5" style="4" customWidth="1"/>
    <col min="1834" max="1834" width="1.7109375" style="4" customWidth="1"/>
    <col min="1835" max="1837" width="5" style="4" customWidth="1"/>
    <col min="1838" max="1838" width="1.7109375" style="4" customWidth="1"/>
    <col min="1839" max="1841" width="5" style="4" customWidth="1"/>
    <col min="1842" max="1842" width="1.7109375" style="4" customWidth="1"/>
    <col min="1843" max="1845" width="5.140625" style="4" customWidth="1"/>
    <col min="1846" max="1846" width="1.7109375" style="4" customWidth="1"/>
    <col min="1847" max="1848" width="5" style="4" customWidth="1"/>
    <col min="1849" max="1849" width="5.28515625" style="4" customWidth="1"/>
    <col min="1850" max="2048" width="11.42578125" style="4"/>
    <col min="2049" max="2049" width="16.140625" style="4" customWidth="1"/>
    <col min="2050" max="2050" width="6" style="4" customWidth="1"/>
    <col min="2051" max="2051" width="6" style="4" bestFit="1" customWidth="1"/>
    <col min="2052" max="2052" width="5.7109375" style="4" bestFit="1" customWidth="1"/>
    <col min="2053" max="2053" width="1.7109375" style="4" customWidth="1"/>
    <col min="2054" max="2054" width="6" style="4" bestFit="1" customWidth="1"/>
    <col min="2055" max="2056" width="5" style="4" customWidth="1"/>
    <col min="2057" max="2057" width="1.7109375" style="4" customWidth="1"/>
    <col min="2058" max="2060" width="5" style="4" customWidth="1"/>
    <col min="2061" max="2061" width="1.7109375" style="4" customWidth="1"/>
    <col min="2062" max="2064" width="5.140625" style="4" bestFit="1" customWidth="1"/>
    <col min="2065" max="2065" width="1.7109375" style="4" customWidth="1"/>
    <col min="2066" max="2068" width="5.140625" style="4" bestFit="1" customWidth="1"/>
    <col min="2069" max="2069" width="1.7109375" style="4" customWidth="1"/>
    <col min="2070" max="2072" width="5.140625" style="4" bestFit="1" customWidth="1"/>
    <col min="2073" max="2073" width="1.7109375" style="4" customWidth="1"/>
    <col min="2074" max="2074" width="4.85546875" style="4" bestFit="1" customWidth="1"/>
    <col min="2075" max="2076" width="4.42578125" style="4" customWidth="1"/>
    <col min="2077" max="2077" width="8.85546875" style="4" customWidth="1"/>
    <col min="2078" max="2078" width="12" style="4" customWidth="1"/>
    <col min="2079" max="2081" width="6" style="4" customWidth="1"/>
    <col min="2082" max="2082" width="1.7109375" style="4" customWidth="1"/>
    <col min="2083" max="2083" width="6.140625" style="4" customWidth="1"/>
    <col min="2084" max="2085" width="5.140625" style="4" customWidth="1"/>
    <col min="2086" max="2086" width="1.7109375" style="4" customWidth="1"/>
    <col min="2087" max="2089" width="5" style="4" customWidth="1"/>
    <col min="2090" max="2090" width="1.7109375" style="4" customWidth="1"/>
    <col min="2091" max="2093" width="5" style="4" customWidth="1"/>
    <col min="2094" max="2094" width="1.7109375" style="4" customWidth="1"/>
    <col min="2095" max="2097" width="5" style="4" customWidth="1"/>
    <col min="2098" max="2098" width="1.7109375" style="4" customWidth="1"/>
    <col min="2099" max="2101" width="5.140625" style="4" customWidth="1"/>
    <col min="2102" max="2102" width="1.7109375" style="4" customWidth="1"/>
    <col min="2103" max="2104" width="5" style="4" customWidth="1"/>
    <col min="2105" max="2105" width="5.28515625" style="4" customWidth="1"/>
    <col min="2106" max="2304" width="11.42578125" style="4"/>
    <col min="2305" max="2305" width="16.140625" style="4" customWidth="1"/>
    <col min="2306" max="2306" width="6" style="4" customWidth="1"/>
    <col min="2307" max="2307" width="6" style="4" bestFit="1" customWidth="1"/>
    <col min="2308" max="2308" width="5.7109375" style="4" bestFit="1" customWidth="1"/>
    <col min="2309" max="2309" width="1.7109375" style="4" customWidth="1"/>
    <col min="2310" max="2310" width="6" style="4" bestFit="1" customWidth="1"/>
    <col min="2311" max="2312" width="5" style="4" customWidth="1"/>
    <col min="2313" max="2313" width="1.7109375" style="4" customWidth="1"/>
    <col min="2314" max="2316" width="5" style="4" customWidth="1"/>
    <col min="2317" max="2317" width="1.7109375" style="4" customWidth="1"/>
    <col min="2318" max="2320" width="5.140625" style="4" bestFit="1" customWidth="1"/>
    <col min="2321" max="2321" width="1.7109375" style="4" customWidth="1"/>
    <col min="2322" max="2324" width="5.140625" style="4" bestFit="1" customWidth="1"/>
    <col min="2325" max="2325" width="1.7109375" style="4" customWidth="1"/>
    <col min="2326" max="2328" width="5.140625" style="4" bestFit="1" customWidth="1"/>
    <col min="2329" max="2329" width="1.7109375" style="4" customWidth="1"/>
    <col min="2330" max="2330" width="4.85546875" style="4" bestFit="1" customWidth="1"/>
    <col min="2331" max="2332" width="4.42578125" style="4" customWidth="1"/>
    <col min="2333" max="2333" width="8.85546875" style="4" customWidth="1"/>
    <col min="2334" max="2334" width="12" style="4" customWidth="1"/>
    <col min="2335" max="2337" width="6" style="4" customWidth="1"/>
    <col min="2338" max="2338" width="1.7109375" style="4" customWidth="1"/>
    <col min="2339" max="2339" width="6.140625" style="4" customWidth="1"/>
    <col min="2340" max="2341" width="5.140625" style="4" customWidth="1"/>
    <col min="2342" max="2342" width="1.7109375" style="4" customWidth="1"/>
    <col min="2343" max="2345" width="5" style="4" customWidth="1"/>
    <col min="2346" max="2346" width="1.7109375" style="4" customWidth="1"/>
    <col min="2347" max="2349" width="5" style="4" customWidth="1"/>
    <col min="2350" max="2350" width="1.7109375" style="4" customWidth="1"/>
    <col min="2351" max="2353" width="5" style="4" customWidth="1"/>
    <col min="2354" max="2354" width="1.7109375" style="4" customWidth="1"/>
    <col min="2355" max="2357" width="5.140625" style="4" customWidth="1"/>
    <col min="2358" max="2358" width="1.7109375" style="4" customWidth="1"/>
    <col min="2359" max="2360" width="5" style="4" customWidth="1"/>
    <col min="2361" max="2361" width="5.28515625" style="4" customWidth="1"/>
    <col min="2362" max="2560" width="11.42578125" style="4"/>
    <col min="2561" max="2561" width="16.140625" style="4" customWidth="1"/>
    <col min="2562" max="2562" width="6" style="4" customWidth="1"/>
    <col min="2563" max="2563" width="6" style="4" bestFit="1" customWidth="1"/>
    <col min="2564" max="2564" width="5.7109375" style="4" bestFit="1" customWidth="1"/>
    <col min="2565" max="2565" width="1.7109375" style="4" customWidth="1"/>
    <col min="2566" max="2566" width="6" style="4" bestFit="1" customWidth="1"/>
    <col min="2567" max="2568" width="5" style="4" customWidth="1"/>
    <col min="2569" max="2569" width="1.7109375" style="4" customWidth="1"/>
    <col min="2570" max="2572" width="5" style="4" customWidth="1"/>
    <col min="2573" max="2573" width="1.7109375" style="4" customWidth="1"/>
    <col min="2574" max="2576" width="5.140625" style="4" bestFit="1" customWidth="1"/>
    <col min="2577" max="2577" width="1.7109375" style="4" customWidth="1"/>
    <col min="2578" max="2580" width="5.140625" style="4" bestFit="1" customWidth="1"/>
    <col min="2581" max="2581" width="1.7109375" style="4" customWidth="1"/>
    <col min="2582" max="2584" width="5.140625" style="4" bestFit="1" customWidth="1"/>
    <col min="2585" max="2585" width="1.7109375" style="4" customWidth="1"/>
    <col min="2586" max="2586" width="4.85546875" style="4" bestFit="1" customWidth="1"/>
    <col min="2587" max="2588" width="4.42578125" style="4" customWidth="1"/>
    <col min="2589" max="2589" width="8.85546875" style="4" customWidth="1"/>
    <col min="2590" max="2590" width="12" style="4" customWidth="1"/>
    <col min="2591" max="2593" width="6" style="4" customWidth="1"/>
    <col min="2594" max="2594" width="1.7109375" style="4" customWidth="1"/>
    <col min="2595" max="2595" width="6.140625" style="4" customWidth="1"/>
    <col min="2596" max="2597" width="5.140625" style="4" customWidth="1"/>
    <col min="2598" max="2598" width="1.7109375" style="4" customWidth="1"/>
    <col min="2599" max="2601" width="5" style="4" customWidth="1"/>
    <col min="2602" max="2602" width="1.7109375" style="4" customWidth="1"/>
    <col min="2603" max="2605" width="5" style="4" customWidth="1"/>
    <col min="2606" max="2606" width="1.7109375" style="4" customWidth="1"/>
    <col min="2607" max="2609" width="5" style="4" customWidth="1"/>
    <col min="2610" max="2610" width="1.7109375" style="4" customWidth="1"/>
    <col min="2611" max="2613" width="5.140625" style="4" customWidth="1"/>
    <col min="2614" max="2614" width="1.7109375" style="4" customWidth="1"/>
    <col min="2615" max="2616" width="5" style="4" customWidth="1"/>
    <col min="2617" max="2617" width="5.28515625" style="4" customWidth="1"/>
    <col min="2618" max="2816" width="11.42578125" style="4"/>
    <col min="2817" max="2817" width="16.140625" style="4" customWidth="1"/>
    <col min="2818" max="2818" width="6" style="4" customWidth="1"/>
    <col min="2819" max="2819" width="6" style="4" bestFit="1" customWidth="1"/>
    <col min="2820" max="2820" width="5.7109375" style="4" bestFit="1" customWidth="1"/>
    <col min="2821" max="2821" width="1.7109375" style="4" customWidth="1"/>
    <col min="2822" max="2822" width="6" style="4" bestFit="1" customWidth="1"/>
    <col min="2823" max="2824" width="5" style="4" customWidth="1"/>
    <col min="2825" max="2825" width="1.7109375" style="4" customWidth="1"/>
    <col min="2826" max="2828" width="5" style="4" customWidth="1"/>
    <col min="2829" max="2829" width="1.7109375" style="4" customWidth="1"/>
    <col min="2830" max="2832" width="5.140625" style="4" bestFit="1" customWidth="1"/>
    <col min="2833" max="2833" width="1.7109375" style="4" customWidth="1"/>
    <col min="2834" max="2836" width="5.140625" style="4" bestFit="1" customWidth="1"/>
    <col min="2837" max="2837" width="1.7109375" style="4" customWidth="1"/>
    <col min="2838" max="2840" width="5.140625" style="4" bestFit="1" customWidth="1"/>
    <col min="2841" max="2841" width="1.7109375" style="4" customWidth="1"/>
    <col min="2842" max="2842" width="4.85546875" style="4" bestFit="1" customWidth="1"/>
    <col min="2843" max="2844" width="4.42578125" style="4" customWidth="1"/>
    <col min="2845" max="2845" width="8.85546875" style="4" customWidth="1"/>
    <col min="2846" max="2846" width="12" style="4" customWidth="1"/>
    <col min="2847" max="2849" width="6" style="4" customWidth="1"/>
    <col min="2850" max="2850" width="1.7109375" style="4" customWidth="1"/>
    <col min="2851" max="2851" width="6.140625" style="4" customWidth="1"/>
    <col min="2852" max="2853" width="5.140625" style="4" customWidth="1"/>
    <col min="2854" max="2854" width="1.7109375" style="4" customWidth="1"/>
    <col min="2855" max="2857" width="5" style="4" customWidth="1"/>
    <col min="2858" max="2858" width="1.7109375" style="4" customWidth="1"/>
    <col min="2859" max="2861" width="5" style="4" customWidth="1"/>
    <col min="2862" max="2862" width="1.7109375" style="4" customWidth="1"/>
    <col min="2863" max="2865" width="5" style="4" customWidth="1"/>
    <col min="2866" max="2866" width="1.7109375" style="4" customWidth="1"/>
    <col min="2867" max="2869" width="5.140625" style="4" customWidth="1"/>
    <col min="2870" max="2870" width="1.7109375" style="4" customWidth="1"/>
    <col min="2871" max="2872" width="5" style="4" customWidth="1"/>
    <col min="2873" max="2873" width="5.28515625" style="4" customWidth="1"/>
    <col min="2874" max="3072" width="11.42578125" style="4"/>
    <col min="3073" max="3073" width="16.140625" style="4" customWidth="1"/>
    <col min="3074" max="3074" width="6" style="4" customWidth="1"/>
    <col min="3075" max="3075" width="6" style="4" bestFit="1" customWidth="1"/>
    <col min="3076" max="3076" width="5.7109375" style="4" bestFit="1" customWidth="1"/>
    <col min="3077" max="3077" width="1.7109375" style="4" customWidth="1"/>
    <col min="3078" max="3078" width="6" style="4" bestFit="1" customWidth="1"/>
    <col min="3079" max="3080" width="5" style="4" customWidth="1"/>
    <col min="3081" max="3081" width="1.7109375" style="4" customWidth="1"/>
    <col min="3082" max="3084" width="5" style="4" customWidth="1"/>
    <col min="3085" max="3085" width="1.7109375" style="4" customWidth="1"/>
    <col min="3086" max="3088" width="5.140625" style="4" bestFit="1" customWidth="1"/>
    <col min="3089" max="3089" width="1.7109375" style="4" customWidth="1"/>
    <col min="3090" max="3092" width="5.140625" style="4" bestFit="1" customWidth="1"/>
    <col min="3093" max="3093" width="1.7109375" style="4" customWidth="1"/>
    <col min="3094" max="3096" width="5.140625" style="4" bestFit="1" customWidth="1"/>
    <col min="3097" max="3097" width="1.7109375" style="4" customWidth="1"/>
    <col min="3098" max="3098" width="4.85546875" style="4" bestFit="1" customWidth="1"/>
    <col min="3099" max="3100" width="4.42578125" style="4" customWidth="1"/>
    <col min="3101" max="3101" width="8.85546875" style="4" customWidth="1"/>
    <col min="3102" max="3102" width="12" style="4" customWidth="1"/>
    <col min="3103" max="3105" width="6" style="4" customWidth="1"/>
    <col min="3106" max="3106" width="1.7109375" style="4" customWidth="1"/>
    <col min="3107" max="3107" width="6.140625" style="4" customWidth="1"/>
    <col min="3108" max="3109" width="5.140625" style="4" customWidth="1"/>
    <col min="3110" max="3110" width="1.7109375" style="4" customWidth="1"/>
    <col min="3111" max="3113" width="5" style="4" customWidth="1"/>
    <col min="3114" max="3114" width="1.7109375" style="4" customWidth="1"/>
    <col min="3115" max="3117" width="5" style="4" customWidth="1"/>
    <col min="3118" max="3118" width="1.7109375" style="4" customWidth="1"/>
    <col min="3119" max="3121" width="5" style="4" customWidth="1"/>
    <col min="3122" max="3122" width="1.7109375" style="4" customWidth="1"/>
    <col min="3123" max="3125" width="5.140625" style="4" customWidth="1"/>
    <col min="3126" max="3126" width="1.7109375" style="4" customWidth="1"/>
    <col min="3127" max="3128" width="5" style="4" customWidth="1"/>
    <col min="3129" max="3129" width="5.28515625" style="4" customWidth="1"/>
    <col min="3130" max="3328" width="11.42578125" style="4"/>
    <col min="3329" max="3329" width="16.140625" style="4" customWidth="1"/>
    <col min="3330" max="3330" width="6" style="4" customWidth="1"/>
    <col min="3331" max="3331" width="6" style="4" bestFit="1" customWidth="1"/>
    <col min="3332" max="3332" width="5.7109375" style="4" bestFit="1" customWidth="1"/>
    <col min="3333" max="3333" width="1.7109375" style="4" customWidth="1"/>
    <col min="3334" max="3334" width="6" style="4" bestFit="1" customWidth="1"/>
    <col min="3335" max="3336" width="5" style="4" customWidth="1"/>
    <col min="3337" max="3337" width="1.7109375" style="4" customWidth="1"/>
    <col min="3338" max="3340" width="5" style="4" customWidth="1"/>
    <col min="3341" max="3341" width="1.7109375" style="4" customWidth="1"/>
    <col min="3342" max="3344" width="5.140625" style="4" bestFit="1" customWidth="1"/>
    <col min="3345" max="3345" width="1.7109375" style="4" customWidth="1"/>
    <col min="3346" max="3348" width="5.140625" style="4" bestFit="1" customWidth="1"/>
    <col min="3349" max="3349" width="1.7109375" style="4" customWidth="1"/>
    <col min="3350" max="3352" width="5.140625" style="4" bestFit="1" customWidth="1"/>
    <col min="3353" max="3353" width="1.7109375" style="4" customWidth="1"/>
    <col min="3354" max="3354" width="4.85546875" style="4" bestFit="1" customWidth="1"/>
    <col min="3355" max="3356" width="4.42578125" style="4" customWidth="1"/>
    <col min="3357" max="3357" width="8.85546875" style="4" customWidth="1"/>
    <col min="3358" max="3358" width="12" style="4" customWidth="1"/>
    <col min="3359" max="3361" width="6" style="4" customWidth="1"/>
    <col min="3362" max="3362" width="1.7109375" style="4" customWidth="1"/>
    <col min="3363" max="3363" width="6.140625" style="4" customWidth="1"/>
    <col min="3364" max="3365" width="5.140625" style="4" customWidth="1"/>
    <col min="3366" max="3366" width="1.7109375" style="4" customWidth="1"/>
    <col min="3367" max="3369" width="5" style="4" customWidth="1"/>
    <col min="3370" max="3370" width="1.7109375" style="4" customWidth="1"/>
    <col min="3371" max="3373" width="5" style="4" customWidth="1"/>
    <col min="3374" max="3374" width="1.7109375" style="4" customWidth="1"/>
    <col min="3375" max="3377" width="5" style="4" customWidth="1"/>
    <col min="3378" max="3378" width="1.7109375" style="4" customWidth="1"/>
    <col min="3379" max="3381" width="5.140625" style="4" customWidth="1"/>
    <col min="3382" max="3382" width="1.7109375" style="4" customWidth="1"/>
    <col min="3383" max="3384" width="5" style="4" customWidth="1"/>
    <col min="3385" max="3385" width="5.28515625" style="4" customWidth="1"/>
    <col min="3386" max="3584" width="11.42578125" style="4"/>
    <col min="3585" max="3585" width="16.140625" style="4" customWidth="1"/>
    <col min="3586" max="3586" width="6" style="4" customWidth="1"/>
    <col min="3587" max="3587" width="6" style="4" bestFit="1" customWidth="1"/>
    <col min="3588" max="3588" width="5.7109375" style="4" bestFit="1" customWidth="1"/>
    <col min="3589" max="3589" width="1.7109375" style="4" customWidth="1"/>
    <col min="3590" max="3590" width="6" style="4" bestFit="1" customWidth="1"/>
    <col min="3591" max="3592" width="5" style="4" customWidth="1"/>
    <col min="3593" max="3593" width="1.7109375" style="4" customWidth="1"/>
    <col min="3594" max="3596" width="5" style="4" customWidth="1"/>
    <col min="3597" max="3597" width="1.7109375" style="4" customWidth="1"/>
    <col min="3598" max="3600" width="5.140625" style="4" bestFit="1" customWidth="1"/>
    <col min="3601" max="3601" width="1.7109375" style="4" customWidth="1"/>
    <col min="3602" max="3604" width="5.140625" style="4" bestFit="1" customWidth="1"/>
    <col min="3605" max="3605" width="1.7109375" style="4" customWidth="1"/>
    <col min="3606" max="3608" width="5.140625" style="4" bestFit="1" customWidth="1"/>
    <col min="3609" max="3609" width="1.7109375" style="4" customWidth="1"/>
    <col min="3610" max="3610" width="4.85546875" style="4" bestFit="1" customWidth="1"/>
    <col min="3611" max="3612" width="4.42578125" style="4" customWidth="1"/>
    <col min="3613" max="3613" width="8.85546875" style="4" customWidth="1"/>
    <col min="3614" max="3614" width="12" style="4" customWidth="1"/>
    <col min="3615" max="3617" width="6" style="4" customWidth="1"/>
    <col min="3618" max="3618" width="1.7109375" style="4" customWidth="1"/>
    <col min="3619" max="3619" width="6.140625" style="4" customWidth="1"/>
    <col min="3620" max="3621" width="5.140625" style="4" customWidth="1"/>
    <col min="3622" max="3622" width="1.7109375" style="4" customWidth="1"/>
    <col min="3623" max="3625" width="5" style="4" customWidth="1"/>
    <col min="3626" max="3626" width="1.7109375" style="4" customWidth="1"/>
    <col min="3627" max="3629" width="5" style="4" customWidth="1"/>
    <col min="3630" max="3630" width="1.7109375" style="4" customWidth="1"/>
    <col min="3631" max="3633" width="5" style="4" customWidth="1"/>
    <col min="3634" max="3634" width="1.7109375" style="4" customWidth="1"/>
    <col min="3635" max="3637" width="5.140625" style="4" customWidth="1"/>
    <col min="3638" max="3638" width="1.7109375" style="4" customWidth="1"/>
    <col min="3639" max="3640" width="5" style="4" customWidth="1"/>
    <col min="3641" max="3641" width="5.28515625" style="4" customWidth="1"/>
    <col min="3642" max="3840" width="11.42578125" style="4"/>
    <col min="3841" max="3841" width="16.140625" style="4" customWidth="1"/>
    <col min="3842" max="3842" width="6" style="4" customWidth="1"/>
    <col min="3843" max="3843" width="6" style="4" bestFit="1" customWidth="1"/>
    <col min="3844" max="3844" width="5.7109375" style="4" bestFit="1" customWidth="1"/>
    <col min="3845" max="3845" width="1.7109375" style="4" customWidth="1"/>
    <col min="3846" max="3846" width="6" style="4" bestFit="1" customWidth="1"/>
    <col min="3847" max="3848" width="5" style="4" customWidth="1"/>
    <col min="3849" max="3849" width="1.7109375" style="4" customWidth="1"/>
    <col min="3850" max="3852" width="5" style="4" customWidth="1"/>
    <col min="3853" max="3853" width="1.7109375" style="4" customWidth="1"/>
    <col min="3854" max="3856" width="5.140625" style="4" bestFit="1" customWidth="1"/>
    <col min="3857" max="3857" width="1.7109375" style="4" customWidth="1"/>
    <col min="3858" max="3860" width="5.140625" style="4" bestFit="1" customWidth="1"/>
    <col min="3861" max="3861" width="1.7109375" style="4" customWidth="1"/>
    <col min="3862" max="3864" width="5.140625" style="4" bestFit="1" customWidth="1"/>
    <col min="3865" max="3865" width="1.7109375" style="4" customWidth="1"/>
    <col min="3866" max="3866" width="4.85546875" style="4" bestFit="1" customWidth="1"/>
    <col min="3867" max="3868" width="4.42578125" style="4" customWidth="1"/>
    <col min="3869" max="3869" width="8.85546875" style="4" customWidth="1"/>
    <col min="3870" max="3870" width="12" style="4" customWidth="1"/>
    <col min="3871" max="3873" width="6" style="4" customWidth="1"/>
    <col min="3874" max="3874" width="1.7109375" style="4" customWidth="1"/>
    <col min="3875" max="3875" width="6.140625" style="4" customWidth="1"/>
    <col min="3876" max="3877" width="5.140625" style="4" customWidth="1"/>
    <col min="3878" max="3878" width="1.7109375" style="4" customWidth="1"/>
    <col min="3879" max="3881" width="5" style="4" customWidth="1"/>
    <col min="3882" max="3882" width="1.7109375" style="4" customWidth="1"/>
    <col min="3883" max="3885" width="5" style="4" customWidth="1"/>
    <col min="3886" max="3886" width="1.7109375" style="4" customWidth="1"/>
    <col min="3887" max="3889" width="5" style="4" customWidth="1"/>
    <col min="3890" max="3890" width="1.7109375" style="4" customWidth="1"/>
    <col min="3891" max="3893" width="5.140625" style="4" customWidth="1"/>
    <col min="3894" max="3894" width="1.7109375" style="4" customWidth="1"/>
    <col min="3895" max="3896" width="5" style="4" customWidth="1"/>
    <col min="3897" max="3897" width="5.28515625" style="4" customWidth="1"/>
    <col min="3898" max="4096" width="11.42578125" style="4"/>
    <col min="4097" max="4097" width="16.140625" style="4" customWidth="1"/>
    <col min="4098" max="4098" width="6" style="4" customWidth="1"/>
    <col min="4099" max="4099" width="6" style="4" bestFit="1" customWidth="1"/>
    <col min="4100" max="4100" width="5.7109375" style="4" bestFit="1" customWidth="1"/>
    <col min="4101" max="4101" width="1.7109375" style="4" customWidth="1"/>
    <col min="4102" max="4102" width="6" style="4" bestFit="1" customWidth="1"/>
    <col min="4103" max="4104" width="5" style="4" customWidth="1"/>
    <col min="4105" max="4105" width="1.7109375" style="4" customWidth="1"/>
    <col min="4106" max="4108" width="5" style="4" customWidth="1"/>
    <col min="4109" max="4109" width="1.7109375" style="4" customWidth="1"/>
    <col min="4110" max="4112" width="5.140625" style="4" bestFit="1" customWidth="1"/>
    <col min="4113" max="4113" width="1.7109375" style="4" customWidth="1"/>
    <col min="4114" max="4116" width="5.140625" style="4" bestFit="1" customWidth="1"/>
    <col min="4117" max="4117" width="1.7109375" style="4" customWidth="1"/>
    <col min="4118" max="4120" width="5.140625" style="4" bestFit="1" customWidth="1"/>
    <col min="4121" max="4121" width="1.7109375" style="4" customWidth="1"/>
    <col min="4122" max="4122" width="4.85546875" style="4" bestFit="1" customWidth="1"/>
    <col min="4123" max="4124" width="4.42578125" style="4" customWidth="1"/>
    <col min="4125" max="4125" width="8.85546875" style="4" customWidth="1"/>
    <col min="4126" max="4126" width="12" style="4" customWidth="1"/>
    <col min="4127" max="4129" width="6" style="4" customWidth="1"/>
    <col min="4130" max="4130" width="1.7109375" style="4" customWidth="1"/>
    <col min="4131" max="4131" width="6.140625" style="4" customWidth="1"/>
    <col min="4132" max="4133" width="5.140625" style="4" customWidth="1"/>
    <col min="4134" max="4134" width="1.7109375" style="4" customWidth="1"/>
    <col min="4135" max="4137" width="5" style="4" customWidth="1"/>
    <col min="4138" max="4138" width="1.7109375" style="4" customWidth="1"/>
    <col min="4139" max="4141" width="5" style="4" customWidth="1"/>
    <col min="4142" max="4142" width="1.7109375" style="4" customWidth="1"/>
    <col min="4143" max="4145" width="5" style="4" customWidth="1"/>
    <col min="4146" max="4146" width="1.7109375" style="4" customWidth="1"/>
    <col min="4147" max="4149" width="5.140625" style="4" customWidth="1"/>
    <col min="4150" max="4150" width="1.7109375" style="4" customWidth="1"/>
    <col min="4151" max="4152" width="5" style="4" customWidth="1"/>
    <col min="4153" max="4153" width="5.28515625" style="4" customWidth="1"/>
    <col min="4154" max="4352" width="11.42578125" style="4"/>
    <col min="4353" max="4353" width="16.140625" style="4" customWidth="1"/>
    <col min="4354" max="4354" width="6" style="4" customWidth="1"/>
    <col min="4355" max="4355" width="6" style="4" bestFit="1" customWidth="1"/>
    <col min="4356" max="4356" width="5.7109375" style="4" bestFit="1" customWidth="1"/>
    <col min="4357" max="4357" width="1.7109375" style="4" customWidth="1"/>
    <col min="4358" max="4358" width="6" style="4" bestFit="1" customWidth="1"/>
    <col min="4359" max="4360" width="5" style="4" customWidth="1"/>
    <col min="4361" max="4361" width="1.7109375" style="4" customWidth="1"/>
    <col min="4362" max="4364" width="5" style="4" customWidth="1"/>
    <col min="4365" max="4365" width="1.7109375" style="4" customWidth="1"/>
    <col min="4366" max="4368" width="5.140625" style="4" bestFit="1" customWidth="1"/>
    <col min="4369" max="4369" width="1.7109375" style="4" customWidth="1"/>
    <col min="4370" max="4372" width="5.140625" style="4" bestFit="1" customWidth="1"/>
    <col min="4373" max="4373" width="1.7109375" style="4" customWidth="1"/>
    <col min="4374" max="4376" width="5.140625" style="4" bestFit="1" customWidth="1"/>
    <col min="4377" max="4377" width="1.7109375" style="4" customWidth="1"/>
    <col min="4378" max="4378" width="4.85546875" style="4" bestFit="1" customWidth="1"/>
    <col min="4379" max="4380" width="4.42578125" style="4" customWidth="1"/>
    <col min="4381" max="4381" width="8.85546875" style="4" customWidth="1"/>
    <col min="4382" max="4382" width="12" style="4" customWidth="1"/>
    <col min="4383" max="4385" width="6" style="4" customWidth="1"/>
    <col min="4386" max="4386" width="1.7109375" style="4" customWidth="1"/>
    <col min="4387" max="4387" width="6.140625" style="4" customWidth="1"/>
    <col min="4388" max="4389" width="5.140625" style="4" customWidth="1"/>
    <col min="4390" max="4390" width="1.7109375" style="4" customWidth="1"/>
    <col min="4391" max="4393" width="5" style="4" customWidth="1"/>
    <col min="4394" max="4394" width="1.7109375" style="4" customWidth="1"/>
    <col min="4395" max="4397" width="5" style="4" customWidth="1"/>
    <col min="4398" max="4398" width="1.7109375" style="4" customWidth="1"/>
    <col min="4399" max="4401" width="5" style="4" customWidth="1"/>
    <col min="4402" max="4402" width="1.7109375" style="4" customWidth="1"/>
    <col min="4403" max="4405" width="5.140625" style="4" customWidth="1"/>
    <col min="4406" max="4406" width="1.7109375" style="4" customWidth="1"/>
    <col min="4407" max="4408" width="5" style="4" customWidth="1"/>
    <col min="4409" max="4409" width="5.28515625" style="4" customWidth="1"/>
    <col min="4410" max="4608" width="11.42578125" style="4"/>
    <col min="4609" max="4609" width="16.140625" style="4" customWidth="1"/>
    <col min="4610" max="4610" width="6" style="4" customWidth="1"/>
    <col min="4611" max="4611" width="6" style="4" bestFit="1" customWidth="1"/>
    <col min="4612" max="4612" width="5.7109375" style="4" bestFit="1" customWidth="1"/>
    <col min="4613" max="4613" width="1.7109375" style="4" customWidth="1"/>
    <col min="4614" max="4614" width="6" style="4" bestFit="1" customWidth="1"/>
    <col min="4615" max="4616" width="5" style="4" customWidth="1"/>
    <col min="4617" max="4617" width="1.7109375" style="4" customWidth="1"/>
    <col min="4618" max="4620" width="5" style="4" customWidth="1"/>
    <col min="4621" max="4621" width="1.7109375" style="4" customWidth="1"/>
    <col min="4622" max="4624" width="5.140625" style="4" bestFit="1" customWidth="1"/>
    <col min="4625" max="4625" width="1.7109375" style="4" customWidth="1"/>
    <col min="4626" max="4628" width="5.140625" style="4" bestFit="1" customWidth="1"/>
    <col min="4629" max="4629" width="1.7109375" style="4" customWidth="1"/>
    <col min="4630" max="4632" width="5.140625" style="4" bestFit="1" customWidth="1"/>
    <col min="4633" max="4633" width="1.7109375" style="4" customWidth="1"/>
    <col min="4634" max="4634" width="4.85546875" style="4" bestFit="1" customWidth="1"/>
    <col min="4635" max="4636" width="4.42578125" style="4" customWidth="1"/>
    <col min="4637" max="4637" width="8.85546875" style="4" customWidth="1"/>
    <col min="4638" max="4638" width="12" style="4" customWidth="1"/>
    <col min="4639" max="4641" width="6" style="4" customWidth="1"/>
    <col min="4642" max="4642" width="1.7109375" style="4" customWidth="1"/>
    <col min="4643" max="4643" width="6.140625" style="4" customWidth="1"/>
    <col min="4644" max="4645" width="5.140625" style="4" customWidth="1"/>
    <col min="4646" max="4646" width="1.7109375" style="4" customWidth="1"/>
    <col min="4647" max="4649" width="5" style="4" customWidth="1"/>
    <col min="4650" max="4650" width="1.7109375" style="4" customWidth="1"/>
    <col min="4651" max="4653" width="5" style="4" customWidth="1"/>
    <col min="4654" max="4654" width="1.7109375" style="4" customWidth="1"/>
    <col min="4655" max="4657" width="5" style="4" customWidth="1"/>
    <col min="4658" max="4658" width="1.7109375" style="4" customWidth="1"/>
    <col min="4659" max="4661" width="5.140625" style="4" customWidth="1"/>
    <col min="4662" max="4662" width="1.7109375" style="4" customWidth="1"/>
    <col min="4663" max="4664" width="5" style="4" customWidth="1"/>
    <col min="4665" max="4665" width="5.28515625" style="4" customWidth="1"/>
    <col min="4666" max="4864" width="11.42578125" style="4"/>
    <col min="4865" max="4865" width="16.140625" style="4" customWidth="1"/>
    <col min="4866" max="4866" width="6" style="4" customWidth="1"/>
    <col min="4867" max="4867" width="6" style="4" bestFit="1" customWidth="1"/>
    <col min="4868" max="4868" width="5.7109375" style="4" bestFit="1" customWidth="1"/>
    <col min="4869" max="4869" width="1.7109375" style="4" customWidth="1"/>
    <col min="4870" max="4870" width="6" style="4" bestFit="1" customWidth="1"/>
    <col min="4871" max="4872" width="5" style="4" customWidth="1"/>
    <col min="4873" max="4873" width="1.7109375" style="4" customWidth="1"/>
    <col min="4874" max="4876" width="5" style="4" customWidth="1"/>
    <col min="4877" max="4877" width="1.7109375" style="4" customWidth="1"/>
    <col min="4878" max="4880" width="5.140625" style="4" bestFit="1" customWidth="1"/>
    <col min="4881" max="4881" width="1.7109375" style="4" customWidth="1"/>
    <col min="4882" max="4884" width="5.140625" style="4" bestFit="1" customWidth="1"/>
    <col min="4885" max="4885" width="1.7109375" style="4" customWidth="1"/>
    <col min="4886" max="4888" width="5.140625" style="4" bestFit="1" customWidth="1"/>
    <col min="4889" max="4889" width="1.7109375" style="4" customWidth="1"/>
    <col min="4890" max="4890" width="4.85546875" style="4" bestFit="1" customWidth="1"/>
    <col min="4891" max="4892" width="4.42578125" style="4" customWidth="1"/>
    <col min="4893" max="4893" width="8.85546875" style="4" customWidth="1"/>
    <col min="4894" max="4894" width="12" style="4" customWidth="1"/>
    <col min="4895" max="4897" width="6" style="4" customWidth="1"/>
    <col min="4898" max="4898" width="1.7109375" style="4" customWidth="1"/>
    <col min="4899" max="4899" width="6.140625" style="4" customWidth="1"/>
    <col min="4900" max="4901" width="5.140625" style="4" customWidth="1"/>
    <col min="4902" max="4902" width="1.7109375" style="4" customWidth="1"/>
    <col min="4903" max="4905" width="5" style="4" customWidth="1"/>
    <col min="4906" max="4906" width="1.7109375" style="4" customWidth="1"/>
    <col min="4907" max="4909" width="5" style="4" customWidth="1"/>
    <col min="4910" max="4910" width="1.7109375" style="4" customWidth="1"/>
    <col min="4911" max="4913" width="5" style="4" customWidth="1"/>
    <col min="4914" max="4914" width="1.7109375" style="4" customWidth="1"/>
    <col min="4915" max="4917" width="5.140625" style="4" customWidth="1"/>
    <col min="4918" max="4918" width="1.7109375" style="4" customWidth="1"/>
    <col min="4919" max="4920" width="5" style="4" customWidth="1"/>
    <col min="4921" max="4921" width="5.28515625" style="4" customWidth="1"/>
    <col min="4922" max="5120" width="11.42578125" style="4"/>
    <col min="5121" max="5121" width="16.140625" style="4" customWidth="1"/>
    <col min="5122" max="5122" width="6" style="4" customWidth="1"/>
    <col min="5123" max="5123" width="6" style="4" bestFit="1" customWidth="1"/>
    <col min="5124" max="5124" width="5.7109375" style="4" bestFit="1" customWidth="1"/>
    <col min="5125" max="5125" width="1.7109375" style="4" customWidth="1"/>
    <col min="5126" max="5126" width="6" style="4" bestFit="1" customWidth="1"/>
    <col min="5127" max="5128" width="5" style="4" customWidth="1"/>
    <col min="5129" max="5129" width="1.7109375" style="4" customWidth="1"/>
    <col min="5130" max="5132" width="5" style="4" customWidth="1"/>
    <col min="5133" max="5133" width="1.7109375" style="4" customWidth="1"/>
    <col min="5134" max="5136" width="5.140625" style="4" bestFit="1" customWidth="1"/>
    <col min="5137" max="5137" width="1.7109375" style="4" customWidth="1"/>
    <col min="5138" max="5140" width="5.140625" style="4" bestFit="1" customWidth="1"/>
    <col min="5141" max="5141" width="1.7109375" style="4" customWidth="1"/>
    <col min="5142" max="5144" width="5.140625" style="4" bestFit="1" customWidth="1"/>
    <col min="5145" max="5145" width="1.7109375" style="4" customWidth="1"/>
    <col min="5146" max="5146" width="4.85546875" style="4" bestFit="1" customWidth="1"/>
    <col min="5147" max="5148" width="4.42578125" style="4" customWidth="1"/>
    <col min="5149" max="5149" width="8.85546875" style="4" customWidth="1"/>
    <col min="5150" max="5150" width="12" style="4" customWidth="1"/>
    <col min="5151" max="5153" width="6" style="4" customWidth="1"/>
    <col min="5154" max="5154" width="1.7109375" style="4" customWidth="1"/>
    <col min="5155" max="5155" width="6.140625" style="4" customWidth="1"/>
    <col min="5156" max="5157" width="5.140625" style="4" customWidth="1"/>
    <col min="5158" max="5158" width="1.7109375" style="4" customWidth="1"/>
    <col min="5159" max="5161" width="5" style="4" customWidth="1"/>
    <col min="5162" max="5162" width="1.7109375" style="4" customWidth="1"/>
    <col min="5163" max="5165" width="5" style="4" customWidth="1"/>
    <col min="5166" max="5166" width="1.7109375" style="4" customWidth="1"/>
    <col min="5167" max="5169" width="5" style="4" customWidth="1"/>
    <col min="5170" max="5170" width="1.7109375" style="4" customWidth="1"/>
    <col min="5171" max="5173" width="5.140625" style="4" customWidth="1"/>
    <col min="5174" max="5174" width="1.7109375" style="4" customWidth="1"/>
    <col min="5175" max="5176" width="5" style="4" customWidth="1"/>
    <col min="5177" max="5177" width="5.28515625" style="4" customWidth="1"/>
    <col min="5178" max="5376" width="11.42578125" style="4"/>
    <col min="5377" max="5377" width="16.140625" style="4" customWidth="1"/>
    <col min="5378" max="5378" width="6" style="4" customWidth="1"/>
    <col min="5379" max="5379" width="6" style="4" bestFit="1" customWidth="1"/>
    <col min="5380" max="5380" width="5.7109375" style="4" bestFit="1" customWidth="1"/>
    <col min="5381" max="5381" width="1.7109375" style="4" customWidth="1"/>
    <col min="5382" max="5382" width="6" style="4" bestFit="1" customWidth="1"/>
    <col min="5383" max="5384" width="5" style="4" customWidth="1"/>
    <col min="5385" max="5385" width="1.7109375" style="4" customWidth="1"/>
    <col min="5386" max="5388" width="5" style="4" customWidth="1"/>
    <col min="5389" max="5389" width="1.7109375" style="4" customWidth="1"/>
    <col min="5390" max="5392" width="5.140625" style="4" bestFit="1" customWidth="1"/>
    <col min="5393" max="5393" width="1.7109375" style="4" customWidth="1"/>
    <col min="5394" max="5396" width="5.140625" style="4" bestFit="1" customWidth="1"/>
    <col min="5397" max="5397" width="1.7109375" style="4" customWidth="1"/>
    <col min="5398" max="5400" width="5.140625" style="4" bestFit="1" customWidth="1"/>
    <col min="5401" max="5401" width="1.7109375" style="4" customWidth="1"/>
    <col min="5402" max="5402" width="4.85546875" style="4" bestFit="1" customWidth="1"/>
    <col min="5403" max="5404" width="4.42578125" style="4" customWidth="1"/>
    <col min="5405" max="5405" width="8.85546875" style="4" customWidth="1"/>
    <col min="5406" max="5406" width="12" style="4" customWidth="1"/>
    <col min="5407" max="5409" width="6" style="4" customWidth="1"/>
    <col min="5410" max="5410" width="1.7109375" style="4" customWidth="1"/>
    <col min="5411" max="5411" width="6.140625" style="4" customWidth="1"/>
    <col min="5412" max="5413" width="5.140625" style="4" customWidth="1"/>
    <col min="5414" max="5414" width="1.7109375" style="4" customWidth="1"/>
    <col min="5415" max="5417" width="5" style="4" customWidth="1"/>
    <col min="5418" max="5418" width="1.7109375" style="4" customWidth="1"/>
    <col min="5419" max="5421" width="5" style="4" customWidth="1"/>
    <col min="5422" max="5422" width="1.7109375" style="4" customWidth="1"/>
    <col min="5423" max="5425" width="5" style="4" customWidth="1"/>
    <col min="5426" max="5426" width="1.7109375" style="4" customWidth="1"/>
    <col min="5427" max="5429" width="5.140625" style="4" customWidth="1"/>
    <col min="5430" max="5430" width="1.7109375" style="4" customWidth="1"/>
    <col min="5431" max="5432" width="5" style="4" customWidth="1"/>
    <col min="5433" max="5433" width="5.28515625" style="4" customWidth="1"/>
    <col min="5434" max="5632" width="11.42578125" style="4"/>
    <col min="5633" max="5633" width="16.140625" style="4" customWidth="1"/>
    <col min="5634" max="5634" width="6" style="4" customWidth="1"/>
    <col min="5635" max="5635" width="6" style="4" bestFit="1" customWidth="1"/>
    <col min="5636" max="5636" width="5.7109375" style="4" bestFit="1" customWidth="1"/>
    <col min="5637" max="5637" width="1.7109375" style="4" customWidth="1"/>
    <col min="5638" max="5638" width="6" style="4" bestFit="1" customWidth="1"/>
    <col min="5639" max="5640" width="5" style="4" customWidth="1"/>
    <col min="5641" max="5641" width="1.7109375" style="4" customWidth="1"/>
    <col min="5642" max="5644" width="5" style="4" customWidth="1"/>
    <col min="5645" max="5645" width="1.7109375" style="4" customWidth="1"/>
    <col min="5646" max="5648" width="5.140625" style="4" bestFit="1" customWidth="1"/>
    <col min="5649" max="5649" width="1.7109375" style="4" customWidth="1"/>
    <col min="5650" max="5652" width="5.140625" style="4" bestFit="1" customWidth="1"/>
    <col min="5653" max="5653" width="1.7109375" style="4" customWidth="1"/>
    <col min="5654" max="5656" width="5.140625" style="4" bestFit="1" customWidth="1"/>
    <col min="5657" max="5657" width="1.7109375" style="4" customWidth="1"/>
    <col min="5658" max="5658" width="4.85546875" style="4" bestFit="1" customWidth="1"/>
    <col min="5659" max="5660" width="4.42578125" style="4" customWidth="1"/>
    <col min="5661" max="5661" width="8.85546875" style="4" customWidth="1"/>
    <col min="5662" max="5662" width="12" style="4" customWidth="1"/>
    <col min="5663" max="5665" width="6" style="4" customWidth="1"/>
    <col min="5666" max="5666" width="1.7109375" style="4" customWidth="1"/>
    <col min="5667" max="5667" width="6.140625" style="4" customWidth="1"/>
    <col min="5668" max="5669" width="5.140625" style="4" customWidth="1"/>
    <col min="5670" max="5670" width="1.7109375" style="4" customWidth="1"/>
    <col min="5671" max="5673" width="5" style="4" customWidth="1"/>
    <col min="5674" max="5674" width="1.7109375" style="4" customWidth="1"/>
    <col min="5675" max="5677" width="5" style="4" customWidth="1"/>
    <col min="5678" max="5678" width="1.7109375" style="4" customWidth="1"/>
    <col min="5679" max="5681" width="5" style="4" customWidth="1"/>
    <col min="5682" max="5682" width="1.7109375" style="4" customWidth="1"/>
    <col min="5683" max="5685" width="5.140625" style="4" customWidth="1"/>
    <col min="5686" max="5686" width="1.7109375" style="4" customWidth="1"/>
    <col min="5687" max="5688" width="5" style="4" customWidth="1"/>
    <col min="5689" max="5689" width="5.28515625" style="4" customWidth="1"/>
    <col min="5690" max="5888" width="11.42578125" style="4"/>
    <col min="5889" max="5889" width="16.140625" style="4" customWidth="1"/>
    <col min="5890" max="5890" width="6" style="4" customWidth="1"/>
    <col min="5891" max="5891" width="6" style="4" bestFit="1" customWidth="1"/>
    <col min="5892" max="5892" width="5.7109375" style="4" bestFit="1" customWidth="1"/>
    <col min="5893" max="5893" width="1.7109375" style="4" customWidth="1"/>
    <col min="5894" max="5894" width="6" style="4" bestFit="1" customWidth="1"/>
    <col min="5895" max="5896" width="5" style="4" customWidth="1"/>
    <col min="5897" max="5897" width="1.7109375" style="4" customWidth="1"/>
    <col min="5898" max="5900" width="5" style="4" customWidth="1"/>
    <col min="5901" max="5901" width="1.7109375" style="4" customWidth="1"/>
    <col min="5902" max="5904" width="5.140625" style="4" bestFit="1" customWidth="1"/>
    <col min="5905" max="5905" width="1.7109375" style="4" customWidth="1"/>
    <col min="5906" max="5908" width="5.140625" style="4" bestFit="1" customWidth="1"/>
    <col min="5909" max="5909" width="1.7109375" style="4" customWidth="1"/>
    <col min="5910" max="5912" width="5.140625" style="4" bestFit="1" customWidth="1"/>
    <col min="5913" max="5913" width="1.7109375" style="4" customWidth="1"/>
    <col min="5914" max="5914" width="4.85546875" style="4" bestFit="1" customWidth="1"/>
    <col min="5915" max="5916" width="4.42578125" style="4" customWidth="1"/>
    <col min="5917" max="5917" width="8.85546875" style="4" customWidth="1"/>
    <col min="5918" max="5918" width="12" style="4" customWidth="1"/>
    <col min="5919" max="5921" width="6" style="4" customWidth="1"/>
    <col min="5922" max="5922" width="1.7109375" style="4" customWidth="1"/>
    <col min="5923" max="5923" width="6.140625" style="4" customWidth="1"/>
    <col min="5924" max="5925" width="5.140625" style="4" customWidth="1"/>
    <col min="5926" max="5926" width="1.7109375" style="4" customWidth="1"/>
    <col min="5927" max="5929" width="5" style="4" customWidth="1"/>
    <col min="5930" max="5930" width="1.7109375" style="4" customWidth="1"/>
    <col min="5931" max="5933" width="5" style="4" customWidth="1"/>
    <col min="5934" max="5934" width="1.7109375" style="4" customWidth="1"/>
    <col min="5935" max="5937" width="5" style="4" customWidth="1"/>
    <col min="5938" max="5938" width="1.7109375" style="4" customWidth="1"/>
    <col min="5939" max="5941" width="5.140625" style="4" customWidth="1"/>
    <col min="5942" max="5942" width="1.7109375" style="4" customWidth="1"/>
    <col min="5943" max="5944" width="5" style="4" customWidth="1"/>
    <col min="5945" max="5945" width="5.28515625" style="4" customWidth="1"/>
    <col min="5946" max="6144" width="11.42578125" style="4"/>
    <col min="6145" max="6145" width="16.140625" style="4" customWidth="1"/>
    <col min="6146" max="6146" width="6" style="4" customWidth="1"/>
    <col min="6147" max="6147" width="6" style="4" bestFit="1" customWidth="1"/>
    <col min="6148" max="6148" width="5.7109375" style="4" bestFit="1" customWidth="1"/>
    <col min="6149" max="6149" width="1.7109375" style="4" customWidth="1"/>
    <col min="6150" max="6150" width="6" style="4" bestFit="1" customWidth="1"/>
    <col min="6151" max="6152" width="5" style="4" customWidth="1"/>
    <col min="6153" max="6153" width="1.7109375" style="4" customWidth="1"/>
    <col min="6154" max="6156" width="5" style="4" customWidth="1"/>
    <col min="6157" max="6157" width="1.7109375" style="4" customWidth="1"/>
    <col min="6158" max="6160" width="5.140625" style="4" bestFit="1" customWidth="1"/>
    <col min="6161" max="6161" width="1.7109375" style="4" customWidth="1"/>
    <col min="6162" max="6164" width="5.140625" style="4" bestFit="1" customWidth="1"/>
    <col min="6165" max="6165" width="1.7109375" style="4" customWidth="1"/>
    <col min="6166" max="6168" width="5.140625" style="4" bestFit="1" customWidth="1"/>
    <col min="6169" max="6169" width="1.7109375" style="4" customWidth="1"/>
    <col min="6170" max="6170" width="4.85546875" style="4" bestFit="1" customWidth="1"/>
    <col min="6171" max="6172" width="4.42578125" style="4" customWidth="1"/>
    <col min="6173" max="6173" width="8.85546875" style="4" customWidth="1"/>
    <col min="6174" max="6174" width="12" style="4" customWidth="1"/>
    <col min="6175" max="6177" width="6" style="4" customWidth="1"/>
    <col min="6178" max="6178" width="1.7109375" style="4" customWidth="1"/>
    <col min="6179" max="6179" width="6.140625" style="4" customWidth="1"/>
    <col min="6180" max="6181" width="5.140625" style="4" customWidth="1"/>
    <col min="6182" max="6182" width="1.7109375" style="4" customWidth="1"/>
    <col min="6183" max="6185" width="5" style="4" customWidth="1"/>
    <col min="6186" max="6186" width="1.7109375" style="4" customWidth="1"/>
    <col min="6187" max="6189" width="5" style="4" customWidth="1"/>
    <col min="6190" max="6190" width="1.7109375" style="4" customWidth="1"/>
    <col min="6191" max="6193" width="5" style="4" customWidth="1"/>
    <col min="6194" max="6194" width="1.7109375" style="4" customWidth="1"/>
    <col min="6195" max="6197" width="5.140625" style="4" customWidth="1"/>
    <col min="6198" max="6198" width="1.7109375" style="4" customWidth="1"/>
    <col min="6199" max="6200" width="5" style="4" customWidth="1"/>
    <col min="6201" max="6201" width="5.28515625" style="4" customWidth="1"/>
    <col min="6202" max="6400" width="11.42578125" style="4"/>
    <col min="6401" max="6401" width="16.140625" style="4" customWidth="1"/>
    <col min="6402" max="6402" width="6" style="4" customWidth="1"/>
    <col min="6403" max="6403" width="6" style="4" bestFit="1" customWidth="1"/>
    <col min="6404" max="6404" width="5.7109375" style="4" bestFit="1" customWidth="1"/>
    <col min="6405" max="6405" width="1.7109375" style="4" customWidth="1"/>
    <col min="6406" max="6406" width="6" style="4" bestFit="1" customWidth="1"/>
    <col min="6407" max="6408" width="5" style="4" customWidth="1"/>
    <col min="6409" max="6409" width="1.7109375" style="4" customWidth="1"/>
    <col min="6410" max="6412" width="5" style="4" customWidth="1"/>
    <col min="6413" max="6413" width="1.7109375" style="4" customWidth="1"/>
    <col min="6414" max="6416" width="5.140625" style="4" bestFit="1" customWidth="1"/>
    <col min="6417" max="6417" width="1.7109375" style="4" customWidth="1"/>
    <col min="6418" max="6420" width="5.140625" style="4" bestFit="1" customWidth="1"/>
    <col min="6421" max="6421" width="1.7109375" style="4" customWidth="1"/>
    <col min="6422" max="6424" width="5.140625" style="4" bestFit="1" customWidth="1"/>
    <col min="6425" max="6425" width="1.7109375" style="4" customWidth="1"/>
    <col min="6426" max="6426" width="4.85546875" style="4" bestFit="1" customWidth="1"/>
    <col min="6427" max="6428" width="4.42578125" style="4" customWidth="1"/>
    <col min="6429" max="6429" width="8.85546875" style="4" customWidth="1"/>
    <col min="6430" max="6430" width="12" style="4" customWidth="1"/>
    <col min="6431" max="6433" width="6" style="4" customWidth="1"/>
    <col min="6434" max="6434" width="1.7109375" style="4" customWidth="1"/>
    <col min="6435" max="6435" width="6.140625" style="4" customWidth="1"/>
    <col min="6436" max="6437" width="5.140625" style="4" customWidth="1"/>
    <col min="6438" max="6438" width="1.7109375" style="4" customWidth="1"/>
    <col min="6439" max="6441" width="5" style="4" customWidth="1"/>
    <col min="6442" max="6442" width="1.7109375" style="4" customWidth="1"/>
    <col min="6443" max="6445" width="5" style="4" customWidth="1"/>
    <col min="6446" max="6446" width="1.7109375" style="4" customWidth="1"/>
    <col min="6447" max="6449" width="5" style="4" customWidth="1"/>
    <col min="6450" max="6450" width="1.7109375" style="4" customWidth="1"/>
    <col min="6451" max="6453" width="5.140625" style="4" customWidth="1"/>
    <col min="6454" max="6454" width="1.7109375" style="4" customWidth="1"/>
    <col min="6455" max="6456" width="5" style="4" customWidth="1"/>
    <col min="6457" max="6457" width="5.28515625" style="4" customWidth="1"/>
    <col min="6458" max="6656" width="11.42578125" style="4"/>
    <col min="6657" max="6657" width="16.140625" style="4" customWidth="1"/>
    <col min="6658" max="6658" width="6" style="4" customWidth="1"/>
    <col min="6659" max="6659" width="6" style="4" bestFit="1" customWidth="1"/>
    <col min="6660" max="6660" width="5.7109375" style="4" bestFit="1" customWidth="1"/>
    <col min="6661" max="6661" width="1.7109375" style="4" customWidth="1"/>
    <col min="6662" max="6662" width="6" style="4" bestFit="1" customWidth="1"/>
    <col min="6663" max="6664" width="5" style="4" customWidth="1"/>
    <col min="6665" max="6665" width="1.7109375" style="4" customWidth="1"/>
    <col min="6666" max="6668" width="5" style="4" customWidth="1"/>
    <col min="6669" max="6669" width="1.7109375" style="4" customWidth="1"/>
    <col min="6670" max="6672" width="5.140625" style="4" bestFit="1" customWidth="1"/>
    <col min="6673" max="6673" width="1.7109375" style="4" customWidth="1"/>
    <col min="6674" max="6676" width="5.140625" style="4" bestFit="1" customWidth="1"/>
    <col min="6677" max="6677" width="1.7109375" style="4" customWidth="1"/>
    <col min="6678" max="6680" width="5.140625" style="4" bestFit="1" customWidth="1"/>
    <col min="6681" max="6681" width="1.7109375" style="4" customWidth="1"/>
    <col min="6682" max="6682" width="4.85546875" style="4" bestFit="1" customWidth="1"/>
    <col min="6683" max="6684" width="4.42578125" style="4" customWidth="1"/>
    <col min="6685" max="6685" width="8.85546875" style="4" customWidth="1"/>
    <col min="6686" max="6686" width="12" style="4" customWidth="1"/>
    <col min="6687" max="6689" width="6" style="4" customWidth="1"/>
    <col min="6690" max="6690" width="1.7109375" style="4" customWidth="1"/>
    <col min="6691" max="6691" width="6.140625" style="4" customWidth="1"/>
    <col min="6692" max="6693" width="5.140625" style="4" customWidth="1"/>
    <col min="6694" max="6694" width="1.7109375" style="4" customWidth="1"/>
    <col min="6695" max="6697" width="5" style="4" customWidth="1"/>
    <col min="6698" max="6698" width="1.7109375" style="4" customWidth="1"/>
    <col min="6699" max="6701" width="5" style="4" customWidth="1"/>
    <col min="6702" max="6702" width="1.7109375" style="4" customWidth="1"/>
    <col min="6703" max="6705" width="5" style="4" customWidth="1"/>
    <col min="6706" max="6706" width="1.7109375" style="4" customWidth="1"/>
    <col min="6707" max="6709" width="5.140625" style="4" customWidth="1"/>
    <col min="6710" max="6710" width="1.7109375" style="4" customWidth="1"/>
    <col min="6711" max="6712" width="5" style="4" customWidth="1"/>
    <col min="6713" max="6713" width="5.28515625" style="4" customWidth="1"/>
    <col min="6714" max="6912" width="11.42578125" style="4"/>
    <col min="6913" max="6913" width="16.140625" style="4" customWidth="1"/>
    <col min="6914" max="6914" width="6" style="4" customWidth="1"/>
    <col min="6915" max="6915" width="6" style="4" bestFit="1" customWidth="1"/>
    <col min="6916" max="6916" width="5.7109375" style="4" bestFit="1" customWidth="1"/>
    <col min="6917" max="6917" width="1.7109375" style="4" customWidth="1"/>
    <col min="6918" max="6918" width="6" style="4" bestFit="1" customWidth="1"/>
    <col min="6919" max="6920" width="5" style="4" customWidth="1"/>
    <col min="6921" max="6921" width="1.7109375" style="4" customWidth="1"/>
    <col min="6922" max="6924" width="5" style="4" customWidth="1"/>
    <col min="6925" max="6925" width="1.7109375" style="4" customWidth="1"/>
    <col min="6926" max="6928" width="5.140625" style="4" bestFit="1" customWidth="1"/>
    <col min="6929" max="6929" width="1.7109375" style="4" customWidth="1"/>
    <col min="6930" max="6932" width="5.140625" style="4" bestFit="1" customWidth="1"/>
    <col min="6933" max="6933" width="1.7109375" style="4" customWidth="1"/>
    <col min="6934" max="6936" width="5.140625" style="4" bestFit="1" customWidth="1"/>
    <col min="6937" max="6937" width="1.7109375" style="4" customWidth="1"/>
    <col min="6938" max="6938" width="4.85546875" style="4" bestFit="1" customWidth="1"/>
    <col min="6939" max="6940" width="4.42578125" style="4" customWidth="1"/>
    <col min="6941" max="6941" width="8.85546875" style="4" customWidth="1"/>
    <col min="6942" max="6942" width="12" style="4" customWidth="1"/>
    <col min="6943" max="6945" width="6" style="4" customWidth="1"/>
    <col min="6946" max="6946" width="1.7109375" style="4" customWidth="1"/>
    <col min="6947" max="6947" width="6.140625" style="4" customWidth="1"/>
    <col min="6948" max="6949" width="5.140625" style="4" customWidth="1"/>
    <col min="6950" max="6950" width="1.7109375" style="4" customWidth="1"/>
    <col min="6951" max="6953" width="5" style="4" customWidth="1"/>
    <col min="6954" max="6954" width="1.7109375" style="4" customWidth="1"/>
    <col min="6955" max="6957" width="5" style="4" customWidth="1"/>
    <col min="6958" max="6958" width="1.7109375" style="4" customWidth="1"/>
    <col min="6959" max="6961" width="5" style="4" customWidth="1"/>
    <col min="6962" max="6962" width="1.7109375" style="4" customWidth="1"/>
    <col min="6963" max="6965" width="5.140625" style="4" customWidth="1"/>
    <col min="6966" max="6966" width="1.7109375" style="4" customWidth="1"/>
    <col min="6967" max="6968" width="5" style="4" customWidth="1"/>
    <col min="6969" max="6969" width="5.28515625" style="4" customWidth="1"/>
    <col min="6970" max="7168" width="11.42578125" style="4"/>
    <col min="7169" max="7169" width="16.140625" style="4" customWidth="1"/>
    <col min="7170" max="7170" width="6" style="4" customWidth="1"/>
    <col min="7171" max="7171" width="6" style="4" bestFit="1" customWidth="1"/>
    <col min="7172" max="7172" width="5.7109375" style="4" bestFit="1" customWidth="1"/>
    <col min="7173" max="7173" width="1.7109375" style="4" customWidth="1"/>
    <col min="7174" max="7174" width="6" style="4" bestFit="1" customWidth="1"/>
    <col min="7175" max="7176" width="5" style="4" customWidth="1"/>
    <col min="7177" max="7177" width="1.7109375" style="4" customWidth="1"/>
    <col min="7178" max="7180" width="5" style="4" customWidth="1"/>
    <col min="7181" max="7181" width="1.7109375" style="4" customWidth="1"/>
    <col min="7182" max="7184" width="5.140625" style="4" bestFit="1" customWidth="1"/>
    <col min="7185" max="7185" width="1.7109375" style="4" customWidth="1"/>
    <col min="7186" max="7188" width="5.140625" style="4" bestFit="1" customWidth="1"/>
    <col min="7189" max="7189" width="1.7109375" style="4" customWidth="1"/>
    <col min="7190" max="7192" width="5.140625" style="4" bestFit="1" customWidth="1"/>
    <col min="7193" max="7193" width="1.7109375" style="4" customWidth="1"/>
    <col min="7194" max="7194" width="4.85546875" style="4" bestFit="1" customWidth="1"/>
    <col min="7195" max="7196" width="4.42578125" style="4" customWidth="1"/>
    <col min="7197" max="7197" width="8.85546875" style="4" customWidth="1"/>
    <col min="7198" max="7198" width="12" style="4" customWidth="1"/>
    <col min="7199" max="7201" width="6" style="4" customWidth="1"/>
    <col min="7202" max="7202" width="1.7109375" style="4" customWidth="1"/>
    <col min="7203" max="7203" width="6.140625" style="4" customWidth="1"/>
    <col min="7204" max="7205" width="5.140625" style="4" customWidth="1"/>
    <col min="7206" max="7206" width="1.7109375" style="4" customWidth="1"/>
    <col min="7207" max="7209" width="5" style="4" customWidth="1"/>
    <col min="7210" max="7210" width="1.7109375" style="4" customWidth="1"/>
    <col min="7211" max="7213" width="5" style="4" customWidth="1"/>
    <col min="7214" max="7214" width="1.7109375" style="4" customWidth="1"/>
    <col min="7215" max="7217" width="5" style="4" customWidth="1"/>
    <col min="7218" max="7218" width="1.7109375" style="4" customWidth="1"/>
    <col min="7219" max="7221" width="5.140625" style="4" customWidth="1"/>
    <col min="7222" max="7222" width="1.7109375" style="4" customWidth="1"/>
    <col min="7223" max="7224" width="5" style="4" customWidth="1"/>
    <col min="7225" max="7225" width="5.28515625" style="4" customWidth="1"/>
    <col min="7226" max="7424" width="11.42578125" style="4"/>
    <col min="7425" max="7425" width="16.140625" style="4" customWidth="1"/>
    <col min="7426" max="7426" width="6" style="4" customWidth="1"/>
    <col min="7427" max="7427" width="6" style="4" bestFit="1" customWidth="1"/>
    <col min="7428" max="7428" width="5.7109375" style="4" bestFit="1" customWidth="1"/>
    <col min="7429" max="7429" width="1.7109375" style="4" customWidth="1"/>
    <col min="7430" max="7430" width="6" style="4" bestFit="1" customWidth="1"/>
    <col min="7431" max="7432" width="5" style="4" customWidth="1"/>
    <col min="7433" max="7433" width="1.7109375" style="4" customWidth="1"/>
    <col min="7434" max="7436" width="5" style="4" customWidth="1"/>
    <col min="7437" max="7437" width="1.7109375" style="4" customWidth="1"/>
    <col min="7438" max="7440" width="5.140625" style="4" bestFit="1" customWidth="1"/>
    <col min="7441" max="7441" width="1.7109375" style="4" customWidth="1"/>
    <col min="7442" max="7444" width="5.140625" style="4" bestFit="1" customWidth="1"/>
    <col min="7445" max="7445" width="1.7109375" style="4" customWidth="1"/>
    <col min="7446" max="7448" width="5.140625" style="4" bestFit="1" customWidth="1"/>
    <col min="7449" max="7449" width="1.7109375" style="4" customWidth="1"/>
    <col min="7450" max="7450" width="4.85546875" style="4" bestFit="1" customWidth="1"/>
    <col min="7451" max="7452" width="4.42578125" style="4" customWidth="1"/>
    <col min="7453" max="7453" width="8.85546875" style="4" customWidth="1"/>
    <col min="7454" max="7454" width="12" style="4" customWidth="1"/>
    <col min="7455" max="7457" width="6" style="4" customWidth="1"/>
    <col min="7458" max="7458" width="1.7109375" style="4" customWidth="1"/>
    <col min="7459" max="7459" width="6.140625" style="4" customWidth="1"/>
    <col min="7460" max="7461" width="5.140625" style="4" customWidth="1"/>
    <col min="7462" max="7462" width="1.7109375" style="4" customWidth="1"/>
    <col min="7463" max="7465" width="5" style="4" customWidth="1"/>
    <col min="7466" max="7466" width="1.7109375" style="4" customWidth="1"/>
    <col min="7467" max="7469" width="5" style="4" customWidth="1"/>
    <col min="7470" max="7470" width="1.7109375" style="4" customWidth="1"/>
    <col min="7471" max="7473" width="5" style="4" customWidth="1"/>
    <col min="7474" max="7474" width="1.7109375" style="4" customWidth="1"/>
    <col min="7475" max="7477" width="5.140625" style="4" customWidth="1"/>
    <col min="7478" max="7478" width="1.7109375" style="4" customWidth="1"/>
    <col min="7479" max="7480" width="5" style="4" customWidth="1"/>
    <col min="7481" max="7481" width="5.28515625" style="4" customWidth="1"/>
    <col min="7482" max="7680" width="11.42578125" style="4"/>
    <col min="7681" max="7681" width="16.140625" style="4" customWidth="1"/>
    <col min="7682" max="7682" width="6" style="4" customWidth="1"/>
    <col min="7683" max="7683" width="6" style="4" bestFit="1" customWidth="1"/>
    <col min="7684" max="7684" width="5.7109375" style="4" bestFit="1" customWidth="1"/>
    <col min="7685" max="7685" width="1.7109375" style="4" customWidth="1"/>
    <col min="7686" max="7686" width="6" style="4" bestFit="1" customWidth="1"/>
    <col min="7687" max="7688" width="5" style="4" customWidth="1"/>
    <col min="7689" max="7689" width="1.7109375" style="4" customWidth="1"/>
    <col min="7690" max="7692" width="5" style="4" customWidth="1"/>
    <col min="7693" max="7693" width="1.7109375" style="4" customWidth="1"/>
    <col min="7694" max="7696" width="5.140625" style="4" bestFit="1" customWidth="1"/>
    <col min="7697" max="7697" width="1.7109375" style="4" customWidth="1"/>
    <col min="7698" max="7700" width="5.140625" style="4" bestFit="1" customWidth="1"/>
    <col min="7701" max="7701" width="1.7109375" style="4" customWidth="1"/>
    <col min="7702" max="7704" width="5.140625" style="4" bestFit="1" customWidth="1"/>
    <col min="7705" max="7705" width="1.7109375" style="4" customWidth="1"/>
    <col min="7706" max="7706" width="4.85546875" style="4" bestFit="1" customWidth="1"/>
    <col min="7707" max="7708" width="4.42578125" style="4" customWidth="1"/>
    <col min="7709" max="7709" width="8.85546875" style="4" customWidth="1"/>
    <col min="7710" max="7710" width="12" style="4" customWidth="1"/>
    <col min="7711" max="7713" width="6" style="4" customWidth="1"/>
    <col min="7714" max="7714" width="1.7109375" style="4" customWidth="1"/>
    <col min="7715" max="7715" width="6.140625" style="4" customWidth="1"/>
    <col min="7716" max="7717" width="5.140625" style="4" customWidth="1"/>
    <col min="7718" max="7718" width="1.7109375" style="4" customWidth="1"/>
    <col min="7719" max="7721" width="5" style="4" customWidth="1"/>
    <col min="7722" max="7722" width="1.7109375" style="4" customWidth="1"/>
    <col min="7723" max="7725" width="5" style="4" customWidth="1"/>
    <col min="7726" max="7726" width="1.7109375" style="4" customWidth="1"/>
    <col min="7727" max="7729" width="5" style="4" customWidth="1"/>
    <col min="7730" max="7730" width="1.7109375" style="4" customWidth="1"/>
    <col min="7731" max="7733" width="5.140625" style="4" customWidth="1"/>
    <col min="7734" max="7734" width="1.7109375" style="4" customWidth="1"/>
    <col min="7735" max="7736" width="5" style="4" customWidth="1"/>
    <col min="7737" max="7737" width="5.28515625" style="4" customWidth="1"/>
    <col min="7738" max="7936" width="11.42578125" style="4"/>
    <col min="7937" max="7937" width="16.140625" style="4" customWidth="1"/>
    <col min="7938" max="7938" width="6" style="4" customWidth="1"/>
    <col min="7939" max="7939" width="6" style="4" bestFit="1" customWidth="1"/>
    <col min="7940" max="7940" width="5.7109375" style="4" bestFit="1" customWidth="1"/>
    <col min="7941" max="7941" width="1.7109375" style="4" customWidth="1"/>
    <col min="7942" max="7942" width="6" style="4" bestFit="1" customWidth="1"/>
    <col min="7943" max="7944" width="5" style="4" customWidth="1"/>
    <col min="7945" max="7945" width="1.7109375" style="4" customWidth="1"/>
    <col min="7946" max="7948" width="5" style="4" customWidth="1"/>
    <col min="7949" max="7949" width="1.7109375" style="4" customWidth="1"/>
    <col min="7950" max="7952" width="5.140625" style="4" bestFit="1" customWidth="1"/>
    <col min="7953" max="7953" width="1.7109375" style="4" customWidth="1"/>
    <col min="7954" max="7956" width="5.140625" style="4" bestFit="1" customWidth="1"/>
    <col min="7957" max="7957" width="1.7109375" style="4" customWidth="1"/>
    <col min="7958" max="7960" width="5.140625" style="4" bestFit="1" customWidth="1"/>
    <col min="7961" max="7961" width="1.7109375" style="4" customWidth="1"/>
    <col min="7962" max="7962" width="4.85546875" style="4" bestFit="1" customWidth="1"/>
    <col min="7963" max="7964" width="4.42578125" style="4" customWidth="1"/>
    <col min="7965" max="7965" width="8.85546875" style="4" customWidth="1"/>
    <col min="7966" max="7966" width="12" style="4" customWidth="1"/>
    <col min="7967" max="7969" width="6" style="4" customWidth="1"/>
    <col min="7970" max="7970" width="1.7109375" style="4" customWidth="1"/>
    <col min="7971" max="7971" width="6.140625" style="4" customWidth="1"/>
    <col min="7972" max="7973" width="5.140625" style="4" customWidth="1"/>
    <col min="7974" max="7974" width="1.7109375" style="4" customWidth="1"/>
    <col min="7975" max="7977" width="5" style="4" customWidth="1"/>
    <col min="7978" max="7978" width="1.7109375" style="4" customWidth="1"/>
    <col min="7979" max="7981" width="5" style="4" customWidth="1"/>
    <col min="7982" max="7982" width="1.7109375" style="4" customWidth="1"/>
    <col min="7983" max="7985" width="5" style="4" customWidth="1"/>
    <col min="7986" max="7986" width="1.7109375" style="4" customWidth="1"/>
    <col min="7987" max="7989" width="5.140625" style="4" customWidth="1"/>
    <col min="7990" max="7990" width="1.7109375" style="4" customWidth="1"/>
    <col min="7991" max="7992" width="5" style="4" customWidth="1"/>
    <col min="7993" max="7993" width="5.28515625" style="4" customWidth="1"/>
    <col min="7994" max="8192" width="11.42578125" style="4"/>
    <col min="8193" max="8193" width="16.140625" style="4" customWidth="1"/>
    <col min="8194" max="8194" width="6" style="4" customWidth="1"/>
    <col min="8195" max="8195" width="6" style="4" bestFit="1" customWidth="1"/>
    <col min="8196" max="8196" width="5.7109375" style="4" bestFit="1" customWidth="1"/>
    <col min="8197" max="8197" width="1.7109375" style="4" customWidth="1"/>
    <col min="8198" max="8198" width="6" style="4" bestFit="1" customWidth="1"/>
    <col min="8199" max="8200" width="5" style="4" customWidth="1"/>
    <col min="8201" max="8201" width="1.7109375" style="4" customWidth="1"/>
    <col min="8202" max="8204" width="5" style="4" customWidth="1"/>
    <col min="8205" max="8205" width="1.7109375" style="4" customWidth="1"/>
    <col min="8206" max="8208" width="5.140625" style="4" bestFit="1" customWidth="1"/>
    <col min="8209" max="8209" width="1.7109375" style="4" customWidth="1"/>
    <col min="8210" max="8212" width="5.140625" style="4" bestFit="1" customWidth="1"/>
    <col min="8213" max="8213" width="1.7109375" style="4" customWidth="1"/>
    <col min="8214" max="8216" width="5.140625" style="4" bestFit="1" customWidth="1"/>
    <col min="8217" max="8217" width="1.7109375" style="4" customWidth="1"/>
    <col min="8218" max="8218" width="4.85546875" style="4" bestFit="1" customWidth="1"/>
    <col min="8219" max="8220" width="4.42578125" style="4" customWidth="1"/>
    <col min="8221" max="8221" width="8.85546875" style="4" customWidth="1"/>
    <col min="8222" max="8222" width="12" style="4" customWidth="1"/>
    <col min="8223" max="8225" width="6" style="4" customWidth="1"/>
    <col min="8226" max="8226" width="1.7109375" style="4" customWidth="1"/>
    <col min="8227" max="8227" width="6.140625" style="4" customWidth="1"/>
    <col min="8228" max="8229" width="5.140625" style="4" customWidth="1"/>
    <col min="8230" max="8230" width="1.7109375" style="4" customWidth="1"/>
    <col min="8231" max="8233" width="5" style="4" customWidth="1"/>
    <col min="8234" max="8234" width="1.7109375" style="4" customWidth="1"/>
    <col min="8235" max="8237" width="5" style="4" customWidth="1"/>
    <col min="8238" max="8238" width="1.7109375" style="4" customWidth="1"/>
    <col min="8239" max="8241" width="5" style="4" customWidth="1"/>
    <col min="8242" max="8242" width="1.7109375" style="4" customWidth="1"/>
    <col min="8243" max="8245" width="5.140625" style="4" customWidth="1"/>
    <col min="8246" max="8246" width="1.7109375" style="4" customWidth="1"/>
    <col min="8247" max="8248" width="5" style="4" customWidth="1"/>
    <col min="8249" max="8249" width="5.28515625" style="4" customWidth="1"/>
    <col min="8250" max="8448" width="11.42578125" style="4"/>
    <col min="8449" max="8449" width="16.140625" style="4" customWidth="1"/>
    <col min="8450" max="8450" width="6" style="4" customWidth="1"/>
    <col min="8451" max="8451" width="6" style="4" bestFit="1" customWidth="1"/>
    <col min="8452" max="8452" width="5.7109375" style="4" bestFit="1" customWidth="1"/>
    <col min="8453" max="8453" width="1.7109375" style="4" customWidth="1"/>
    <col min="8454" max="8454" width="6" style="4" bestFit="1" customWidth="1"/>
    <col min="8455" max="8456" width="5" style="4" customWidth="1"/>
    <col min="8457" max="8457" width="1.7109375" style="4" customWidth="1"/>
    <col min="8458" max="8460" width="5" style="4" customWidth="1"/>
    <col min="8461" max="8461" width="1.7109375" style="4" customWidth="1"/>
    <col min="8462" max="8464" width="5.140625" style="4" bestFit="1" customWidth="1"/>
    <col min="8465" max="8465" width="1.7109375" style="4" customWidth="1"/>
    <col min="8466" max="8468" width="5.140625" style="4" bestFit="1" customWidth="1"/>
    <col min="8469" max="8469" width="1.7109375" style="4" customWidth="1"/>
    <col min="8470" max="8472" width="5.140625" style="4" bestFit="1" customWidth="1"/>
    <col min="8473" max="8473" width="1.7109375" style="4" customWidth="1"/>
    <col min="8474" max="8474" width="4.85546875" style="4" bestFit="1" customWidth="1"/>
    <col min="8475" max="8476" width="4.42578125" style="4" customWidth="1"/>
    <col min="8477" max="8477" width="8.85546875" style="4" customWidth="1"/>
    <col min="8478" max="8478" width="12" style="4" customWidth="1"/>
    <col min="8479" max="8481" width="6" style="4" customWidth="1"/>
    <col min="8482" max="8482" width="1.7109375" style="4" customWidth="1"/>
    <col min="8483" max="8483" width="6.140625" style="4" customWidth="1"/>
    <col min="8484" max="8485" width="5.140625" style="4" customWidth="1"/>
    <col min="8486" max="8486" width="1.7109375" style="4" customWidth="1"/>
    <col min="8487" max="8489" width="5" style="4" customWidth="1"/>
    <col min="8490" max="8490" width="1.7109375" style="4" customWidth="1"/>
    <col min="8491" max="8493" width="5" style="4" customWidth="1"/>
    <col min="8494" max="8494" width="1.7109375" style="4" customWidth="1"/>
    <col min="8495" max="8497" width="5" style="4" customWidth="1"/>
    <col min="8498" max="8498" width="1.7109375" style="4" customWidth="1"/>
    <col min="8499" max="8501" width="5.140625" style="4" customWidth="1"/>
    <col min="8502" max="8502" width="1.7109375" style="4" customWidth="1"/>
    <col min="8503" max="8504" width="5" style="4" customWidth="1"/>
    <col min="8505" max="8505" width="5.28515625" style="4" customWidth="1"/>
    <col min="8506" max="8704" width="11.42578125" style="4"/>
    <col min="8705" max="8705" width="16.140625" style="4" customWidth="1"/>
    <col min="8706" max="8706" width="6" style="4" customWidth="1"/>
    <col min="8707" max="8707" width="6" style="4" bestFit="1" customWidth="1"/>
    <col min="8708" max="8708" width="5.7109375" style="4" bestFit="1" customWidth="1"/>
    <col min="8709" max="8709" width="1.7109375" style="4" customWidth="1"/>
    <col min="8710" max="8710" width="6" style="4" bestFit="1" customWidth="1"/>
    <col min="8711" max="8712" width="5" style="4" customWidth="1"/>
    <col min="8713" max="8713" width="1.7109375" style="4" customWidth="1"/>
    <col min="8714" max="8716" width="5" style="4" customWidth="1"/>
    <col min="8717" max="8717" width="1.7109375" style="4" customWidth="1"/>
    <col min="8718" max="8720" width="5.140625" style="4" bestFit="1" customWidth="1"/>
    <col min="8721" max="8721" width="1.7109375" style="4" customWidth="1"/>
    <col min="8722" max="8724" width="5.140625" style="4" bestFit="1" customWidth="1"/>
    <col min="8725" max="8725" width="1.7109375" style="4" customWidth="1"/>
    <col min="8726" max="8728" width="5.140625" style="4" bestFit="1" customWidth="1"/>
    <col min="8729" max="8729" width="1.7109375" style="4" customWidth="1"/>
    <col min="8730" max="8730" width="4.85546875" style="4" bestFit="1" customWidth="1"/>
    <col min="8731" max="8732" width="4.42578125" style="4" customWidth="1"/>
    <col min="8733" max="8733" width="8.85546875" style="4" customWidth="1"/>
    <col min="8734" max="8734" width="12" style="4" customWidth="1"/>
    <col min="8735" max="8737" width="6" style="4" customWidth="1"/>
    <col min="8738" max="8738" width="1.7109375" style="4" customWidth="1"/>
    <col min="8739" max="8739" width="6.140625" style="4" customWidth="1"/>
    <col min="8740" max="8741" width="5.140625" style="4" customWidth="1"/>
    <col min="8742" max="8742" width="1.7109375" style="4" customWidth="1"/>
    <col min="8743" max="8745" width="5" style="4" customWidth="1"/>
    <col min="8746" max="8746" width="1.7109375" style="4" customWidth="1"/>
    <col min="8747" max="8749" width="5" style="4" customWidth="1"/>
    <col min="8750" max="8750" width="1.7109375" style="4" customWidth="1"/>
    <col min="8751" max="8753" width="5" style="4" customWidth="1"/>
    <col min="8754" max="8754" width="1.7109375" style="4" customWidth="1"/>
    <col min="8755" max="8757" width="5.140625" style="4" customWidth="1"/>
    <col min="8758" max="8758" width="1.7109375" style="4" customWidth="1"/>
    <col min="8759" max="8760" width="5" style="4" customWidth="1"/>
    <col min="8761" max="8761" width="5.28515625" style="4" customWidth="1"/>
    <col min="8762" max="8960" width="11.42578125" style="4"/>
    <col min="8961" max="8961" width="16.140625" style="4" customWidth="1"/>
    <col min="8962" max="8962" width="6" style="4" customWidth="1"/>
    <col min="8963" max="8963" width="6" style="4" bestFit="1" customWidth="1"/>
    <col min="8964" max="8964" width="5.7109375" style="4" bestFit="1" customWidth="1"/>
    <col min="8965" max="8965" width="1.7109375" style="4" customWidth="1"/>
    <col min="8966" max="8966" width="6" style="4" bestFit="1" customWidth="1"/>
    <col min="8967" max="8968" width="5" style="4" customWidth="1"/>
    <col min="8969" max="8969" width="1.7109375" style="4" customWidth="1"/>
    <col min="8970" max="8972" width="5" style="4" customWidth="1"/>
    <col min="8973" max="8973" width="1.7109375" style="4" customWidth="1"/>
    <col min="8974" max="8976" width="5.140625" style="4" bestFit="1" customWidth="1"/>
    <col min="8977" max="8977" width="1.7109375" style="4" customWidth="1"/>
    <col min="8978" max="8980" width="5.140625" style="4" bestFit="1" customWidth="1"/>
    <col min="8981" max="8981" width="1.7109375" style="4" customWidth="1"/>
    <col min="8982" max="8984" width="5.140625" style="4" bestFit="1" customWidth="1"/>
    <col min="8985" max="8985" width="1.7109375" style="4" customWidth="1"/>
    <col min="8986" max="8986" width="4.85546875" style="4" bestFit="1" customWidth="1"/>
    <col min="8987" max="8988" width="4.42578125" style="4" customWidth="1"/>
    <col min="8989" max="8989" width="8.85546875" style="4" customWidth="1"/>
    <col min="8990" max="8990" width="12" style="4" customWidth="1"/>
    <col min="8991" max="8993" width="6" style="4" customWidth="1"/>
    <col min="8994" max="8994" width="1.7109375" style="4" customWidth="1"/>
    <col min="8995" max="8995" width="6.140625" style="4" customWidth="1"/>
    <col min="8996" max="8997" width="5.140625" style="4" customWidth="1"/>
    <col min="8998" max="8998" width="1.7109375" style="4" customWidth="1"/>
    <col min="8999" max="9001" width="5" style="4" customWidth="1"/>
    <col min="9002" max="9002" width="1.7109375" style="4" customWidth="1"/>
    <col min="9003" max="9005" width="5" style="4" customWidth="1"/>
    <col min="9006" max="9006" width="1.7109375" style="4" customWidth="1"/>
    <col min="9007" max="9009" width="5" style="4" customWidth="1"/>
    <col min="9010" max="9010" width="1.7109375" style="4" customWidth="1"/>
    <col min="9011" max="9013" width="5.140625" style="4" customWidth="1"/>
    <col min="9014" max="9014" width="1.7109375" style="4" customWidth="1"/>
    <col min="9015" max="9016" width="5" style="4" customWidth="1"/>
    <col min="9017" max="9017" width="5.28515625" style="4" customWidth="1"/>
    <col min="9018" max="9216" width="11.42578125" style="4"/>
    <col min="9217" max="9217" width="16.140625" style="4" customWidth="1"/>
    <col min="9218" max="9218" width="6" style="4" customWidth="1"/>
    <col min="9219" max="9219" width="6" style="4" bestFit="1" customWidth="1"/>
    <col min="9220" max="9220" width="5.7109375" style="4" bestFit="1" customWidth="1"/>
    <col min="9221" max="9221" width="1.7109375" style="4" customWidth="1"/>
    <col min="9222" max="9222" width="6" style="4" bestFit="1" customWidth="1"/>
    <col min="9223" max="9224" width="5" style="4" customWidth="1"/>
    <col min="9225" max="9225" width="1.7109375" style="4" customWidth="1"/>
    <col min="9226" max="9228" width="5" style="4" customWidth="1"/>
    <col min="9229" max="9229" width="1.7109375" style="4" customWidth="1"/>
    <col min="9230" max="9232" width="5.140625" style="4" bestFit="1" customWidth="1"/>
    <col min="9233" max="9233" width="1.7109375" style="4" customWidth="1"/>
    <col min="9234" max="9236" width="5.140625" style="4" bestFit="1" customWidth="1"/>
    <col min="9237" max="9237" width="1.7109375" style="4" customWidth="1"/>
    <col min="9238" max="9240" width="5.140625" style="4" bestFit="1" customWidth="1"/>
    <col min="9241" max="9241" width="1.7109375" style="4" customWidth="1"/>
    <col min="9242" max="9242" width="4.85546875" style="4" bestFit="1" customWidth="1"/>
    <col min="9243" max="9244" width="4.42578125" style="4" customWidth="1"/>
    <col min="9245" max="9245" width="8.85546875" style="4" customWidth="1"/>
    <col min="9246" max="9246" width="12" style="4" customWidth="1"/>
    <col min="9247" max="9249" width="6" style="4" customWidth="1"/>
    <col min="9250" max="9250" width="1.7109375" style="4" customWidth="1"/>
    <col min="9251" max="9251" width="6.140625" style="4" customWidth="1"/>
    <col min="9252" max="9253" width="5.140625" style="4" customWidth="1"/>
    <col min="9254" max="9254" width="1.7109375" style="4" customWidth="1"/>
    <col min="9255" max="9257" width="5" style="4" customWidth="1"/>
    <col min="9258" max="9258" width="1.7109375" style="4" customWidth="1"/>
    <col min="9259" max="9261" width="5" style="4" customWidth="1"/>
    <col min="9262" max="9262" width="1.7109375" style="4" customWidth="1"/>
    <col min="9263" max="9265" width="5" style="4" customWidth="1"/>
    <col min="9266" max="9266" width="1.7109375" style="4" customWidth="1"/>
    <col min="9267" max="9269" width="5.140625" style="4" customWidth="1"/>
    <col min="9270" max="9270" width="1.7109375" style="4" customWidth="1"/>
    <col min="9271" max="9272" width="5" style="4" customWidth="1"/>
    <col min="9273" max="9273" width="5.28515625" style="4" customWidth="1"/>
    <col min="9274" max="9472" width="11.42578125" style="4"/>
    <col min="9473" max="9473" width="16.140625" style="4" customWidth="1"/>
    <col min="9474" max="9474" width="6" style="4" customWidth="1"/>
    <col min="9475" max="9475" width="6" style="4" bestFit="1" customWidth="1"/>
    <col min="9476" max="9476" width="5.7109375" style="4" bestFit="1" customWidth="1"/>
    <col min="9477" max="9477" width="1.7109375" style="4" customWidth="1"/>
    <col min="9478" max="9478" width="6" style="4" bestFit="1" customWidth="1"/>
    <col min="9479" max="9480" width="5" style="4" customWidth="1"/>
    <col min="9481" max="9481" width="1.7109375" style="4" customWidth="1"/>
    <col min="9482" max="9484" width="5" style="4" customWidth="1"/>
    <col min="9485" max="9485" width="1.7109375" style="4" customWidth="1"/>
    <col min="9486" max="9488" width="5.140625" style="4" bestFit="1" customWidth="1"/>
    <col min="9489" max="9489" width="1.7109375" style="4" customWidth="1"/>
    <col min="9490" max="9492" width="5.140625" style="4" bestFit="1" customWidth="1"/>
    <col min="9493" max="9493" width="1.7109375" style="4" customWidth="1"/>
    <col min="9494" max="9496" width="5.140625" style="4" bestFit="1" customWidth="1"/>
    <col min="9497" max="9497" width="1.7109375" style="4" customWidth="1"/>
    <col min="9498" max="9498" width="4.85546875" style="4" bestFit="1" customWidth="1"/>
    <col min="9499" max="9500" width="4.42578125" style="4" customWidth="1"/>
    <col min="9501" max="9501" width="8.85546875" style="4" customWidth="1"/>
    <col min="9502" max="9502" width="12" style="4" customWidth="1"/>
    <col min="9503" max="9505" width="6" style="4" customWidth="1"/>
    <col min="9506" max="9506" width="1.7109375" style="4" customWidth="1"/>
    <col min="9507" max="9507" width="6.140625" style="4" customWidth="1"/>
    <col min="9508" max="9509" width="5.140625" style="4" customWidth="1"/>
    <col min="9510" max="9510" width="1.7109375" style="4" customWidth="1"/>
    <col min="9511" max="9513" width="5" style="4" customWidth="1"/>
    <col min="9514" max="9514" width="1.7109375" style="4" customWidth="1"/>
    <col min="9515" max="9517" width="5" style="4" customWidth="1"/>
    <col min="9518" max="9518" width="1.7109375" style="4" customWidth="1"/>
    <col min="9519" max="9521" width="5" style="4" customWidth="1"/>
    <col min="9522" max="9522" width="1.7109375" style="4" customWidth="1"/>
    <col min="9523" max="9525" width="5.140625" style="4" customWidth="1"/>
    <col min="9526" max="9526" width="1.7109375" style="4" customWidth="1"/>
    <col min="9527" max="9528" width="5" style="4" customWidth="1"/>
    <col min="9529" max="9529" width="5.28515625" style="4" customWidth="1"/>
    <col min="9530" max="9728" width="11.42578125" style="4"/>
    <col min="9729" max="9729" width="16.140625" style="4" customWidth="1"/>
    <col min="9730" max="9730" width="6" style="4" customWidth="1"/>
    <col min="9731" max="9731" width="6" style="4" bestFit="1" customWidth="1"/>
    <col min="9732" max="9732" width="5.7109375" style="4" bestFit="1" customWidth="1"/>
    <col min="9733" max="9733" width="1.7109375" style="4" customWidth="1"/>
    <col min="9734" max="9734" width="6" style="4" bestFit="1" customWidth="1"/>
    <col min="9735" max="9736" width="5" style="4" customWidth="1"/>
    <col min="9737" max="9737" width="1.7109375" style="4" customWidth="1"/>
    <col min="9738" max="9740" width="5" style="4" customWidth="1"/>
    <col min="9741" max="9741" width="1.7109375" style="4" customWidth="1"/>
    <col min="9742" max="9744" width="5.140625" style="4" bestFit="1" customWidth="1"/>
    <col min="9745" max="9745" width="1.7109375" style="4" customWidth="1"/>
    <col min="9746" max="9748" width="5.140625" style="4" bestFit="1" customWidth="1"/>
    <col min="9749" max="9749" width="1.7109375" style="4" customWidth="1"/>
    <col min="9750" max="9752" width="5.140625" style="4" bestFit="1" customWidth="1"/>
    <col min="9753" max="9753" width="1.7109375" style="4" customWidth="1"/>
    <col min="9754" max="9754" width="4.85546875" style="4" bestFit="1" customWidth="1"/>
    <col min="9755" max="9756" width="4.42578125" style="4" customWidth="1"/>
    <col min="9757" max="9757" width="8.85546875" style="4" customWidth="1"/>
    <col min="9758" max="9758" width="12" style="4" customWidth="1"/>
    <col min="9759" max="9761" width="6" style="4" customWidth="1"/>
    <col min="9762" max="9762" width="1.7109375" style="4" customWidth="1"/>
    <col min="9763" max="9763" width="6.140625" style="4" customWidth="1"/>
    <col min="9764" max="9765" width="5.140625" style="4" customWidth="1"/>
    <col min="9766" max="9766" width="1.7109375" style="4" customWidth="1"/>
    <col min="9767" max="9769" width="5" style="4" customWidth="1"/>
    <col min="9770" max="9770" width="1.7109375" style="4" customWidth="1"/>
    <col min="9771" max="9773" width="5" style="4" customWidth="1"/>
    <col min="9774" max="9774" width="1.7109375" style="4" customWidth="1"/>
    <col min="9775" max="9777" width="5" style="4" customWidth="1"/>
    <col min="9778" max="9778" width="1.7109375" style="4" customWidth="1"/>
    <col min="9779" max="9781" width="5.140625" style="4" customWidth="1"/>
    <col min="9782" max="9782" width="1.7109375" style="4" customWidth="1"/>
    <col min="9783" max="9784" width="5" style="4" customWidth="1"/>
    <col min="9785" max="9785" width="5.28515625" style="4" customWidth="1"/>
    <col min="9786" max="9984" width="11.42578125" style="4"/>
    <col min="9985" max="9985" width="16.140625" style="4" customWidth="1"/>
    <col min="9986" max="9986" width="6" style="4" customWidth="1"/>
    <col min="9987" max="9987" width="6" style="4" bestFit="1" customWidth="1"/>
    <col min="9988" max="9988" width="5.7109375" style="4" bestFit="1" customWidth="1"/>
    <col min="9989" max="9989" width="1.7109375" style="4" customWidth="1"/>
    <col min="9990" max="9990" width="6" style="4" bestFit="1" customWidth="1"/>
    <col min="9991" max="9992" width="5" style="4" customWidth="1"/>
    <col min="9993" max="9993" width="1.7109375" style="4" customWidth="1"/>
    <col min="9994" max="9996" width="5" style="4" customWidth="1"/>
    <col min="9997" max="9997" width="1.7109375" style="4" customWidth="1"/>
    <col min="9998" max="10000" width="5.140625" style="4" bestFit="1" customWidth="1"/>
    <col min="10001" max="10001" width="1.7109375" style="4" customWidth="1"/>
    <col min="10002" max="10004" width="5.140625" style="4" bestFit="1" customWidth="1"/>
    <col min="10005" max="10005" width="1.7109375" style="4" customWidth="1"/>
    <col min="10006" max="10008" width="5.140625" style="4" bestFit="1" customWidth="1"/>
    <col min="10009" max="10009" width="1.7109375" style="4" customWidth="1"/>
    <col min="10010" max="10010" width="4.85546875" style="4" bestFit="1" customWidth="1"/>
    <col min="10011" max="10012" width="4.42578125" style="4" customWidth="1"/>
    <col min="10013" max="10013" width="8.85546875" style="4" customWidth="1"/>
    <col min="10014" max="10014" width="12" style="4" customWidth="1"/>
    <col min="10015" max="10017" width="6" style="4" customWidth="1"/>
    <col min="10018" max="10018" width="1.7109375" style="4" customWidth="1"/>
    <col min="10019" max="10019" width="6.140625" style="4" customWidth="1"/>
    <col min="10020" max="10021" width="5.140625" style="4" customWidth="1"/>
    <col min="10022" max="10022" width="1.7109375" style="4" customWidth="1"/>
    <col min="10023" max="10025" width="5" style="4" customWidth="1"/>
    <col min="10026" max="10026" width="1.7109375" style="4" customWidth="1"/>
    <col min="10027" max="10029" width="5" style="4" customWidth="1"/>
    <col min="10030" max="10030" width="1.7109375" style="4" customWidth="1"/>
    <col min="10031" max="10033" width="5" style="4" customWidth="1"/>
    <col min="10034" max="10034" width="1.7109375" style="4" customWidth="1"/>
    <col min="10035" max="10037" width="5.140625" style="4" customWidth="1"/>
    <col min="10038" max="10038" width="1.7109375" style="4" customWidth="1"/>
    <col min="10039" max="10040" width="5" style="4" customWidth="1"/>
    <col min="10041" max="10041" width="5.28515625" style="4" customWidth="1"/>
    <col min="10042" max="10240" width="11.42578125" style="4"/>
    <col min="10241" max="10241" width="16.140625" style="4" customWidth="1"/>
    <col min="10242" max="10242" width="6" style="4" customWidth="1"/>
    <col min="10243" max="10243" width="6" style="4" bestFit="1" customWidth="1"/>
    <col min="10244" max="10244" width="5.7109375" style="4" bestFit="1" customWidth="1"/>
    <col min="10245" max="10245" width="1.7109375" style="4" customWidth="1"/>
    <col min="10246" max="10246" width="6" style="4" bestFit="1" customWidth="1"/>
    <col min="10247" max="10248" width="5" style="4" customWidth="1"/>
    <col min="10249" max="10249" width="1.7109375" style="4" customWidth="1"/>
    <col min="10250" max="10252" width="5" style="4" customWidth="1"/>
    <col min="10253" max="10253" width="1.7109375" style="4" customWidth="1"/>
    <col min="10254" max="10256" width="5.140625" style="4" bestFit="1" customWidth="1"/>
    <col min="10257" max="10257" width="1.7109375" style="4" customWidth="1"/>
    <col min="10258" max="10260" width="5.140625" style="4" bestFit="1" customWidth="1"/>
    <col min="10261" max="10261" width="1.7109375" style="4" customWidth="1"/>
    <col min="10262" max="10264" width="5.140625" style="4" bestFit="1" customWidth="1"/>
    <col min="10265" max="10265" width="1.7109375" style="4" customWidth="1"/>
    <col min="10266" max="10266" width="4.85546875" style="4" bestFit="1" customWidth="1"/>
    <col min="10267" max="10268" width="4.42578125" style="4" customWidth="1"/>
    <col min="10269" max="10269" width="8.85546875" style="4" customWidth="1"/>
    <col min="10270" max="10270" width="12" style="4" customWidth="1"/>
    <col min="10271" max="10273" width="6" style="4" customWidth="1"/>
    <col min="10274" max="10274" width="1.7109375" style="4" customWidth="1"/>
    <col min="10275" max="10275" width="6.140625" style="4" customWidth="1"/>
    <col min="10276" max="10277" width="5.140625" style="4" customWidth="1"/>
    <col min="10278" max="10278" width="1.7109375" style="4" customWidth="1"/>
    <col min="10279" max="10281" width="5" style="4" customWidth="1"/>
    <col min="10282" max="10282" width="1.7109375" style="4" customWidth="1"/>
    <col min="10283" max="10285" width="5" style="4" customWidth="1"/>
    <col min="10286" max="10286" width="1.7109375" style="4" customWidth="1"/>
    <col min="10287" max="10289" width="5" style="4" customWidth="1"/>
    <col min="10290" max="10290" width="1.7109375" style="4" customWidth="1"/>
    <col min="10291" max="10293" width="5.140625" style="4" customWidth="1"/>
    <col min="10294" max="10294" width="1.7109375" style="4" customWidth="1"/>
    <col min="10295" max="10296" width="5" style="4" customWidth="1"/>
    <col min="10297" max="10297" width="5.28515625" style="4" customWidth="1"/>
    <col min="10298" max="10496" width="11.42578125" style="4"/>
    <col min="10497" max="10497" width="16.140625" style="4" customWidth="1"/>
    <col min="10498" max="10498" width="6" style="4" customWidth="1"/>
    <col min="10499" max="10499" width="6" style="4" bestFit="1" customWidth="1"/>
    <col min="10500" max="10500" width="5.7109375" style="4" bestFit="1" customWidth="1"/>
    <col min="10501" max="10501" width="1.7109375" style="4" customWidth="1"/>
    <col min="10502" max="10502" width="6" style="4" bestFit="1" customWidth="1"/>
    <col min="10503" max="10504" width="5" style="4" customWidth="1"/>
    <col min="10505" max="10505" width="1.7109375" style="4" customWidth="1"/>
    <col min="10506" max="10508" width="5" style="4" customWidth="1"/>
    <col min="10509" max="10509" width="1.7109375" style="4" customWidth="1"/>
    <col min="10510" max="10512" width="5.140625" style="4" bestFit="1" customWidth="1"/>
    <col min="10513" max="10513" width="1.7109375" style="4" customWidth="1"/>
    <col min="10514" max="10516" width="5.140625" style="4" bestFit="1" customWidth="1"/>
    <col min="10517" max="10517" width="1.7109375" style="4" customWidth="1"/>
    <col min="10518" max="10520" width="5.140625" style="4" bestFit="1" customWidth="1"/>
    <col min="10521" max="10521" width="1.7109375" style="4" customWidth="1"/>
    <col min="10522" max="10522" width="4.85546875" style="4" bestFit="1" customWidth="1"/>
    <col min="10523" max="10524" width="4.42578125" style="4" customWidth="1"/>
    <col min="10525" max="10525" width="8.85546875" style="4" customWidth="1"/>
    <col min="10526" max="10526" width="12" style="4" customWidth="1"/>
    <col min="10527" max="10529" width="6" style="4" customWidth="1"/>
    <col min="10530" max="10530" width="1.7109375" style="4" customWidth="1"/>
    <col min="10531" max="10531" width="6.140625" style="4" customWidth="1"/>
    <col min="10532" max="10533" width="5.140625" style="4" customWidth="1"/>
    <col min="10534" max="10534" width="1.7109375" style="4" customWidth="1"/>
    <col min="10535" max="10537" width="5" style="4" customWidth="1"/>
    <col min="10538" max="10538" width="1.7109375" style="4" customWidth="1"/>
    <col min="10539" max="10541" width="5" style="4" customWidth="1"/>
    <col min="10542" max="10542" width="1.7109375" style="4" customWidth="1"/>
    <col min="10543" max="10545" width="5" style="4" customWidth="1"/>
    <col min="10546" max="10546" width="1.7109375" style="4" customWidth="1"/>
    <col min="10547" max="10549" width="5.140625" style="4" customWidth="1"/>
    <col min="10550" max="10550" width="1.7109375" style="4" customWidth="1"/>
    <col min="10551" max="10552" width="5" style="4" customWidth="1"/>
    <col min="10553" max="10553" width="5.28515625" style="4" customWidth="1"/>
    <col min="10554" max="10752" width="11.42578125" style="4"/>
    <col min="10753" max="10753" width="16.140625" style="4" customWidth="1"/>
    <col min="10754" max="10754" width="6" style="4" customWidth="1"/>
    <col min="10755" max="10755" width="6" style="4" bestFit="1" customWidth="1"/>
    <col min="10756" max="10756" width="5.7109375" style="4" bestFit="1" customWidth="1"/>
    <col min="10757" max="10757" width="1.7109375" style="4" customWidth="1"/>
    <col min="10758" max="10758" width="6" style="4" bestFit="1" customWidth="1"/>
    <col min="10759" max="10760" width="5" style="4" customWidth="1"/>
    <col min="10761" max="10761" width="1.7109375" style="4" customWidth="1"/>
    <col min="10762" max="10764" width="5" style="4" customWidth="1"/>
    <col min="10765" max="10765" width="1.7109375" style="4" customWidth="1"/>
    <col min="10766" max="10768" width="5.140625" style="4" bestFit="1" customWidth="1"/>
    <col min="10769" max="10769" width="1.7109375" style="4" customWidth="1"/>
    <col min="10770" max="10772" width="5.140625" style="4" bestFit="1" customWidth="1"/>
    <col min="10773" max="10773" width="1.7109375" style="4" customWidth="1"/>
    <col min="10774" max="10776" width="5.140625" style="4" bestFit="1" customWidth="1"/>
    <col min="10777" max="10777" width="1.7109375" style="4" customWidth="1"/>
    <col min="10778" max="10778" width="4.85546875" style="4" bestFit="1" customWidth="1"/>
    <col min="10779" max="10780" width="4.42578125" style="4" customWidth="1"/>
    <col min="10781" max="10781" width="8.85546875" style="4" customWidth="1"/>
    <col min="10782" max="10782" width="12" style="4" customWidth="1"/>
    <col min="10783" max="10785" width="6" style="4" customWidth="1"/>
    <col min="10786" max="10786" width="1.7109375" style="4" customWidth="1"/>
    <col min="10787" max="10787" width="6.140625" style="4" customWidth="1"/>
    <col min="10788" max="10789" width="5.140625" style="4" customWidth="1"/>
    <col min="10790" max="10790" width="1.7109375" style="4" customWidth="1"/>
    <col min="10791" max="10793" width="5" style="4" customWidth="1"/>
    <col min="10794" max="10794" width="1.7109375" style="4" customWidth="1"/>
    <col min="10795" max="10797" width="5" style="4" customWidth="1"/>
    <col min="10798" max="10798" width="1.7109375" style="4" customWidth="1"/>
    <col min="10799" max="10801" width="5" style="4" customWidth="1"/>
    <col min="10802" max="10802" width="1.7109375" style="4" customWidth="1"/>
    <col min="10803" max="10805" width="5.140625" style="4" customWidth="1"/>
    <col min="10806" max="10806" width="1.7109375" style="4" customWidth="1"/>
    <col min="10807" max="10808" width="5" style="4" customWidth="1"/>
    <col min="10809" max="10809" width="5.28515625" style="4" customWidth="1"/>
    <col min="10810" max="11008" width="11.42578125" style="4"/>
    <col min="11009" max="11009" width="16.140625" style="4" customWidth="1"/>
    <col min="11010" max="11010" width="6" style="4" customWidth="1"/>
    <col min="11011" max="11011" width="6" style="4" bestFit="1" customWidth="1"/>
    <col min="11012" max="11012" width="5.7109375" style="4" bestFit="1" customWidth="1"/>
    <col min="11013" max="11013" width="1.7109375" style="4" customWidth="1"/>
    <col min="11014" max="11014" width="6" style="4" bestFit="1" customWidth="1"/>
    <col min="11015" max="11016" width="5" style="4" customWidth="1"/>
    <col min="11017" max="11017" width="1.7109375" style="4" customWidth="1"/>
    <col min="11018" max="11020" width="5" style="4" customWidth="1"/>
    <col min="11021" max="11021" width="1.7109375" style="4" customWidth="1"/>
    <col min="11022" max="11024" width="5.140625" style="4" bestFit="1" customWidth="1"/>
    <col min="11025" max="11025" width="1.7109375" style="4" customWidth="1"/>
    <col min="11026" max="11028" width="5.140625" style="4" bestFit="1" customWidth="1"/>
    <col min="11029" max="11029" width="1.7109375" style="4" customWidth="1"/>
    <col min="11030" max="11032" width="5.140625" style="4" bestFit="1" customWidth="1"/>
    <col min="11033" max="11033" width="1.7109375" style="4" customWidth="1"/>
    <col min="11034" max="11034" width="4.85546875" style="4" bestFit="1" customWidth="1"/>
    <col min="11035" max="11036" width="4.42578125" style="4" customWidth="1"/>
    <col min="11037" max="11037" width="8.85546875" style="4" customWidth="1"/>
    <col min="11038" max="11038" width="12" style="4" customWidth="1"/>
    <col min="11039" max="11041" width="6" style="4" customWidth="1"/>
    <col min="11042" max="11042" width="1.7109375" style="4" customWidth="1"/>
    <col min="11043" max="11043" width="6.140625" style="4" customWidth="1"/>
    <col min="11044" max="11045" width="5.140625" style="4" customWidth="1"/>
    <col min="11046" max="11046" width="1.7109375" style="4" customWidth="1"/>
    <col min="11047" max="11049" width="5" style="4" customWidth="1"/>
    <col min="11050" max="11050" width="1.7109375" style="4" customWidth="1"/>
    <col min="11051" max="11053" width="5" style="4" customWidth="1"/>
    <col min="11054" max="11054" width="1.7109375" style="4" customWidth="1"/>
    <col min="11055" max="11057" width="5" style="4" customWidth="1"/>
    <col min="11058" max="11058" width="1.7109375" style="4" customWidth="1"/>
    <col min="11059" max="11061" width="5.140625" style="4" customWidth="1"/>
    <col min="11062" max="11062" width="1.7109375" style="4" customWidth="1"/>
    <col min="11063" max="11064" width="5" style="4" customWidth="1"/>
    <col min="11065" max="11065" width="5.28515625" style="4" customWidth="1"/>
    <col min="11066" max="11264" width="11.42578125" style="4"/>
    <col min="11265" max="11265" width="16.140625" style="4" customWidth="1"/>
    <col min="11266" max="11266" width="6" style="4" customWidth="1"/>
    <col min="11267" max="11267" width="6" style="4" bestFit="1" customWidth="1"/>
    <col min="11268" max="11268" width="5.7109375" style="4" bestFit="1" customWidth="1"/>
    <col min="11269" max="11269" width="1.7109375" style="4" customWidth="1"/>
    <col min="11270" max="11270" width="6" style="4" bestFit="1" customWidth="1"/>
    <col min="11271" max="11272" width="5" style="4" customWidth="1"/>
    <col min="11273" max="11273" width="1.7109375" style="4" customWidth="1"/>
    <col min="11274" max="11276" width="5" style="4" customWidth="1"/>
    <col min="11277" max="11277" width="1.7109375" style="4" customWidth="1"/>
    <col min="11278" max="11280" width="5.140625" style="4" bestFit="1" customWidth="1"/>
    <col min="11281" max="11281" width="1.7109375" style="4" customWidth="1"/>
    <col min="11282" max="11284" width="5.140625" style="4" bestFit="1" customWidth="1"/>
    <col min="11285" max="11285" width="1.7109375" style="4" customWidth="1"/>
    <col min="11286" max="11288" width="5.140625" style="4" bestFit="1" customWidth="1"/>
    <col min="11289" max="11289" width="1.7109375" style="4" customWidth="1"/>
    <col min="11290" max="11290" width="4.85546875" style="4" bestFit="1" customWidth="1"/>
    <col min="11291" max="11292" width="4.42578125" style="4" customWidth="1"/>
    <col min="11293" max="11293" width="8.85546875" style="4" customWidth="1"/>
    <col min="11294" max="11294" width="12" style="4" customWidth="1"/>
    <col min="11295" max="11297" width="6" style="4" customWidth="1"/>
    <col min="11298" max="11298" width="1.7109375" style="4" customWidth="1"/>
    <col min="11299" max="11299" width="6.140625" style="4" customWidth="1"/>
    <col min="11300" max="11301" width="5.140625" style="4" customWidth="1"/>
    <col min="11302" max="11302" width="1.7109375" style="4" customWidth="1"/>
    <col min="11303" max="11305" width="5" style="4" customWidth="1"/>
    <col min="11306" max="11306" width="1.7109375" style="4" customWidth="1"/>
    <col min="11307" max="11309" width="5" style="4" customWidth="1"/>
    <col min="11310" max="11310" width="1.7109375" style="4" customWidth="1"/>
    <col min="11311" max="11313" width="5" style="4" customWidth="1"/>
    <col min="11314" max="11314" width="1.7109375" style="4" customWidth="1"/>
    <col min="11315" max="11317" width="5.140625" style="4" customWidth="1"/>
    <col min="11318" max="11318" width="1.7109375" style="4" customWidth="1"/>
    <col min="11319" max="11320" width="5" style="4" customWidth="1"/>
    <col min="11321" max="11321" width="5.28515625" style="4" customWidth="1"/>
    <col min="11322" max="11520" width="11.42578125" style="4"/>
    <col min="11521" max="11521" width="16.140625" style="4" customWidth="1"/>
    <col min="11522" max="11522" width="6" style="4" customWidth="1"/>
    <col min="11523" max="11523" width="6" style="4" bestFit="1" customWidth="1"/>
    <col min="11524" max="11524" width="5.7109375" style="4" bestFit="1" customWidth="1"/>
    <col min="11525" max="11525" width="1.7109375" style="4" customWidth="1"/>
    <col min="11526" max="11526" width="6" style="4" bestFit="1" customWidth="1"/>
    <col min="11527" max="11528" width="5" style="4" customWidth="1"/>
    <col min="11529" max="11529" width="1.7109375" style="4" customWidth="1"/>
    <col min="11530" max="11532" width="5" style="4" customWidth="1"/>
    <col min="11533" max="11533" width="1.7109375" style="4" customWidth="1"/>
    <col min="11534" max="11536" width="5.140625" style="4" bestFit="1" customWidth="1"/>
    <col min="11537" max="11537" width="1.7109375" style="4" customWidth="1"/>
    <col min="11538" max="11540" width="5.140625" style="4" bestFit="1" customWidth="1"/>
    <col min="11541" max="11541" width="1.7109375" style="4" customWidth="1"/>
    <col min="11542" max="11544" width="5.140625" style="4" bestFit="1" customWidth="1"/>
    <col min="11545" max="11545" width="1.7109375" style="4" customWidth="1"/>
    <col min="11546" max="11546" width="4.85546875" style="4" bestFit="1" customWidth="1"/>
    <col min="11547" max="11548" width="4.42578125" style="4" customWidth="1"/>
    <col min="11549" max="11549" width="8.85546875" style="4" customWidth="1"/>
    <col min="11550" max="11550" width="12" style="4" customWidth="1"/>
    <col min="11551" max="11553" width="6" style="4" customWidth="1"/>
    <col min="11554" max="11554" width="1.7109375" style="4" customWidth="1"/>
    <col min="11555" max="11555" width="6.140625" style="4" customWidth="1"/>
    <col min="11556" max="11557" width="5.140625" style="4" customWidth="1"/>
    <col min="11558" max="11558" width="1.7109375" style="4" customWidth="1"/>
    <col min="11559" max="11561" width="5" style="4" customWidth="1"/>
    <col min="11562" max="11562" width="1.7109375" style="4" customWidth="1"/>
    <col min="11563" max="11565" width="5" style="4" customWidth="1"/>
    <col min="11566" max="11566" width="1.7109375" style="4" customWidth="1"/>
    <col min="11567" max="11569" width="5" style="4" customWidth="1"/>
    <col min="11570" max="11570" width="1.7109375" style="4" customWidth="1"/>
    <col min="11571" max="11573" width="5.140625" style="4" customWidth="1"/>
    <col min="11574" max="11574" width="1.7109375" style="4" customWidth="1"/>
    <col min="11575" max="11576" width="5" style="4" customWidth="1"/>
    <col min="11577" max="11577" width="5.28515625" style="4" customWidth="1"/>
    <col min="11578" max="11776" width="11.42578125" style="4"/>
    <col min="11777" max="11777" width="16.140625" style="4" customWidth="1"/>
    <col min="11778" max="11778" width="6" style="4" customWidth="1"/>
    <col min="11779" max="11779" width="6" style="4" bestFit="1" customWidth="1"/>
    <col min="11780" max="11780" width="5.7109375" style="4" bestFit="1" customWidth="1"/>
    <col min="11781" max="11781" width="1.7109375" style="4" customWidth="1"/>
    <col min="11782" max="11782" width="6" style="4" bestFit="1" customWidth="1"/>
    <col min="11783" max="11784" width="5" style="4" customWidth="1"/>
    <col min="11785" max="11785" width="1.7109375" style="4" customWidth="1"/>
    <col min="11786" max="11788" width="5" style="4" customWidth="1"/>
    <col min="11789" max="11789" width="1.7109375" style="4" customWidth="1"/>
    <col min="11790" max="11792" width="5.140625" style="4" bestFit="1" customWidth="1"/>
    <col min="11793" max="11793" width="1.7109375" style="4" customWidth="1"/>
    <col min="11794" max="11796" width="5.140625" style="4" bestFit="1" customWidth="1"/>
    <col min="11797" max="11797" width="1.7109375" style="4" customWidth="1"/>
    <col min="11798" max="11800" width="5.140625" style="4" bestFit="1" customWidth="1"/>
    <col min="11801" max="11801" width="1.7109375" style="4" customWidth="1"/>
    <col min="11802" max="11802" width="4.85546875" style="4" bestFit="1" customWidth="1"/>
    <col min="11803" max="11804" width="4.42578125" style="4" customWidth="1"/>
    <col min="11805" max="11805" width="8.85546875" style="4" customWidth="1"/>
    <col min="11806" max="11806" width="12" style="4" customWidth="1"/>
    <col min="11807" max="11809" width="6" style="4" customWidth="1"/>
    <col min="11810" max="11810" width="1.7109375" style="4" customWidth="1"/>
    <col min="11811" max="11811" width="6.140625" style="4" customWidth="1"/>
    <col min="11812" max="11813" width="5.140625" style="4" customWidth="1"/>
    <col min="11814" max="11814" width="1.7109375" style="4" customWidth="1"/>
    <col min="11815" max="11817" width="5" style="4" customWidth="1"/>
    <col min="11818" max="11818" width="1.7109375" style="4" customWidth="1"/>
    <col min="11819" max="11821" width="5" style="4" customWidth="1"/>
    <col min="11822" max="11822" width="1.7109375" style="4" customWidth="1"/>
    <col min="11823" max="11825" width="5" style="4" customWidth="1"/>
    <col min="11826" max="11826" width="1.7109375" style="4" customWidth="1"/>
    <col min="11827" max="11829" width="5.140625" style="4" customWidth="1"/>
    <col min="11830" max="11830" width="1.7109375" style="4" customWidth="1"/>
    <col min="11831" max="11832" width="5" style="4" customWidth="1"/>
    <col min="11833" max="11833" width="5.28515625" style="4" customWidth="1"/>
    <col min="11834" max="12032" width="11.42578125" style="4"/>
    <col min="12033" max="12033" width="16.140625" style="4" customWidth="1"/>
    <col min="12034" max="12034" width="6" style="4" customWidth="1"/>
    <col min="12035" max="12035" width="6" style="4" bestFit="1" customWidth="1"/>
    <col min="12036" max="12036" width="5.7109375" style="4" bestFit="1" customWidth="1"/>
    <col min="12037" max="12037" width="1.7109375" style="4" customWidth="1"/>
    <col min="12038" max="12038" width="6" style="4" bestFit="1" customWidth="1"/>
    <col min="12039" max="12040" width="5" style="4" customWidth="1"/>
    <col min="12041" max="12041" width="1.7109375" style="4" customWidth="1"/>
    <col min="12042" max="12044" width="5" style="4" customWidth="1"/>
    <col min="12045" max="12045" width="1.7109375" style="4" customWidth="1"/>
    <col min="12046" max="12048" width="5.140625" style="4" bestFit="1" customWidth="1"/>
    <col min="12049" max="12049" width="1.7109375" style="4" customWidth="1"/>
    <col min="12050" max="12052" width="5.140625" style="4" bestFit="1" customWidth="1"/>
    <col min="12053" max="12053" width="1.7109375" style="4" customWidth="1"/>
    <col min="12054" max="12056" width="5.140625" style="4" bestFit="1" customWidth="1"/>
    <col min="12057" max="12057" width="1.7109375" style="4" customWidth="1"/>
    <col min="12058" max="12058" width="4.85546875" style="4" bestFit="1" customWidth="1"/>
    <col min="12059" max="12060" width="4.42578125" style="4" customWidth="1"/>
    <col min="12061" max="12061" width="8.85546875" style="4" customWidth="1"/>
    <col min="12062" max="12062" width="12" style="4" customWidth="1"/>
    <col min="12063" max="12065" width="6" style="4" customWidth="1"/>
    <col min="12066" max="12066" width="1.7109375" style="4" customWidth="1"/>
    <col min="12067" max="12067" width="6.140625" style="4" customWidth="1"/>
    <col min="12068" max="12069" width="5.140625" style="4" customWidth="1"/>
    <col min="12070" max="12070" width="1.7109375" style="4" customWidth="1"/>
    <col min="12071" max="12073" width="5" style="4" customWidth="1"/>
    <col min="12074" max="12074" width="1.7109375" style="4" customWidth="1"/>
    <col min="12075" max="12077" width="5" style="4" customWidth="1"/>
    <col min="12078" max="12078" width="1.7109375" style="4" customWidth="1"/>
    <col min="12079" max="12081" width="5" style="4" customWidth="1"/>
    <col min="12082" max="12082" width="1.7109375" style="4" customWidth="1"/>
    <col min="12083" max="12085" width="5.140625" style="4" customWidth="1"/>
    <col min="12086" max="12086" width="1.7109375" style="4" customWidth="1"/>
    <col min="12087" max="12088" width="5" style="4" customWidth="1"/>
    <col min="12089" max="12089" width="5.28515625" style="4" customWidth="1"/>
    <col min="12090" max="12288" width="11.42578125" style="4"/>
    <col min="12289" max="12289" width="16.140625" style="4" customWidth="1"/>
    <col min="12290" max="12290" width="6" style="4" customWidth="1"/>
    <col min="12291" max="12291" width="6" style="4" bestFit="1" customWidth="1"/>
    <col min="12292" max="12292" width="5.7109375" style="4" bestFit="1" customWidth="1"/>
    <col min="12293" max="12293" width="1.7109375" style="4" customWidth="1"/>
    <col min="12294" max="12294" width="6" style="4" bestFit="1" customWidth="1"/>
    <col min="12295" max="12296" width="5" style="4" customWidth="1"/>
    <col min="12297" max="12297" width="1.7109375" style="4" customWidth="1"/>
    <col min="12298" max="12300" width="5" style="4" customWidth="1"/>
    <col min="12301" max="12301" width="1.7109375" style="4" customWidth="1"/>
    <col min="12302" max="12304" width="5.140625" style="4" bestFit="1" customWidth="1"/>
    <col min="12305" max="12305" width="1.7109375" style="4" customWidth="1"/>
    <col min="12306" max="12308" width="5.140625" style="4" bestFit="1" customWidth="1"/>
    <col min="12309" max="12309" width="1.7109375" style="4" customWidth="1"/>
    <col min="12310" max="12312" width="5.140625" style="4" bestFit="1" customWidth="1"/>
    <col min="12313" max="12313" width="1.7109375" style="4" customWidth="1"/>
    <col min="12314" max="12314" width="4.85546875" style="4" bestFit="1" customWidth="1"/>
    <col min="12315" max="12316" width="4.42578125" style="4" customWidth="1"/>
    <col min="12317" max="12317" width="8.85546875" style="4" customWidth="1"/>
    <col min="12318" max="12318" width="12" style="4" customWidth="1"/>
    <col min="12319" max="12321" width="6" style="4" customWidth="1"/>
    <col min="12322" max="12322" width="1.7109375" style="4" customWidth="1"/>
    <col min="12323" max="12323" width="6.140625" style="4" customWidth="1"/>
    <col min="12324" max="12325" width="5.140625" style="4" customWidth="1"/>
    <col min="12326" max="12326" width="1.7109375" style="4" customWidth="1"/>
    <col min="12327" max="12329" width="5" style="4" customWidth="1"/>
    <col min="12330" max="12330" width="1.7109375" style="4" customWidth="1"/>
    <col min="12331" max="12333" width="5" style="4" customWidth="1"/>
    <col min="12334" max="12334" width="1.7109375" style="4" customWidth="1"/>
    <col min="12335" max="12337" width="5" style="4" customWidth="1"/>
    <col min="12338" max="12338" width="1.7109375" style="4" customWidth="1"/>
    <col min="12339" max="12341" width="5.140625" style="4" customWidth="1"/>
    <col min="12342" max="12342" width="1.7109375" style="4" customWidth="1"/>
    <col min="12343" max="12344" width="5" style="4" customWidth="1"/>
    <col min="12345" max="12345" width="5.28515625" style="4" customWidth="1"/>
    <col min="12346" max="12544" width="11.42578125" style="4"/>
    <col min="12545" max="12545" width="16.140625" style="4" customWidth="1"/>
    <col min="12546" max="12546" width="6" style="4" customWidth="1"/>
    <col min="12547" max="12547" width="6" style="4" bestFit="1" customWidth="1"/>
    <col min="12548" max="12548" width="5.7109375" style="4" bestFit="1" customWidth="1"/>
    <col min="12549" max="12549" width="1.7109375" style="4" customWidth="1"/>
    <col min="12550" max="12550" width="6" style="4" bestFit="1" customWidth="1"/>
    <col min="12551" max="12552" width="5" style="4" customWidth="1"/>
    <col min="12553" max="12553" width="1.7109375" style="4" customWidth="1"/>
    <col min="12554" max="12556" width="5" style="4" customWidth="1"/>
    <col min="12557" max="12557" width="1.7109375" style="4" customWidth="1"/>
    <col min="12558" max="12560" width="5.140625" style="4" bestFit="1" customWidth="1"/>
    <col min="12561" max="12561" width="1.7109375" style="4" customWidth="1"/>
    <col min="12562" max="12564" width="5.140625" style="4" bestFit="1" customWidth="1"/>
    <col min="12565" max="12565" width="1.7109375" style="4" customWidth="1"/>
    <col min="12566" max="12568" width="5.140625" style="4" bestFit="1" customWidth="1"/>
    <col min="12569" max="12569" width="1.7109375" style="4" customWidth="1"/>
    <col min="12570" max="12570" width="4.85546875" style="4" bestFit="1" customWidth="1"/>
    <col min="12571" max="12572" width="4.42578125" style="4" customWidth="1"/>
    <col min="12573" max="12573" width="8.85546875" style="4" customWidth="1"/>
    <col min="12574" max="12574" width="12" style="4" customWidth="1"/>
    <col min="12575" max="12577" width="6" style="4" customWidth="1"/>
    <col min="12578" max="12578" width="1.7109375" style="4" customWidth="1"/>
    <col min="12579" max="12579" width="6.140625" style="4" customWidth="1"/>
    <col min="12580" max="12581" width="5.140625" style="4" customWidth="1"/>
    <col min="12582" max="12582" width="1.7109375" style="4" customWidth="1"/>
    <col min="12583" max="12585" width="5" style="4" customWidth="1"/>
    <col min="12586" max="12586" width="1.7109375" style="4" customWidth="1"/>
    <col min="12587" max="12589" width="5" style="4" customWidth="1"/>
    <col min="12590" max="12590" width="1.7109375" style="4" customWidth="1"/>
    <col min="12591" max="12593" width="5" style="4" customWidth="1"/>
    <col min="12594" max="12594" width="1.7109375" style="4" customWidth="1"/>
    <col min="12595" max="12597" width="5.140625" style="4" customWidth="1"/>
    <col min="12598" max="12598" width="1.7109375" style="4" customWidth="1"/>
    <col min="12599" max="12600" width="5" style="4" customWidth="1"/>
    <col min="12601" max="12601" width="5.28515625" style="4" customWidth="1"/>
    <col min="12602" max="12800" width="11.42578125" style="4"/>
    <col min="12801" max="12801" width="16.140625" style="4" customWidth="1"/>
    <col min="12802" max="12802" width="6" style="4" customWidth="1"/>
    <col min="12803" max="12803" width="6" style="4" bestFit="1" customWidth="1"/>
    <col min="12804" max="12804" width="5.7109375" style="4" bestFit="1" customWidth="1"/>
    <col min="12805" max="12805" width="1.7109375" style="4" customWidth="1"/>
    <col min="12806" max="12806" width="6" style="4" bestFit="1" customWidth="1"/>
    <col min="12807" max="12808" width="5" style="4" customWidth="1"/>
    <col min="12809" max="12809" width="1.7109375" style="4" customWidth="1"/>
    <col min="12810" max="12812" width="5" style="4" customWidth="1"/>
    <col min="12813" max="12813" width="1.7109375" style="4" customWidth="1"/>
    <col min="12814" max="12816" width="5.140625" style="4" bestFit="1" customWidth="1"/>
    <col min="12817" max="12817" width="1.7109375" style="4" customWidth="1"/>
    <col min="12818" max="12820" width="5.140625" style="4" bestFit="1" customWidth="1"/>
    <col min="12821" max="12821" width="1.7109375" style="4" customWidth="1"/>
    <col min="12822" max="12824" width="5.140625" style="4" bestFit="1" customWidth="1"/>
    <col min="12825" max="12825" width="1.7109375" style="4" customWidth="1"/>
    <col min="12826" max="12826" width="4.85546875" style="4" bestFit="1" customWidth="1"/>
    <col min="12827" max="12828" width="4.42578125" style="4" customWidth="1"/>
    <col min="12829" max="12829" width="8.85546875" style="4" customWidth="1"/>
    <col min="12830" max="12830" width="12" style="4" customWidth="1"/>
    <col min="12831" max="12833" width="6" style="4" customWidth="1"/>
    <col min="12834" max="12834" width="1.7109375" style="4" customWidth="1"/>
    <col min="12835" max="12835" width="6.140625" style="4" customWidth="1"/>
    <col min="12836" max="12837" width="5.140625" style="4" customWidth="1"/>
    <col min="12838" max="12838" width="1.7109375" style="4" customWidth="1"/>
    <col min="12839" max="12841" width="5" style="4" customWidth="1"/>
    <col min="12842" max="12842" width="1.7109375" style="4" customWidth="1"/>
    <col min="12843" max="12845" width="5" style="4" customWidth="1"/>
    <col min="12846" max="12846" width="1.7109375" style="4" customWidth="1"/>
    <col min="12847" max="12849" width="5" style="4" customWidth="1"/>
    <col min="12850" max="12850" width="1.7109375" style="4" customWidth="1"/>
    <col min="12851" max="12853" width="5.140625" style="4" customWidth="1"/>
    <col min="12854" max="12854" width="1.7109375" style="4" customWidth="1"/>
    <col min="12855" max="12856" width="5" style="4" customWidth="1"/>
    <col min="12857" max="12857" width="5.28515625" style="4" customWidth="1"/>
    <col min="12858" max="13056" width="11.42578125" style="4"/>
    <col min="13057" max="13057" width="16.140625" style="4" customWidth="1"/>
    <col min="13058" max="13058" width="6" style="4" customWidth="1"/>
    <col min="13059" max="13059" width="6" style="4" bestFit="1" customWidth="1"/>
    <col min="13060" max="13060" width="5.7109375" style="4" bestFit="1" customWidth="1"/>
    <col min="13061" max="13061" width="1.7109375" style="4" customWidth="1"/>
    <col min="13062" max="13062" width="6" style="4" bestFit="1" customWidth="1"/>
    <col min="13063" max="13064" width="5" style="4" customWidth="1"/>
    <col min="13065" max="13065" width="1.7109375" style="4" customWidth="1"/>
    <col min="13066" max="13068" width="5" style="4" customWidth="1"/>
    <col min="13069" max="13069" width="1.7109375" style="4" customWidth="1"/>
    <col min="13070" max="13072" width="5.140625" style="4" bestFit="1" customWidth="1"/>
    <col min="13073" max="13073" width="1.7109375" style="4" customWidth="1"/>
    <col min="13074" max="13076" width="5.140625" style="4" bestFit="1" customWidth="1"/>
    <col min="13077" max="13077" width="1.7109375" style="4" customWidth="1"/>
    <col min="13078" max="13080" width="5.140625" style="4" bestFit="1" customWidth="1"/>
    <col min="13081" max="13081" width="1.7109375" style="4" customWidth="1"/>
    <col min="13082" max="13082" width="4.85546875" style="4" bestFit="1" customWidth="1"/>
    <col min="13083" max="13084" width="4.42578125" style="4" customWidth="1"/>
    <col min="13085" max="13085" width="8.85546875" style="4" customWidth="1"/>
    <col min="13086" max="13086" width="12" style="4" customWidth="1"/>
    <col min="13087" max="13089" width="6" style="4" customWidth="1"/>
    <col min="13090" max="13090" width="1.7109375" style="4" customWidth="1"/>
    <col min="13091" max="13091" width="6.140625" style="4" customWidth="1"/>
    <col min="13092" max="13093" width="5.140625" style="4" customWidth="1"/>
    <col min="13094" max="13094" width="1.7109375" style="4" customWidth="1"/>
    <col min="13095" max="13097" width="5" style="4" customWidth="1"/>
    <col min="13098" max="13098" width="1.7109375" style="4" customWidth="1"/>
    <col min="13099" max="13101" width="5" style="4" customWidth="1"/>
    <col min="13102" max="13102" width="1.7109375" style="4" customWidth="1"/>
    <col min="13103" max="13105" width="5" style="4" customWidth="1"/>
    <col min="13106" max="13106" width="1.7109375" style="4" customWidth="1"/>
    <col min="13107" max="13109" width="5.140625" style="4" customWidth="1"/>
    <col min="13110" max="13110" width="1.7109375" style="4" customWidth="1"/>
    <col min="13111" max="13112" width="5" style="4" customWidth="1"/>
    <col min="13113" max="13113" width="5.28515625" style="4" customWidth="1"/>
    <col min="13114" max="13312" width="11.42578125" style="4"/>
    <col min="13313" max="13313" width="16.140625" style="4" customWidth="1"/>
    <col min="13314" max="13314" width="6" style="4" customWidth="1"/>
    <col min="13315" max="13315" width="6" style="4" bestFit="1" customWidth="1"/>
    <col min="13316" max="13316" width="5.7109375" style="4" bestFit="1" customWidth="1"/>
    <col min="13317" max="13317" width="1.7109375" style="4" customWidth="1"/>
    <col min="13318" max="13318" width="6" style="4" bestFit="1" customWidth="1"/>
    <col min="13319" max="13320" width="5" style="4" customWidth="1"/>
    <col min="13321" max="13321" width="1.7109375" style="4" customWidth="1"/>
    <col min="13322" max="13324" width="5" style="4" customWidth="1"/>
    <col min="13325" max="13325" width="1.7109375" style="4" customWidth="1"/>
    <col min="13326" max="13328" width="5.140625" style="4" bestFit="1" customWidth="1"/>
    <col min="13329" max="13329" width="1.7109375" style="4" customWidth="1"/>
    <col min="13330" max="13332" width="5.140625" style="4" bestFit="1" customWidth="1"/>
    <col min="13333" max="13333" width="1.7109375" style="4" customWidth="1"/>
    <col min="13334" max="13336" width="5.140625" style="4" bestFit="1" customWidth="1"/>
    <col min="13337" max="13337" width="1.7109375" style="4" customWidth="1"/>
    <col min="13338" max="13338" width="4.85546875" style="4" bestFit="1" customWidth="1"/>
    <col min="13339" max="13340" width="4.42578125" style="4" customWidth="1"/>
    <col min="13341" max="13341" width="8.85546875" style="4" customWidth="1"/>
    <col min="13342" max="13342" width="12" style="4" customWidth="1"/>
    <col min="13343" max="13345" width="6" style="4" customWidth="1"/>
    <col min="13346" max="13346" width="1.7109375" style="4" customWidth="1"/>
    <col min="13347" max="13347" width="6.140625" style="4" customWidth="1"/>
    <col min="13348" max="13349" width="5.140625" style="4" customWidth="1"/>
    <col min="13350" max="13350" width="1.7109375" style="4" customWidth="1"/>
    <col min="13351" max="13353" width="5" style="4" customWidth="1"/>
    <col min="13354" max="13354" width="1.7109375" style="4" customWidth="1"/>
    <col min="13355" max="13357" width="5" style="4" customWidth="1"/>
    <col min="13358" max="13358" width="1.7109375" style="4" customWidth="1"/>
    <col min="13359" max="13361" width="5" style="4" customWidth="1"/>
    <col min="13362" max="13362" width="1.7109375" style="4" customWidth="1"/>
    <col min="13363" max="13365" width="5.140625" style="4" customWidth="1"/>
    <col min="13366" max="13366" width="1.7109375" style="4" customWidth="1"/>
    <col min="13367" max="13368" width="5" style="4" customWidth="1"/>
    <col min="13369" max="13369" width="5.28515625" style="4" customWidth="1"/>
    <col min="13370" max="13568" width="11.42578125" style="4"/>
    <col min="13569" max="13569" width="16.140625" style="4" customWidth="1"/>
    <col min="13570" max="13570" width="6" style="4" customWidth="1"/>
    <col min="13571" max="13571" width="6" style="4" bestFit="1" customWidth="1"/>
    <col min="13572" max="13572" width="5.7109375" style="4" bestFit="1" customWidth="1"/>
    <col min="13573" max="13573" width="1.7109375" style="4" customWidth="1"/>
    <col min="13574" max="13574" width="6" style="4" bestFit="1" customWidth="1"/>
    <col min="13575" max="13576" width="5" style="4" customWidth="1"/>
    <col min="13577" max="13577" width="1.7109375" style="4" customWidth="1"/>
    <col min="13578" max="13580" width="5" style="4" customWidth="1"/>
    <col min="13581" max="13581" width="1.7109375" style="4" customWidth="1"/>
    <col min="13582" max="13584" width="5.140625" style="4" bestFit="1" customWidth="1"/>
    <col min="13585" max="13585" width="1.7109375" style="4" customWidth="1"/>
    <col min="13586" max="13588" width="5.140625" style="4" bestFit="1" customWidth="1"/>
    <col min="13589" max="13589" width="1.7109375" style="4" customWidth="1"/>
    <col min="13590" max="13592" width="5.140625" style="4" bestFit="1" customWidth="1"/>
    <col min="13593" max="13593" width="1.7109375" style="4" customWidth="1"/>
    <col min="13594" max="13594" width="4.85546875" style="4" bestFit="1" customWidth="1"/>
    <col min="13595" max="13596" width="4.42578125" style="4" customWidth="1"/>
    <col min="13597" max="13597" width="8.85546875" style="4" customWidth="1"/>
    <col min="13598" max="13598" width="12" style="4" customWidth="1"/>
    <col min="13599" max="13601" width="6" style="4" customWidth="1"/>
    <col min="13602" max="13602" width="1.7109375" style="4" customWidth="1"/>
    <col min="13603" max="13603" width="6.140625" style="4" customWidth="1"/>
    <col min="13604" max="13605" width="5.140625" style="4" customWidth="1"/>
    <col min="13606" max="13606" width="1.7109375" style="4" customWidth="1"/>
    <col min="13607" max="13609" width="5" style="4" customWidth="1"/>
    <col min="13610" max="13610" width="1.7109375" style="4" customWidth="1"/>
    <col min="13611" max="13613" width="5" style="4" customWidth="1"/>
    <col min="13614" max="13614" width="1.7109375" style="4" customWidth="1"/>
    <col min="13615" max="13617" width="5" style="4" customWidth="1"/>
    <col min="13618" max="13618" width="1.7109375" style="4" customWidth="1"/>
    <col min="13619" max="13621" width="5.140625" style="4" customWidth="1"/>
    <col min="13622" max="13622" width="1.7109375" style="4" customWidth="1"/>
    <col min="13623" max="13624" width="5" style="4" customWidth="1"/>
    <col min="13625" max="13625" width="5.28515625" style="4" customWidth="1"/>
    <col min="13626" max="13824" width="11.42578125" style="4"/>
    <col min="13825" max="13825" width="16.140625" style="4" customWidth="1"/>
    <col min="13826" max="13826" width="6" style="4" customWidth="1"/>
    <col min="13827" max="13827" width="6" style="4" bestFit="1" customWidth="1"/>
    <col min="13828" max="13828" width="5.7109375" style="4" bestFit="1" customWidth="1"/>
    <col min="13829" max="13829" width="1.7109375" style="4" customWidth="1"/>
    <col min="13830" max="13830" width="6" style="4" bestFit="1" customWidth="1"/>
    <col min="13831" max="13832" width="5" style="4" customWidth="1"/>
    <col min="13833" max="13833" width="1.7109375" style="4" customWidth="1"/>
    <col min="13834" max="13836" width="5" style="4" customWidth="1"/>
    <col min="13837" max="13837" width="1.7109375" style="4" customWidth="1"/>
    <col min="13838" max="13840" width="5.140625" style="4" bestFit="1" customWidth="1"/>
    <col min="13841" max="13841" width="1.7109375" style="4" customWidth="1"/>
    <col min="13842" max="13844" width="5.140625" style="4" bestFit="1" customWidth="1"/>
    <col min="13845" max="13845" width="1.7109375" style="4" customWidth="1"/>
    <col min="13846" max="13848" width="5.140625" style="4" bestFit="1" customWidth="1"/>
    <col min="13849" max="13849" width="1.7109375" style="4" customWidth="1"/>
    <col min="13850" max="13850" width="4.85546875" style="4" bestFit="1" customWidth="1"/>
    <col min="13851" max="13852" width="4.42578125" style="4" customWidth="1"/>
    <col min="13853" max="13853" width="8.85546875" style="4" customWidth="1"/>
    <col min="13854" max="13854" width="12" style="4" customWidth="1"/>
    <col min="13855" max="13857" width="6" style="4" customWidth="1"/>
    <col min="13858" max="13858" width="1.7109375" style="4" customWidth="1"/>
    <col min="13859" max="13859" width="6.140625" style="4" customWidth="1"/>
    <col min="13860" max="13861" width="5.140625" style="4" customWidth="1"/>
    <col min="13862" max="13862" width="1.7109375" style="4" customWidth="1"/>
    <col min="13863" max="13865" width="5" style="4" customWidth="1"/>
    <col min="13866" max="13866" width="1.7109375" style="4" customWidth="1"/>
    <col min="13867" max="13869" width="5" style="4" customWidth="1"/>
    <col min="13870" max="13870" width="1.7109375" style="4" customWidth="1"/>
    <col min="13871" max="13873" width="5" style="4" customWidth="1"/>
    <col min="13874" max="13874" width="1.7109375" style="4" customWidth="1"/>
    <col min="13875" max="13877" width="5.140625" style="4" customWidth="1"/>
    <col min="13878" max="13878" width="1.7109375" style="4" customWidth="1"/>
    <col min="13879" max="13880" width="5" style="4" customWidth="1"/>
    <col min="13881" max="13881" width="5.28515625" style="4" customWidth="1"/>
    <col min="13882" max="14080" width="11.42578125" style="4"/>
    <col min="14081" max="14081" width="16.140625" style="4" customWidth="1"/>
    <col min="14082" max="14082" width="6" style="4" customWidth="1"/>
    <col min="14083" max="14083" width="6" style="4" bestFit="1" customWidth="1"/>
    <col min="14084" max="14084" width="5.7109375" style="4" bestFit="1" customWidth="1"/>
    <col min="14085" max="14085" width="1.7109375" style="4" customWidth="1"/>
    <col min="14086" max="14086" width="6" style="4" bestFit="1" customWidth="1"/>
    <col min="14087" max="14088" width="5" style="4" customWidth="1"/>
    <col min="14089" max="14089" width="1.7109375" style="4" customWidth="1"/>
    <col min="14090" max="14092" width="5" style="4" customWidth="1"/>
    <col min="14093" max="14093" width="1.7109375" style="4" customWidth="1"/>
    <col min="14094" max="14096" width="5.140625" style="4" bestFit="1" customWidth="1"/>
    <col min="14097" max="14097" width="1.7109375" style="4" customWidth="1"/>
    <col min="14098" max="14100" width="5.140625" style="4" bestFit="1" customWidth="1"/>
    <col min="14101" max="14101" width="1.7109375" style="4" customWidth="1"/>
    <col min="14102" max="14104" width="5.140625" style="4" bestFit="1" customWidth="1"/>
    <col min="14105" max="14105" width="1.7109375" style="4" customWidth="1"/>
    <col min="14106" max="14106" width="4.85546875" style="4" bestFit="1" customWidth="1"/>
    <col min="14107" max="14108" width="4.42578125" style="4" customWidth="1"/>
    <col min="14109" max="14109" width="8.85546875" style="4" customWidth="1"/>
    <col min="14110" max="14110" width="12" style="4" customWidth="1"/>
    <col min="14111" max="14113" width="6" style="4" customWidth="1"/>
    <col min="14114" max="14114" width="1.7109375" style="4" customWidth="1"/>
    <col min="14115" max="14115" width="6.140625" style="4" customWidth="1"/>
    <col min="14116" max="14117" width="5.140625" style="4" customWidth="1"/>
    <col min="14118" max="14118" width="1.7109375" style="4" customWidth="1"/>
    <col min="14119" max="14121" width="5" style="4" customWidth="1"/>
    <col min="14122" max="14122" width="1.7109375" style="4" customWidth="1"/>
    <col min="14123" max="14125" width="5" style="4" customWidth="1"/>
    <col min="14126" max="14126" width="1.7109375" style="4" customWidth="1"/>
    <col min="14127" max="14129" width="5" style="4" customWidth="1"/>
    <col min="14130" max="14130" width="1.7109375" style="4" customWidth="1"/>
    <col min="14131" max="14133" width="5.140625" style="4" customWidth="1"/>
    <col min="14134" max="14134" width="1.7109375" style="4" customWidth="1"/>
    <col min="14135" max="14136" width="5" style="4" customWidth="1"/>
    <col min="14137" max="14137" width="5.28515625" style="4" customWidth="1"/>
    <col min="14138" max="14336" width="11.42578125" style="4"/>
    <col min="14337" max="14337" width="16.140625" style="4" customWidth="1"/>
    <col min="14338" max="14338" width="6" style="4" customWidth="1"/>
    <col min="14339" max="14339" width="6" style="4" bestFit="1" customWidth="1"/>
    <col min="14340" max="14340" width="5.7109375" style="4" bestFit="1" customWidth="1"/>
    <col min="14341" max="14341" width="1.7109375" style="4" customWidth="1"/>
    <col min="14342" max="14342" width="6" style="4" bestFit="1" customWidth="1"/>
    <col min="14343" max="14344" width="5" style="4" customWidth="1"/>
    <col min="14345" max="14345" width="1.7109375" style="4" customWidth="1"/>
    <col min="14346" max="14348" width="5" style="4" customWidth="1"/>
    <col min="14349" max="14349" width="1.7109375" style="4" customWidth="1"/>
    <col min="14350" max="14352" width="5.140625" style="4" bestFit="1" customWidth="1"/>
    <col min="14353" max="14353" width="1.7109375" style="4" customWidth="1"/>
    <col min="14354" max="14356" width="5.140625" style="4" bestFit="1" customWidth="1"/>
    <col min="14357" max="14357" width="1.7109375" style="4" customWidth="1"/>
    <col min="14358" max="14360" width="5.140625" style="4" bestFit="1" customWidth="1"/>
    <col min="14361" max="14361" width="1.7109375" style="4" customWidth="1"/>
    <col min="14362" max="14362" width="4.85546875" style="4" bestFit="1" customWidth="1"/>
    <col min="14363" max="14364" width="4.42578125" style="4" customWidth="1"/>
    <col min="14365" max="14365" width="8.85546875" style="4" customWidth="1"/>
    <col min="14366" max="14366" width="12" style="4" customWidth="1"/>
    <col min="14367" max="14369" width="6" style="4" customWidth="1"/>
    <col min="14370" max="14370" width="1.7109375" style="4" customWidth="1"/>
    <col min="14371" max="14371" width="6.140625" style="4" customWidth="1"/>
    <col min="14372" max="14373" width="5.140625" style="4" customWidth="1"/>
    <col min="14374" max="14374" width="1.7109375" style="4" customWidth="1"/>
    <col min="14375" max="14377" width="5" style="4" customWidth="1"/>
    <col min="14378" max="14378" width="1.7109375" style="4" customWidth="1"/>
    <col min="14379" max="14381" width="5" style="4" customWidth="1"/>
    <col min="14382" max="14382" width="1.7109375" style="4" customWidth="1"/>
    <col min="14383" max="14385" width="5" style="4" customWidth="1"/>
    <col min="14386" max="14386" width="1.7109375" style="4" customWidth="1"/>
    <col min="14387" max="14389" width="5.140625" style="4" customWidth="1"/>
    <col min="14390" max="14390" width="1.7109375" style="4" customWidth="1"/>
    <col min="14391" max="14392" width="5" style="4" customWidth="1"/>
    <col min="14393" max="14393" width="5.28515625" style="4" customWidth="1"/>
    <col min="14394" max="14592" width="11.42578125" style="4"/>
    <col min="14593" max="14593" width="16.140625" style="4" customWidth="1"/>
    <col min="14594" max="14594" width="6" style="4" customWidth="1"/>
    <col min="14595" max="14595" width="6" style="4" bestFit="1" customWidth="1"/>
    <col min="14596" max="14596" width="5.7109375" style="4" bestFit="1" customWidth="1"/>
    <col min="14597" max="14597" width="1.7109375" style="4" customWidth="1"/>
    <col min="14598" max="14598" width="6" style="4" bestFit="1" customWidth="1"/>
    <col min="14599" max="14600" width="5" style="4" customWidth="1"/>
    <col min="14601" max="14601" width="1.7109375" style="4" customWidth="1"/>
    <col min="14602" max="14604" width="5" style="4" customWidth="1"/>
    <col min="14605" max="14605" width="1.7109375" style="4" customWidth="1"/>
    <col min="14606" max="14608" width="5.140625" style="4" bestFit="1" customWidth="1"/>
    <col min="14609" max="14609" width="1.7109375" style="4" customWidth="1"/>
    <col min="14610" max="14612" width="5.140625" style="4" bestFit="1" customWidth="1"/>
    <col min="14613" max="14613" width="1.7109375" style="4" customWidth="1"/>
    <col min="14614" max="14616" width="5.140625" style="4" bestFit="1" customWidth="1"/>
    <col min="14617" max="14617" width="1.7109375" style="4" customWidth="1"/>
    <col min="14618" max="14618" width="4.85546875" style="4" bestFit="1" customWidth="1"/>
    <col min="14619" max="14620" width="4.42578125" style="4" customWidth="1"/>
    <col min="14621" max="14621" width="8.85546875" style="4" customWidth="1"/>
    <col min="14622" max="14622" width="12" style="4" customWidth="1"/>
    <col min="14623" max="14625" width="6" style="4" customWidth="1"/>
    <col min="14626" max="14626" width="1.7109375" style="4" customWidth="1"/>
    <col min="14627" max="14627" width="6.140625" style="4" customWidth="1"/>
    <col min="14628" max="14629" width="5.140625" style="4" customWidth="1"/>
    <col min="14630" max="14630" width="1.7109375" style="4" customWidth="1"/>
    <col min="14631" max="14633" width="5" style="4" customWidth="1"/>
    <col min="14634" max="14634" width="1.7109375" style="4" customWidth="1"/>
    <col min="14635" max="14637" width="5" style="4" customWidth="1"/>
    <col min="14638" max="14638" width="1.7109375" style="4" customWidth="1"/>
    <col min="14639" max="14641" width="5" style="4" customWidth="1"/>
    <col min="14642" max="14642" width="1.7109375" style="4" customWidth="1"/>
    <col min="14643" max="14645" width="5.140625" style="4" customWidth="1"/>
    <col min="14646" max="14646" width="1.7109375" style="4" customWidth="1"/>
    <col min="14647" max="14648" width="5" style="4" customWidth="1"/>
    <col min="14649" max="14649" width="5.28515625" style="4" customWidth="1"/>
    <col min="14650" max="14848" width="11.42578125" style="4"/>
    <col min="14849" max="14849" width="16.140625" style="4" customWidth="1"/>
    <col min="14850" max="14850" width="6" style="4" customWidth="1"/>
    <col min="14851" max="14851" width="6" style="4" bestFit="1" customWidth="1"/>
    <col min="14852" max="14852" width="5.7109375" style="4" bestFit="1" customWidth="1"/>
    <col min="14853" max="14853" width="1.7109375" style="4" customWidth="1"/>
    <col min="14854" max="14854" width="6" style="4" bestFit="1" customWidth="1"/>
    <col min="14855" max="14856" width="5" style="4" customWidth="1"/>
    <col min="14857" max="14857" width="1.7109375" style="4" customWidth="1"/>
    <col min="14858" max="14860" width="5" style="4" customWidth="1"/>
    <col min="14861" max="14861" width="1.7109375" style="4" customWidth="1"/>
    <col min="14862" max="14864" width="5.140625" style="4" bestFit="1" customWidth="1"/>
    <col min="14865" max="14865" width="1.7109375" style="4" customWidth="1"/>
    <col min="14866" max="14868" width="5.140625" style="4" bestFit="1" customWidth="1"/>
    <col min="14869" max="14869" width="1.7109375" style="4" customWidth="1"/>
    <col min="14870" max="14872" width="5.140625" style="4" bestFit="1" customWidth="1"/>
    <col min="14873" max="14873" width="1.7109375" style="4" customWidth="1"/>
    <col min="14874" max="14874" width="4.85546875" style="4" bestFit="1" customWidth="1"/>
    <col min="14875" max="14876" width="4.42578125" style="4" customWidth="1"/>
    <col min="14877" max="14877" width="8.85546875" style="4" customWidth="1"/>
    <col min="14878" max="14878" width="12" style="4" customWidth="1"/>
    <col min="14879" max="14881" width="6" style="4" customWidth="1"/>
    <col min="14882" max="14882" width="1.7109375" style="4" customWidth="1"/>
    <col min="14883" max="14883" width="6.140625" style="4" customWidth="1"/>
    <col min="14884" max="14885" width="5.140625" style="4" customWidth="1"/>
    <col min="14886" max="14886" width="1.7109375" style="4" customWidth="1"/>
    <col min="14887" max="14889" width="5" style="4" customWidth="1"/>
    <col min="14890" max="14890" width="1.7109375" style="4" customWidth="1"/>
    <col min="14891" max="14893" width="5" style="4" customWidth="1"/>
    <col min="14894" max="14894" width="1.7109375" style="4" customWidth="1"/>
    <col min="14895" max="14897" width="5" style="4" customWidth="1"/>
    <col min="14898" max="14898" width="1.7109375" style="4" customWidth="1"/>
    <col min="14899" max="14901" width="5.140625" style="4" customWidth="1"/>
    <col min="14902" max="14902" width="1.7109375" style="4" customWidth="1"/>
    <col min="14903" max="14904" width="5" style="4" customWidth="1"/>
    <col min="14905" max="14905" width="5.28515625" style="4" customWidth="1"/>
    <col min="14906" max="15104" width="11.42578125" style="4"/>
    <col min="15105" max="15105" width="16.140625" style="4" customWidth="1"/>
    <col min="15106" max="15106" width="6" style="4" customWidth="1"/>
    <col min="15107" max="15107" width="6" style="4" bestFit="1" customWidth="1"/>
    <col min="15108" max="15108" width="5.7109375" style="4" bestFit="1" customWidth="1"/>
    <col min="15109" max="15109" width="1.7109375" style="4" customWidth="1"/>
    <col min="15110" max="15110" width="6" style="4" bestFit="1" customWidth="1"/>
    <col min="15111" max="15112" width="5" style="4" customWidth="1"/>
    <col min="15113" max="15113" width="1.7109375" style="4" customWidth="1"/>
    <col min="15114" max="15116" width="5" style="4" customWidth="1"/>
    <col min="15117" max="15117" width="1.7109375" style="4" customWidth="1"/>
    <col min="15118" max="15120" width="5.140625" style="4" bestFit="1" customWidth="1"/>
    <col min="15121" max="15121" width="1.7109375" style="4" customWidth="1"/>
    <col min="15122" max="15124" width="5.140625" style="4" bestFit="1" customWidth="1"/>
    <col min="15125" max="15125" width="1.7109375" style="4" customWidth="1"/>
    <col min="15126" max="15128" width="5.140625" style="4" bestFit="1" customWidth="1"/>
    <col min="15129" max="15129" width="1.7109375" style="4" customWidth="1"/>
    <col min="15130" max="15130" width="4.85546875" style="4" bestFit="1" customWidth="1"/>
    <col min="15131" max="15132" width="4.42578125" style="4" customWidth="1"/>
    <col min="15133" max="15133" width="8.85546875" style="4" customWidth="1"/>
    <col min="15134" max="15134" width="12" style="4" customWidth="1"/>
    <col min="15135" max="15137" width="6" style="4" customWidth="1"/>
    <col min="15138" max="15138" width="1.7109375" style="4" customWidth="1"/>
    <col min="15139" max="15139" width="6.140625" style="4" customWidth="1"/>
    <col min="15140" max="15141" width="5.140625" style="4" customWidth="1"/>
    <col min="15142" max="15142" width="1.7109375" style="4" customWidth="1"/>
    <col min="15143" max="15145" width="5" style="4" customWidth="1"/>
    <col min="15146" max="15146" width="1.7109375" style="4" customWidth="1"/>
    <col min="15147" max="15149" width="5" style="4" customWidth="1"/>
    <col min="15150" max="15150" width="1.7109375" style="4" customWidth="1"/>
    <col min="15151" max="15153" width="5" style="4" customWidth="1"/>
    <col min="15154" max="15154" width="1.7109375" style="4" customWidth="1"/>
    <col min="15155" max="15157" width="5.140625" style="4" customWidth="1"/>
    <col min="15158" max="15158" width="1.7109375" style="4" customWidth="1"/>
    <col min="15159" max="15160" width="5" style="4" customWidth="1"/>
    <col min="15161" max="15161" width="5.28515625" style="4" customWidth="1"/>
    <col min="15162" max="15360" width="11.42578125" style="4"/>
    <col min="15361" max="15361" width="16.140625" style="4" customWidth="1"/>
    <col min="15362" max="15362" width="6" style="4" customWidth="1"/>
    <col min="15363" max="15363" width="6" style="4" bestFit="1" customWidth="1"/>
    <col min="15364" max="15364" width="5.7109375" style="4" bestFit="1" customWidth="1"/>
    <col min="15365" max="15365" width="1.7109375" style="4" customWidth="1"/>
    <col min="15366" max="15366" width="6" style="4" bestFit="1" customWidth="1"/>
    <col min="15367" max="15368" width="5" style="4" customWidth="1"/>
    <col min="15369" max="15369" width="1.7109375" style="4" customWidth="1"/>
    <col min="15370" max="15372" width="5" style="4" customWidth="1"/>
    <col min="15373" max="15373" width="1.7109375" style="4" customWidth="1"/>
    <col min="15374" max="15376" width="5.140625" style="4" bestFit="1" customWidth="1"/>
    <col min="15377" max="15377" width="1.7109375" style="4" customWidth="1"/>
    <col min="15378" max="15380" width="5.140625" style="4" bestFit="1" customWidth="1"/>
    <col min="15381" max="15381" width="1.7109375" style="4" customWidth="1"/>
    <col min="15382" max="15384" width="5.140625" style="4" bestFit="1" customWidth="1"/>
    <col min="15385" max="15385" width="1.7109375" style="4" customWidth="1"/>
    <col min="15386" max="15386" width="4.85546875" style="4" bestFit="1" customWidth="1"/>
    <col min="15387" max="15388" width="4.42578125" style="4" customWidth="1"/>
    <col min="15389" max="15389" width="8.85546875" style="4" customWidth="1"/>
    <col min="15390" max="15390" width="12" style="4" customWidth="1"/>
    <col min="15391" max="15393" width="6" style="4" customWidth="1"/>
    <col min="15394" max="15394" width="1.7109375" style="4" customWidth="1"/>
    <col min="15395" max="15395" width="6.140625" style="4" customWidth="1"/>
    <col min="15396" max="15397" width="5.140625" style="4" customWidth="1"/>
    <col min="15398" max="15398" width="1.7109375" style="4" customWidth="1"/>
    <col min="15399" max="15401" width="5" style="4" customWidth="1"/>
    <col min="15402" max="15402" width="1.7109375" style="4" customWidth="1"/>
    <col min="15403" max="15405" width="5" style="4" customWidth="1"/>
    <col min="15406" max="15406" width="1.7109375" style="4" customWidth="1"/>
    <col min="15407" max="15409" width="5" style="4" customWidth="1"/>
    <col min="15410" max="15410" width="1.7109375" style="4" customWidth="1"/>
    <col min="15411" max="15413" width="5.140625" style="4" customWidth="1"/>
    <col min="15414" max="15414" width="1.7109375" style="4" customWidth="1"/>
    <col min="15415" max="15416" width="5" style="4" customWidth="1"/>
    <col min="15417" max="15417" width="5.28515625" style="4" customWidth="1"/>
    <col min="15418" max="15616" width="11.42578125" style="4"/>
    <col min="15617" max="15617" width="16.140625" style="4" customWidth="1"/>
    <col min="15618" max="15618" width="6" style="4" customWidth="1"/>
    <col min="15619" max="15619" width="6" style="4" bestFit="1" customWidth="1"/>
    <col min="15620" max="15620" width="5.7109375" style="4" bestFit="1" customWidth="1"/>
    <col min="15621" max="15621" width="1.7109375" style="4" customWidth="1"/>
    <col min="15622" max="15622" width="6" style="4" bestFit="1" customWidth="1"/>
    <col min="15623" max="15624" width="5" style="4" customWidth="1"/>
    <col min="15625" max="15625" width="1.7109375" style="4" customWidth="1"/>
    <col min="15626" max="15628" width="5" style="4" customWidth="1"/>
    <col min="15629" max="15629" width="1.7109375" style="4" customWidth="1"/>
    <col min="15630" max="15632" width="5.140625" style="4" bestFit="1" customWidth="1"/>
    <col min="15633" max="15633" width="1.7109375" style="4" customWidth="1"/>
    <col min="15634" max="15636" width="5.140625" style="4" bestFit="1" customWidth="1"/>
    <col min="15637" max="15637" width="1.7109375" style="4" customWidth="1"/>
    <col min="15638" max="15640" width="5.140625" style="4" bestFit="1" customWidth="1"/>
    <col min="15641" max="15641" width="1.7109375" style="4" customWidth="1"/>
    <col min="15642" max="15642" width="4.85546875" style="4" bestFit="1" customWidth="1"/>
    <col min="15643" max="15644" width="4.42578125" style="4" customWidth="1"/>
    <col min="15645" max="15645" width="8.85546875" style="4" customWidth="1"/>
    <col min="15646" max="15646" width="12" style="4" customWidth="1"/>
    <col min="15647" max="15649" width="6" style="4" customWidth="1"/>
    <col min="15650" max="15650" width="1.7109375" style="4" customWidth="1"/>
    <col min="15651" max="15651" width="6.140625" style="4" customWidth="1"/>
    <col min="15652" max="15653" width="5.140625" style="4" customWidth="1"/>
    <col min="15654" max="15654" width="1.7109375" style="4" customWidth="1"/>
    <col min="15655" max="15657" width="5" style="4" customWidth="1"/>
    <col min="15658" max="15658" width="1.7109375" style="4" customWidth="1"/>
    <col min="15659" max="15661" width="5" style="4" customWidth="1"/>
    <col min="15662" max="15662" width="1.7109375" style="4" customWidth="1"/>
    <col min="15663" max="15665" width="5" style="4" customWidth="1"/>
    <col min="15666" max="15666" width="1.7109375" style="4" customWidth="1"/>
    <col min="15667" max="15669" width="5.140625" style="4" customWidth="1"/>
    <col min="15670" max="15670" width="1.7109375" style="4" customWidth="1"/>
    <col min="15671" max="15672" width="5" style="4" customWidth="1"/>
    <col min="15673" max="15673" width="5.28515625" style="4" customWidth="1"/>
    <col min="15674" max="15872" width="11.42578125" style="4"/>
    <col min="15873" max="15873" width="16.140625" style="4" customWidth="1"/>
    <col min="15874" max="15874" width="6" style="4" customWidth="1"/>
    <col min="15875" max="15875" width="6" style="4" bestFit="1" customWidth="1"/>
    <col min="15876" max="15876" width="5.7109375" style="4" bestFit="1" customWidth="1"/>
    <col min="15877" max="15877" width="1.7109375" style="4" customWidth="1"/>
    <col min="15878" max="15878" width="6" style="4" bestFit="1" customWidth="1"/>
    <col min="15879" max="15880" width="5" style="4" customWidth="1"/>
    <col min="15881" max="15881" width="1.7109375" style="4" customWidth="1"/>
    <col min="15882" max="15884" width="5" style="4" customWidth="1"/>
    <col min="15885" max="15885" width="1.7109375" style="4" customWidth="1"/>
    <col min="15886" max="15888" width="5.140625" style="4" bestFit="1" customWidth="1"/>
    <col min="15889" max="15889" width="1.7109375" style="4" customWidth="1"/>
    <col min="15890" max="15892" width="5.140625" style="4" bestFit="1" customWidth="1"/>
    <col min="15893" max="15893" width="1.7109375" style="4" customWidth="1"/>
    <col min="15894" max="15896" width="5.140625" style="4" bestFit="1" customWidth="1"/>
    <col min="15897" max="15897" width="1.7109375" style="4" customWidth="1"/>
    <col min="15898" max="15898" width="4.85546875" style="4" bestFit="1" customWidth="1"/>
    <col min="15899" max="15900" width="4.42578125" style="4" customWidth="1"/>
    <col min="15901" max="15901" width="8.85546875" style="4" customWidth="1"/>
    <col min="15902" max="15902" width="12" style="4" customWidth="1"/>
    <col min="15903" max="15905" width="6" style="4" customWidth="1"/>
    <col min="15906" max="15906" width="1.7109375" style="4" customWidth="1"/>
    <col min="15907" max="15907" width="6.140625" style="4" customWidth="1"/>
    <col min="15908" max="15909" width="5.140625" style="4" customWidth="1"/>
    <col min="15910" max="15910" width="1.7109375" style="4" customWidth="1"/>
    <col min="15911" max="15913" width="5" style="4" customWidth="1"/>
    <col min="15914" max="15914" width="1.7109375" style="4" customWidth="1"/>
    <col min="15915" max="15917" width="5" style="4" customWidth="1"/>
    <col min="15918" max="15918" width="1.7109375" style="4" customWidth="1"/>
    <col min="15919" max="15921" width="5" style="4" customWidth="1"/>
    <col min="15922" max="15922" width="1.7109375" style="4" customWidth="1"/>
    <col min="15923" max="15925" width="5.140625" style="4" customWidth="1"/>
    <col min="15926" max="15926" width="1.7109375" style="4" customWidth="1"/>
    <col min="15927" max="15928" width="5" style="4" customWidth="1"/>
    <col min="15929" max="15929" width="5.28515625" style="4" customWidth="1"/>
    <col min="15930" max="16384" width="11.42578125" style="4"/>
  </cols>
  <sheetData>
    <row r="1" spans="1:30" ht="14.25" customHeight="1" thickBot="1" x14ac:dyDescent="0.25">
      <c r="A1" s="202" t="s">
        <v>175</v>
      </c>
      <c r="B1" s="202"/>
      <c r="C1" s="203"/>
      <c r="D1" s="204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D1" s="189" t="s">
        <v>111</v>
      </c>
    </row>
    <row r="2" spans="1:30" ht="14.25" x14ac:dyDescent="0.25">
      <c r="A2" s="250" t="s">
        <v>145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0" ht="14.25" x14ac:dyDescent="0.2">
      <c r="A3" s="202" t="s">
        <v>30</v>
      </c>
      <c r="B3" s="202"/>
      <c r="C3" s="203"/>
      <c r="D3" s="204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</row>
    <row r="4" spans="1:30" ht="14.25" x14ac:dyDescent="0.2">
      <c r="A4" s="202" t="s">
        <v>120</v>
      </c>
      <c r="B4" s="202"/>
      <c r="C4" s="203"/>
      <c r="D4" s="20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</row>
    <row r="5" spans="1:30" ht="14.25" x14ac:dyDescent="0.2">
      <c r="A5" s="202" t="s">
        <v>121</v>
      </c>
      <c r="B5" s="202"/>
      <c r="C5" s="203"/>
      <c r="D5" s="204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</row>
    <row r="6" spans="1:30" ht="15" thickBot="1" x14ac:dyDescent="0.25">
      <c r="A6" s="205" t="s">
        <v>122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</row>
    <row r="7" spans="1:30" x14ac:dyDescent="0.2">
      <c r="A7" s="207" t="s">
        <v>123</v>
      </c>
      <c r="B7" s="208" t="s">
        <v>38</v>
      </c>
      <c r="C7" s="208"/>
      <c r="D7" s="208"/>
      <c r="E7" s="209"/>
      <c r="F7" s="223" t="s">
        <v>21</v>
      </c>
      <c r="G7" s="223"/>
      <c r="H7" s="223"/>
      <c r="I7" s="209"/>
      <c r="J7" s="223" t="s">
        <v>22</v>
      </c>
      <c r="K7" s="223"/>
      <c r="L7" s="223"/>
      <c r="M7" s="209"/>
      <c r="N7" s="223" t="s">
        <v>23</v>
      </c>
      <c r="O7" s="223"/>
      <c r="P7" s="223"/>
      <c r="Q7" s="209"/>
      <c r="R7" s="223" t="s">
        <v>24</v>
      </c>
      <c r="S7" s="223"/>
      <c r="T7" s="223"/>
      <c r="U7" s="209"/>
      <c r="V7" s="223" t="s">
        <v>25</v>
      </c>
      <c r="W7" s="223"/>
      <c r="X7" s="223"/>
      <c r="Y7" s="209"/>
      <c r="Z7" s="223" t="s">
        <v>26</v>
      </c>
      <c r="AA7" s="223"/>
      <c r="AB7" s="223"/>
    </row>
    <row r="8" spans="1:30" ht="15" customHeight="1" thickBot="1" x14ac:dyDescent="0.25">
      <c r="A8" s="210" t="s">
        <v>124</v>
      </c>
      <c r="B8" s="211" t="s">
        <v>31</v>
      </c>
      <c r="C8" s="211" t="s">
        <v>32</v>
      </c>
      <c r="D8" s="211" t="s">
        <v>33</v>
      </c>
      <c r="E8" s="211"/>
      <c r="F8" s="211" t="s">
        <v>31</v>
      </c>
      <c r="G8" s="211" t="s">
        <v>32</v>
      </c>
      <c r="H8" s="211" t="s">
        <v>33</v>
      </c>
      <c r="I8" s="211"/>
      <c r="J8" s="211" t="s">
        <v>31</v>
      </c>
      <c r="K8" s="211" t="s">
        <v>32</v>
      </c>
      <c r="L8" s="211" t="s">
        <v>33</v>
      </c>
      <c r="M8" s="211"/>
      <c r="N8" s="211" t="s">
        <v>31</v>
      </c>
      <c r="O8" s="211" t="s">
        <v>32</v>
      </c>
      <c r="P8" s="211" t="s">
        <v>33</v>
      </c>
      <c r="Q8" s="211"/>
      <c r="R8" s="211" t="s">
        <v>31</v>
      </c>
      <c r="S8" s="211" t="s">
        <v>32</v>
      </c>
      <c r="T8" s="211" t="s">
        <v>33</v>
      </c>
      <c r="U8" s="211"/>
      <c r="V8" s="211" t="s">
        <v>31</v>
      </c>
      <c r="W8" s="211" t="s">
        <v>32</v>
      </c>
      <c r="X8" s="211" t="s">
        <v>33</v>
      </c>
      <c r="Y8" s="211"/>
      <c r="Z8" s="211" t="s">
        <v>31</v>
      </c>
      <c r="AA8" s="211" t="s">
        <v>32</v>
      </c>
      <c r="AB8" s="211" t="s">
        <v>33</v>
      </c>
    </row>
    <row r="9" spans="1:30" ht="15" customHeight="1" x14ac:dyDescent="0.2">
      <c r="A9" s="212"/>
    </row>
    <row r="10" spans="1:30" ht="15" customHeight="1" x14ac:dyDescent="0.25">
      <c r="A10" s="214" t="s">
        <v>47</v>
      </c>
      <c r="B10" s="215">
        <f>+B20+B30</f>
        <v>687</v>
      </c>
      <c r="C10" s="215">
        <f>+C20+C30</f>
        <v>427</v>
      </c>
      <c r="D10" s="215">
        <f>+D20+D30</f>
        <v>260</v>
      </c>
      <c r="E10" s="215"/>
      <c r="F10" s="215">
        <f>+F20+F30</f>
        <v>244</v>
      </c>
      <c r="G10" s="215">
        <f>+G20+G30</f>
        <v>157</v>
      </c>
      <c r="H10" s="215">
        <f>+H20+H30</f>
        <v>87</v>
      </c>
      <c r="I10" s="215"/>
      <c r="J10" s="215">
        <f>+J20+J30</f>
        <v>156</v>
      </c>
      <c r="K10" s="215">
        <f>+K20+K30</f>
        <v>101</v>
      </c>
      <c r="L10" s="215">
        <f>+L20+L30</f>
        <v>55</v>
      </c>
      <c r="M10" s="215"/>
      <c r="N10" s="215">
        <f>+N20+N30</f>
        <v>102</v>
      </c>
      <c r="O10" s="215">
        <f>+O20+O30</f>
        <v>56</v>
      </c>
      <c r="P10" s="215">
        <f>+P20+P30</f>
        <v>46</v>
      </c>
      <c r="Q10" s="215"/>
      <c r="R10" s="215">
        <f>+R20+R30</f>
        <v>112</v>
      </c>
      <c r="S10" s="215">
        <f>+S20+S30</f>
        <v>70</v>
      </c>
      <c r="T10" s="215">
        <f>+T20+T30</f>
        <v>42</v>
      </c>
      <c r="U10" s="215"/>
      <c r="V10" s="215">
        <f>+V20+V30</f>
        <v>47</v>
      </c>
      <c r="W10" s="215">
        <f>+W20+W30</f>
        <v>31</v>
      </c>
      <c r="X10" s="215">
        <f>+X20+X30</f>
        <v>16</v>
      </c>
      <c r="Y10" s="215"/>
      <c r="Z10" s="215">
        <f>+Z20+Z30</f>
        <v>26</v>
      </c>
      <c r="AA10" s="215">
        <f>+AA20+AA30</f>
        <v>12</v>
      </c>
      <c r="AB10" s="215">
        <f>+AB20+AB30</f>
        <v>14</v>
      </c>
    </row>
    <row r="11" spans="1:30" s="24" customFormat="1" ht="15" customHeight="1" x14ac:dyDescent="0.2">
      <c r="A11" s="213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</row>
    <row r="12" spans="1:30" ht="15" customHeight="1" x14ac:dyDescent="0.2">
      <c r="A12" s="216" t="s">
        <v>125</v>
      </c>
      <c r="B12" s="215">
        <f t="shared" ref="B12:D18" si="0">+B22+B32</f>
        <v>129</v>
      </c>
      <c r="C12" s="215">
        <f t="shared" si="0"/>
        <v>71</v>
      </c>
      <c r="D12" s="215">
        <f t="shared" si="0"/>
        <v>58</v>
      </c>
      <c r="E12" s="215"/>
      <c r="F12" s="215">
        <f t="shared" ref="F12:H18" si="1">+F22+F32</f>
        <v>53</v>
      </c>
      <c r="G12" s="215">
        <f t="shared" si="1"/>
        <v>28</v>
      </c>
      <c r="H12" s="215">
        <f t="shared" si="1"/>
        <v>25</v>
      </c>
      <c r="I12" s="215"/>
      <c r="J12" s="215">
        <f t="shared" ref="J12:L18" si="2">+J22+J32</f>
        <v>26</v>
      </c>
      <c r="K12" s="215">
        <f t="shared" si="2"/>
        <v>16</v>
      </c>
      <c r="L12" s="215">
        <f t="shared" si="2"/>
        <v>10</v>
      </c>
      <c r="M12" s="215"/>
      <c r="N12" s="215">
        <f t="shared" ref="N12:P18" si="3">+N22+N32</f>
        <v>23</v>
      </c>
      <c r="O12" s="215">
        <f t="shared" si="3"/>
        <v>10</v>
      </c>
      <c r="P12" s="215">
        <f t="shared" si="3"/>
        <v>13</v>
      </c>
      <c r="Q12" s="215"/>
      <c r="R12" s="215">
        <f t="shared" ref="R12:T18" si="4">+R22+R32</f>
        <v>14</v>
      </c>
      <c r="S12" s="215">
        <f t="shared" si="4"/>
        <v>9</v>
      </c>
      <c r="T12" s="215">
        <f t="shared" si="4"/>
        <v>5</v>
      </c>
      <c r="U12" s="215"/>
      <c r="V12" s="215">
        <f t="shared" ref="V12:X18" si="5">+V22+V32</f>
        <v>9</v>
      </c>
      <c r="W12" s="215">
        <f t="shared" si="5"/>
        <v>6</v>
      </c>
      <c r="X12" s="215">
        <f t="shared" si="5"/>
        <v>3</v>
      </c>
      <c r="Y12" s="215"/>
      <c r="Z12" s="215">
        <f t="shared" ref="Z12:AB18" si="6">+Z22+Z32</f>
        <v>4</v>
      </c>
      <c r="AA12" s="215">
        <f t="shared" si="6"/>
        <v>2</v>
      </c>
      <c r="AB12" s="215">
        <f t="shared" si="6"/>
        <v>2</v>
      </c>
    </row>
    <row r="13" spans="1:30" ht="15" customHeight="1" x14ac:dyDescent="0.2">
      <c r="A13" s="209" t="s">
        <v>126</v>
      </c>
      <c r="B13" s="215">
        <f t="shared" si="0"/>
        <v>141</v>
      </c>
      <c r="C13" s="215">
        <f t="shared" si="0"/>
        <v>100</v>
      </c>
      <c r="D13" s="215">
        <f t="shared" si="0"/>
        <v>41</v>
      </c>
      <c r="E13" s="215"/>
      <c r="F13" s="215">
        <f t="shared" si="1"/>
        <v>50</v>
      </c>
      <c r="G13" s="215">
        <f t="shared" si="1"/>
        <v>36</v>
      </c>
      <c r="H13" s="215">
        <f t="shared" si="1"/>
        <v>14</v>
      </c>
      <c r="I13" s="215"/>
      <c r="J13" s="215">
        <f t="shared" si="2"/>
        <v>29</v>
      </c>
      <c r="K13" s="215">
        <f t="shared" si="2"/>
        <v>20</v>
      </c>
      <c r="L13" s="215">
        <f t="shared" si="2"/>
        <v>9</v>
      </c>
      <c r="M13" s="215"/>
      <c r="N13" s="215">
        <f t="shared" si="3"/>
        <v>21</v>
      </c>
      <c r="O13" s="215">
        <f t="shared" si="3"/>
        <v>15</v>
      </c>
      <c r="P13" s="215">
        <f t="shared" si="3"/>
        <v>6</v>
      </c>
      <c r="Q13" s="215"/>
      <c r="R13" s="215">
        <f t="shared" si="4"/>
        <v>29</v>
      </c>
      <c r="S13" s="215">
        <f t="shared" si="4"/>
        <v>21</v>
      </c>
      <c r="T13" s="215">
        <f t="shared" si="4"/>
        <v>8</v>
      </c>
      <c r="U13" s="215"/>
      <c r="V13" s="215">
        <f t="shared" si="5"/>
        <v>10</v>
      </c>
      <c r="W13" s="215">
        <f t="shared" si="5"/>
        <v>6</v>
      </c>
      <c r="X13" s="215">
        <f t="shared" si="5"/>
        <v>4</v>
      </c>
      <c r="Y13" s="215"/>
      <c r="Z13" s="215">
        <f t="shared" si="6"/>
        <v>2</v>
      </c>
      <c r="AA13" s="215">
        <f t="shared" si="6"/>
        <v>2</v>
      </c>
      <c r="AB13" s="215">
        <f t="shared" si="6"/>
        <v>0</v>
      </c>
    </row>
    <row r="14" spans="1:30" ht="15" customHeight="1" x14ac:dyDescent="0.2">
      <c r="A14" s="209" t="s">
        <v>127</v>
      </c>
      <c r="B14" s="215">
        <f t="shared" si="0"/>
        <v>159</v>
      </c>
      <c r="C14" s="215">
        <f t="shared" si="0"/>
        <v>100</v>
      </c>
      <c r="D14" s="215">
        <f t="shared" si="0"/>
        <v>59</v>
      </c>
      <c r="E14" s="215"/>
      <c r="F14" s="215">
        <f t="shared" si="1"/>
        <v>52</v>
      </c>
      <c r="G14" s="215">
        <f t="shared" si="1"/>
        <v>41</v>
      </c>
      <c r="H14" s="215">
        <f t="shared" si="1"/>
        <v>11</v>
      </c>
      <c r="I14" s="215"/>
      <c r="J14" s="215">
        <f t="shared" si="2"/>
        <v>27</v>
      </c>
      <c r="K14" s="215">
        <f t="shared" si="2"/>
        <v>16</v>
      </c>
      <c r="L14" s="215">
        <f t="shared" si="2"/>
        <v>11</v>
      </c>
      <c r="M14" s="215"/>
      <c r="N14" s="215">
        <f t="shared" si="3"/>
        <v>14</v>
      </c>
      <c r="O14" s="215">
        <f t="shared" si="3"/>
        <v>8</v>
      </c>
      <c r="P14" s="215">
        <f t="shared" si="3"/>
        <v>6</v>
      </c>
      <c r="Q14" s="215"/>
      <c r="R14" s="215">
        <f t="shared" si="4"/>
        <v>51</v>
      </c>
      <c r="S14" s="215">
        <f t="shared" si="4"/>
        <v>28</v>
      </c>
      <c r="T14" s="215">
        <f t="shared" si="4"/>
        <v>23</v>
      </c>
      <c r="U14" s="215"/>
      <c r="V14" s="215">
        <f t="shared" si="5"/>
        <v>14</v>
      </c>
      <c r="W14" s="215">
        <f t="shared" si="5"/>
        <v>7</v>
      </c>
      <c r="X14" s="215">
        <f t="shared" si="5"/>
        <v>7</v>
      </c>
      <c r="Y14" s="215"/>
      <c r="Z14" s="215">
        <f t="shared" si="6"/>
        <v>1</v>
      </c>
      <c r="AA14" s="215">
        <f t="shared" si="6"/>
        <v>0</v>
      </c>
      <c r="AB14" s="215">
        <f t="shared" si="6"/>
        <v>1</v>
      </c>
    </row>
    <row r="15" spans="1:30" ht="15" customHeight="1" x14ac:dyDescent="0.2">
      <c r="A15" s="209" t="s">
        <v>128</v>
      </c>
      <c r="B15" s="215">
        <f t="shared" si="0"/>
        <v>9</v>
      </c>
      <c r="C15" s="215">
        <f t="shared" si="0"/>
        <v>4</v>
      </c>
      <c r="D15" s="215">
        <f t="shared" si="0"/>
        <v>5</v>
      </c>
      <c r="E15" s="215"/>
      <c r="F15" s="215">
        <f t="shared" si="1"/>
        <v>1</v>
      </c>
      <c r="G15" s="215">
        <f t="shared" si="1"/>
        <v>0</v>
      </c>
      <c r="H15" s="215">
        <f t="shared" si="1"/>
        <v>1</v>
      </c>
      <c r="I15" s="215"/>
      <c r="J15" s="215">
        <f t="shared" si="2"/>
        <v>2</v>
      </c>
      <c r="K15" s="215">
        <f t="shared" si="2"/>
        <v>2</v>
      </c>
      <c r="L15" s="215">
        <f t="shared" si="2"/>
        <v>0</v>
      </c>
      <c r="M15" s="215"/>
      <c r="N15" s="215">
        <f t="shared" si="3"/>
        <v>1</v>
      </c>
      <c r="O15" s="215">
        <f t="shared" si="3"/>
        <v>1</v>
      </c>
      <c r="P15" s="215">
        <f t="shared" si="3"/>
        <v>0</v>
      </c>
      <c r="Q15" s="215"/>
      <c r="R15" s="215">
        <f t="shared" si="4"/>
        <v>0</v>
      </c>
      <c r="S15" s="215">
        <f t="shared" si="4"/>
        <v>0</v>
      </c>
      <c r="T15" s="215">
        <f t="shared" si="4"/>
        <v>0</v>
      </c>
      <c r="U15" s="215"/>
      <c r="V15" s="215">
        <f t="shared" si="5"/>
        <v>1</v>
      </c>
      <c r="W15" s="215">
        <f t="shared" si="5"/>
        <v>1</v>
      </c>
      <c r="X15" s="215">
        <f t="shared" si="5"/>
        <v>0</v>
      </c>
      <c r="Y15" s="215"/>
      <c r="Z15" s="215">
        <f t="shared" si="6"/>
        <v>4</v>
      </c>
      <c r="AA15" s="215">
        <f t="shared" si="6"/>
        <v>0</v>
      </c>
      <c r="AB15" s="215">
        <f t="shared" si="6"/>
        <v>4</v>
      </c>
    </row>
    <row r="16" spans="1:30" ht="15" customHeight="1" x14ac:dyDescent="0.2">
      <c r="A16" s="209" t="s">
        <v>129</v>
      </c>
      <c r="B16" s="215">
        <f t="shared" si="0"/>
        <v>49</v>
      </c>
      <c r="C16" s="215">
        <f t="shared" si="0"/>
        <v>33</v>
      </c>
      <c r="D16" s="215">
        <f t="shared" si="0"/>
        <v>16</v>
      </c>
      <c r="E16" s="215"/>
      <c r="F16" s="215">
        <f t="shared" si="1"/>
        <v>19</v>
      </c>
      <c r="G16" s="215">
        <f t="shared" si="1"/>
        <v>10</v>
      </c>
      <c r="H16" s="215">
        <f t="shared" si="1"/>
        <v>9</v>
      </c>
      <c r="I16" s="215"/>
      <c r="J16" s="215">
        <f t="shared" si="2"/>
        <v>10</v>
      </c>
      <c r="K16" s="215">
        <f t="shared" si="2"/>
        <v>9</v>
      </c>
      <c r="L16" s="215">
        <f t="shared" si="2"/>
        <v>1</v>
      </c>
      <c r="M16" s="215"/>
      <c r="N16" s="215">
        <f t="shared" si="3"/>
        <v>7</v>
      </c>
      <c r="O16" s="215">
        <f t="shared" si="3"/>
        <v>3</v>
      </c>
      <c r="P16" s="215">
        <f t="shared" si="3"/>
        <v>4</v>
      </c>
      <c r="Q16" s="215"/>
      <c r="R16" s="215">
        <f t="shared" si="4"/>
        <v>7</v>
      </c>
      <c r="S16" s="215">
        <f t="shared" si="4"/>
        <v>6</v>
      </c>
      <c r="T16" s="215">
        <f t="shared" si="4"/>
        <v>1</v>
      </c>
      <c r="U16" s="215"/>
      <c r="V16" s="215">
        <f t="shared" si="5"/>
        <v>1</v>
      </c>
      <c r="W16" s="215">
        <f t="shared" si="5"/>
        <v>1</v>
      </c>
      <c r="X16" s="215">
        <f t="shared" si="5"/>
        <v>0</v>
      </c>
      <c r="Y16" s="215"/>
      <c r="Z16" s="215">
        <f t="shared" si="6"/>
        <v>5</v>
      </c>
      <c r="AA16" s="215">
        <f t="shared" si="6"/>
        <v>4</v>
      </c>
      <c r="AB16" s="215">
        <f t="shared" si="6"/>
        <v>1</v>
      </c>
    </row>
    <row r="17" spans="1:28" ht="15" customHeight="1" x14ac:dyDescent="0.2">
      <c r="A17" s="217" t="s">
        <v>130</v>
      </c>
      <c r="B17" s="215">
        <f t="shared" si="0"/>
        <v>114</v>
      </c>
      <c r="C17" s="215">
        <f t="shared" si="0"/>
        <v>63</v>
      </c>
      <c r="D17" s="215">
        <f t="shared" si="0"/>
        <v>51</v>
      </c>
      <c r="E17" s="215"/>
      <c r="F17" s="215">
        <f t="shared" si="1"/>
        <v>45</v>
      </c>
      <c r="G17" s="215">
        <f t="shared" si="1"/>
        <v>28</v>
      </c>
      <c r="H17" s="215">
        <f t="shared" si="1"/>
        <v>17</v>
      </c>
      <c r="I17" s="215"/>
      <c r="J17" s="215">
        <f t="shared" si="2"/>
        <v>39</v>
      </c>
      <c r="K17" s="215">
        <f t="shared" si="2"/>
        <v>24</v>
      </c>
      <c r="L17" s="215">
        <f t="shared" si="2"/>
        <v>15</v>
      </c>
      <c r="M17" s="215"/>
      <c r="N17" s="215">
        <f t="shared" si="3"/>
        <v>14</v>
      </c>
      <c r="O17" s="215">
        <f t="shared" si="3"/>
        <v>4</v>
      </c>
      <c r="P17" s="215">
        <f t="shared" si="3"/>
        <v>10</v>
      </c>
      <c r="Q17" s="215"/>
      <c r="R17" s="215">
        <f t="shared" si="4"/>
        <v>4</v>
      </c>
      <c r="S17" s="215">
        <f t="shared" si="4"/>
        <v>3</v>
      </c>
      <c r="T17" s="215">
        <f t="shared" si="4"/>
        <v>1</v>
      </c>
      <c r="U17" s="215"/>
      <c r="V17" s="215">
        <f t="shared" si="5"/>
        <v>4</v>
      </c>
      <c r="W17" s="215">
        <f t="shared" si="5"/>
        <v>2</v>
      </c>
      <c r="X17" s="215">
        <f t="shared" si="5"/>
        <v>2</v>
      </c>
      <c r="Y17" s="215"/>
      <c r="Z17" s="215">
        <f t="shared" si="6"/>
        <v>8</v>
      </c>
      <c r="AA17" s="215">
        <f t="shared" si="6"/>
        <v>2</v>
      </c>
      <c r="AB17" s="215">
        <f t="shared" si="6"/>
        <v>6</v>
      </c>
    </row>
    <row r="18" spans="1:28" ht="15" customHeight="1" x14ac:dyDescent="0.2">
      <c r="A18" s="209" t="s">
        <v>131</v>
      </c>
      <c r="B18" s="215">
        <f t="shared" si="0"/>
        <v>86</v>
      </c>
      <c r="C18" s="215">
        <f t="shared" si="0"/>
        <v>56</v>
      </c>
      <c r="D18" s="215">
        <f t="shared" si="0"/>
        <v>30</v>
      </c>
      <c r="E18" s="215"/>
      <c r="F18" s="215">
        <f t="shared" si="1"/>
        <v>24</v>
      </c>
      <c r="G18" s="215">
        <f t="shared" si="1"/>
        <v>14</v>
      </c>
      <c r="H18" s="215">
        <f t="shared" si="1"/>
        <v>10</v>
      </c>
      <c r="I18" s="215"/>
      <c r="J18" s="215">
        <f t="shared" si="2"/>
        <v>23</v>
      </c>
      <c r="K18" s="215">
        <f t="shared" si="2"/>
        <v>14</v>
      </c>
      <c r="L18" s="215">
        <f t="shared" si="2"/>
        <v>9</v>
      </c>
      <c r="M18" s="215"/>
      <c r="N18" s="215">
        <f t="shared" si="3"/>
        <v>22</v>
      </c>
      <c r="O18" s="215">
        <f t="shared" si="3"/>
        <v>15</v>
      </c>
      <c r="P18" s="215">
        <f t="shared" si="3"/>
        <v>7</v>
      </c>
      <c r="Q18" s="215"/>
      <c r="R18" s="215">
        <f t="shared" si="4"/>
        <v>7</v>
      </c>
      <c r="S18" s="215">
        <f t="shared" si="4"/>
        <v>3</v>
      </c>
      <c r="T18" s="215">
        <f t="shared" si="4"/>
        <v>4</v>
      </c>
      <c r="U18" s="215"/>
      <c r="V18" s="215">
        <f t="shared" si="5"/>
        <v>8</v>
      </c>
      <c r="W18" s="215">
        <f t="shared" si="5"/>
        <v>8</v>
      </c>
      <c r="X18" s="215">
        <f t="shared" si="5"/>
        <v>0</v>
      </c>
      <c r="Y18" s="215"/>
      <c r="Z18" s="215">
        <f t="shared" si="6"/>
        <v>2</v>
      </c>
      <c r="AA18" s="215">
        <f t="shared" si="6"/>
        <v>2</v>
      </c>
      <c r="AB18" s="215">
        <f t="shared" si="6"/>
        <v>0</v>
      </c>
    </row>
    <row r="19" spans="1:28" ht="15" customHeight="1" x14ac:dyDescent="0.2">
      <c r="A19" s="213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</row>
    <row r="20" spans="1:28" ht="15" customHeight="1" x14ac:dyDescent="0.25">
      <c r="A20" s="218" t="s">
        <v>36</v>
      </c>
      <c r="B20" s="215">
        <f>SUM(B22:B28)</f>
        <v>504</v>
      </c>
      <c r="C20" s="215">
        <f>SUM(C22:C28)</f>
        <v>302</v>
      </c>
      <c r="D20" s="215">
        <f>SUM(D22:D28)</f>
        <v>202</v>
      </c>
      <c r="E20" s="215"/>
      <c r="F20" s="215">
        <f>SUM(F22:F28)</f>
        <v>193</v>
      </c>
      <c r="G20" s="215">
        <f>SUM(G22:G28)</f>
        <v>124</v>
      </c>
      <c r="H20" s="215">
        <f>SUM(H22:H28)</f>
        <v>69</v>
      </c>
      <c r="I20" s="215"/>
      <c r="J20" s="215">
        <f>SUM(J22:J28)</f>
        <v>104</v>
      </c>
      <c r="K20" s="215">
        <f>SUM(K22:K28)</f>
        <v>66</v>
      </c>
      <c r="L20" s="215">
        <f>SUM(L22:L28)</f>
        <v>38</v>
      </c>
      <c r="M20" s="215"/>
      <c r="N20" s="215">
        <f>SUM(N22:N28)</f>
        <v>69</v>
      </c>
      <c r="O20" s="215">
        <f>SUM(O22:O28)</f>
        <v>33</v>
      </c>
      <c r="P20" s="215">
        <f>SUM(P22:P28)</f>
        <v>36</v>
      </c>
      <c r="Q20" s="215"/>
      <c r="R20" s="215">
        <f>SUM(R22:R28)</f>
        <v>88</v>
      </c>
      <c r="S20" s="215">
        <f>SUM(S22:S28)</f>
        <v>50</v>
      </c>
      <c r="T20" s="215">
        <f>SUM(T22:T28)</f>
        <v>38</v>
      </c>
      <c r="U20" s="215"/>
      <c r="V20" s="215">
        <f>SUM(V22:V28)</f>
        <v>30</v>
      </c>
      <c r="W20" s="215">
        <f>SUM(W22:W28)</f>
        <v>21</v>
      </c>
      <c r="X20" s="215">
        <f>SUM(X22:X28)</f>
        <v>9</v>
      </c>
      <c r="Y20" s="215"/>
      <c r="Z20" s="215">
        <f>SUM(Z22:Z28)</f>
        <v>20</v>
      </c>
      <c r="AA20" s="215">
        <f>SUM(AA22:AA28)</f>
        <v>8</v>
      </c>
      <c r="AB20" s="215">
        <f>SUM(AB22:AB28)</f>
        <v>12</v>
      </c>
    </row>
    <row r="21" spans="1:28" ht="15" customHeight="1" x14ac:dyDescent="0.2">
      <c r="A21" s="213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</row>
    <row r="22" spans="1:28" ht="15" customHeight="1" x14ac:dyDescent="0.2">
      <c r="A22" s="216" t="s">
        <v>125</v>
      </c>
      <c r="B22" s="219">
        <v>107</v>
      </c>
      <c r="C22" s="219">
        <v>54</v>
      </c>
      <c r="D22" s="219">
        <v>53</v>
      </c>
      <c r="E22" s="219"/>
      <c r="F22" s="219">
        <v>49</v>
      </c>
      <c r="G22" s="219">
        <v>25</v>
      </c>
      <c r="H22" s="219">
        <v>24</v>
      </c>
      <c r="I22" s="219"/>
      <c r="J22" s="219">
        <v>23</v>
      </c>
      <c r="K22" s="219">
        <v>14</v>
      </c>
      <c r="L22" s="219">
        <v>9</v>
      </c>
      <c r="M22" s="219"/>
      <c r="N22" s="219">
        <v>19</v>
      </c>
      <c r="O22" s="219">
        <v>7</v>
      </c>
      <c r="P22" s="219">
        <v>12</v>
      </c>
      <c r="Q22" s="219"/>
      <c r="R22" s="219">
        <v>7</v>
      </c>
      <c r="S22" s="219">
        <v>3</v>
      </c>
      <c r="T22" s="219">
        <v>4</v>
      </c>
      <c r="U22" s="219"/>
      <c r="V22" s="219">
        <v>5</v>
      </c>
      <c r="W22" s="219">
        <v>3</v>
      </c>
      <c r="X22" s="219">
        <v>2</v>
      </c>
      <c r="Y22" s="219"/>
      <c r="Z22" s="219">
        <v>4</v>
      </c>
      <c r="AA22" s="219">
        <v>2</v>
      </c>
      <c r="AB22" s="219">
        <v>2</v>
      </c>
    </row>
    <row r="23" spans="1:28" ht="15" customHeight="1" x14ac:dyDescent="0.2">
      <c r="A23" s="209" t="s">
        <v>126</v>
      </c>
      <c r="B23" s="219">
        <v>89</v>
      </c>
      <c r="C23" s="219">
        <v>61</v>
      </c>
      <c r="D23" s="219">
        <v>28</v>
      </c>
      <c r="E23" s="219"/>
      <c r="F23" s="219">
        <v>40</v>
      </c>
      <c r="G23" s="219">
        <v>29</v>
      </c>
      <c r="H23" s="219">
        <v>11</v>
      </c>
      <c r="I23" s="219"/>
      <c r="J23" s="219">
        <v>14</v>
      </c>
      <c r="K23" s="219">
        <v>9</v>
      </c>
      <c r="L23" s="219">
        <v>5</v>
      </c>
      <c r="M23" s="219"/>
      <c r="N23" s="219">
        <v>12</v>
      </c>
      <c r="O23" s="219">
        <v>7</v>
      </c>
      <c r="P23" s="219">
        <v>5</v>
      </c>
      <c r="Q23" s="219"/>
      <c r="R23" s="219">
        <v>18</v>
      </c>
      <c r="S23" s="219">
        <v>12</v>
      </c>
      <c r="T23" s="219">
        <v>6</v>
      </c>
      <c r="U23" s="219"/>
      <c r="V23" s="219">
        <v>5</v>
      </c>
      <c r="W23" s="219">
        <v>4</v>
      </c>
      <c r="X23" s="219">
        <v>1</v>
      </c>
      <c r="Y23" s="219"/>
      <c r="Z23" s="219">
        <v>0</v>
      </c>
      <c r="AA23" s="219">
        <v>0</v>
      </c>
      <c r="AB23" s="219">
        <v>0</v>
      </c>
    </row>
    <row r="24" spans="1:28" ht="15" customHeight="1" x14ac:dyDescent="0.2">
      <c r="A24" s="209" t="s">
        <v>127</v>
      </c>
      <c r="B24" s="219">
        <v>157</v>
      </c>
      <c r="C24" s="219">
        <v>99</v>
      </c>
      <c r="D24" s="219">
        <v>58</v>
      </c>
      <c r="E24" s="219"/>
      <c r="F24" s="219">
        <v>51</v>
      </c>
      <c r="G24" s="219">
        <v>40</v>
      </c>
      <c r="H24" s="219">
        <v>11</v>
      </c>
      <c r="I24" s="219"/>
      <c r="J24" s="219">
        <v>27</v>
      </c>
      <c r="K24" s="219">
        <v>16</v>
      </c>
      <c r="L24" s="219">
        <v>11</v>
      </c>
      <c r="M24" s="219"/>
      <c r="N24" s="219">
        <v>14</v>
      </c>
      <c r="O24" s="219">
        <v>8</v>
      </c>
      <c r="P24" s="219">
        <v>6</v>
      </c>
      <c r="Q24" s="219"/>
      <c r="R24" s="219">
        <v>51</v>
      </c>
      <c r="S24" s="219">
        <v>28</v>
      </c>
      <c r="T24" s="219">
        <v>23</v>
      </c>
      <c r="U24" s="219"/>
      <c r="V24" s="219">
        <v>13</v>
      </c>
      <c r="W24" s="219">
        <v>7</v>
      </c>
      <c r="X24" s="219">
        <v>6</v>
      </c>
      <c r="Y24" s="219"/>
      <c r="Z24" s="219">
        <v>1</v>
      </c>
      <c r="AA24" s="219">
        <v>0</v>
      </c>
      <c r="AB24" s="219">
        <v>1</v>
      </c>
    </row>
    <row r="25" spans="1:28" ht="15" customHeight="1" x14ac:dyDescent="0.2">
      <c r="A25" s="209" t="s">
        <v>128</v>
      </c>
      <c r="B25" s="219">
        <v>4</v>
      </c>
      <c r="C25" s="219">
        <v>1</v>
      </c>
      <c r="D25" s="219">
        <v>3</v>
      </c>
      <c r="E25" s="219"/>
      <c r="F25" s="219">
        <v>0</v>
      </c>
      <c r="G25" s="219">
        <v>0</v>
      </c>
      <c r="H25" s="219">
        <v>0</v>
      </c>
      <c r="I25" s="219"/>
      <c r="J25" s="219">
        <v>0</v>
      </c>
      <c r="K25" s="219">
        <v>0</v>
      </c>
      <c r="L25" s="219">
        <v>0</v>
      </c>
      <c r="M25" s="219"/>
      <c r="N25" s="219">
        <v>0</v>
      </c>
      <c r="O25" s="219">
        <v>0</v>
      </c>
      <c r="P25" s="219">
        <v>0</v>
      </c>
      <c r="Q25" s="219"/>
      <c r="R25" s="219">
        <v>0</v>
      </c>
      <c r="S25" s="219">
        <v>0</v>
      </c>
      <c r="T25" s="219">
        <v>0</v>
      </c>
      <c r="U25" s="219"/>
      <c r="V25" s="219">
        <v>1</v>
      </c>
      <c r="W25" s="219">
        <v>1</v>
      </c>
      <c r="X25" s="219">
        <v>0</v>
      </c>
      <c r="Y25" s="219"/>
      <c r="Z25" s="219">
        <v>3</v>
      </c>
      <c r="AA25" s="219">
        <v>0</v>
      </c>
      <c r="AB25" s="219">
        <v>3</v>
      </c>
    </row>
    <row r="26" spans="1:28" ht="15" customHeight="1" x14ac:dyDescent="0.2">
      <c r="A26" s="209" t="s">
        <v>129</v>
      </c>
      <c r="B26" s="219">
        <v>44</v>
      </c>
      <c r="C26" s="219">
        <v>30</v>
      </c>
      <c r="D26" s="219">
        <v>14</v>
      </c>
      <c r="E26" s="219"/>
      <c r="F26" s="219">
        <v>18</v>
      </c>
      <c r="G26" s="219">
        <v>10</v>
      </c>
      <c r="H26" s="219">
        <v>8</v>
      </c>
      <c r="I26" s="219"/>
      <c r="J26" s="219">
        <v>8</v>
      </c>
      <c r="K26" s="219">
        <v>7</v>
      </c>
      <c r="L26" s="219">
        <v>1</v>
      </c>
      <c r="M26" s="219"/>
      <c r="N26" s="219">
        <v>6</v>
      </c>
      <c r="O26" s="219">
        <v>3</v>
      </c>
      <c r="P26" s="219">
        <v>3</v>
      </c>
      <c r="Q26" s="219"/>
      <c r="R26" s="219">
        <v>6</v>
      </c>
      <c r="S26" s="219">
        <v>5</v>
      </c>
      <c r="T26" s="219">
        <v>1</v>
      </c>
      <c r="U26" s="219"/>
      <c r="V26" s="219">
        <v>1</v>
      </c>
      <c r="W26" s="219">
        <v>1</v>
      </c>
      <c r="X26" s="219">
        <v>0</v>
      </c>
      <c r="Y26" s="219"/>
      <c r="Z26" s="219">
        <v>5</v>
      </c>
      <c r="AA26" s="219">
        <v>4</v>
      </c>
      <c r="AB26" s="219">
        <v>1</v>
      </c>
    </row>
    <row r="27" spans="1:28" ht="15" customHeight="1" x14ac:dyDescent="0.2">
      <c r="A27" s="217" t="s">
        <v>130</v>
      </c>
      <c r="B27" s="219">
        <v>55</v>
      </c>
      <c r="C27" s="219">
        <v>24</v>
      </c>
      <c r="D27" s="219">
        <v>31</v>
      </c>
      <c r="E27" s="219"/>
      <c r="F27" s="219">
        <v>22</v>
      </c>
      <c r="G27" s="219">
        <v>13</v>
      </c>
      <c r="H27" s="219">
        <v>9</v>
      </c>
      <c r="I27" s="219"/>
      <c r="J27" s="219">
        <v>17</v>
      </c>
      <c r="K27" s="219">
        <v>8</v>
      </c>
      <c r="L27" s="219">
        <v>9</v>
      </c>
      <c r="M27" s="219"/>
      <c r="N27" s="219">
        <v>8</v>
      </c>
      <c r="O27" s="219">
        <v>1</v>
      </c>
      <c r="P27" s="219">
        <v>7</v>
      </c>
      <c r="Q27" s="219"/>
      <c r="R27" s="219">
        <v>1</v>
      </c>
      <c r="S27" s="219">
        <v>0</v>
      </c>
      <c r="T27" s="219">
        <v>1</v>
      </c>
      <c r="U27" s="219"/>
      <c r="V27" s="219">
        <v>1</v>
      </c>
      <c r="W27" s="219">
        <v>1</v>
      </c>
      <c r="X27" s="219">
        <v>0</v>
      </c>
      <c r="Y27" s="219"/>
      <c r="Z27" s="219">
        <v>6</v>
      </c>
      <c r="AA27" s="219">
        <v>1</v>
      </c>
      <c r="AB27" s="219">
        <v>5</v>
      </c>
    </row>
    <row r="28" spans="1:28" ht="15" customHeight="1" x14ac:dyDescent="0.2">
      <c r="A28" s="209" t="s">
        <v>131</v>
      </c>
      <c r="B28" s="219">
        <v>48</v>
      </c>
      <c r="C28" s="219">
        <v>33</v>
      </c>
      <c r="D28" s="219">
        <v>15</v>
      </c>
      <c r="E28" s="219"/>
      <c r="F28" s="219">
        <v>13</v>
      </c>
      <c r="G28" s="219">
        <v>7</v>
      </c>
      <c r="H28" s="219">
        <v>6</v>
      </c>
      <c r="I28" s="219"/>
      <c r="J28" s="219">
        <v>15</v>
      </c>
      <c r="K28" s="219">
        <v>12</v>
      </c>
      <c r="L28" s="219">
        <v>3</v>
      </c>
      <c r="M28" s="219"/>
      <c r="N28" s="219">
        <v>10</v>
      </c>
      <c r="O28" s="219">
        <v>7</v>
      </c>
      <c r="P28" s="219">
        <v>3</v>
      </c>
      <c r="Q28" s="219"/>
      <c r="R28" s="219">
        <v>5</v>
      </c>
      <c r="S28" s="219">
        <v>2</v>
      </c>
      <c r="T28" s="219">
        <v>3</v>
      </c>
      <c r="U28" s="219"/>
      <c r="V28" s="219">
        <v>4</v>
      </c>
      <c r="W28" s="219">
        <v>4</v>
      </c>
      <c r="X28" s="219">
        <v>0</v>
      </c>
      <c r="Y28" s="219"/>
      <c r="Z28" s="219">
        <v>1</v>
      </c>
      <c r="AA28" s="219">
        <v>1</v>
      </c>
      <c r="AB28" s="219">
        <v>0</v>
      </c>
    </row>
    <row r="29" spans="1:28" ht="15" customHeight="1" x14ac:dyDescent="0.2">
      <c r="A29" s="213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</row>
    <row r="30" spans="1:28" ht="15" customHeight="1" x14ac:dyDescent="0.25">
      <c r="A30" s="218" t="s">
        <v>37</v>
      </c>
      <c r="B30" s="215">
        <f>SUM(B32:B38)</f>
        <v>183</v>
      </c>
      <c r="C30" s="215">
        <f>SUM(C32:C38)</f>
        <v>125</v>
      </c>
      <c r="D30" s="215">
        <f>SUM(D32:D38)</f>
        <v>58</v>
      </c>
      <c r="E30" s="215"/>
      <c r="F30" s="215">
        <f>SUM(F32:F38)</f>
        <v>51</v>
      </c>
      <c r="G30" s="215">
        <f>SUM(G32:G38)</f>
        <v>33</v>
      </c>
      <c r="H30" s="215">
        <f>SUM(H32:H38)</f>
        <v>18</v>
      </c>
      <c r="I30" s="215"/>
      <c r="J30" s="215">
        <f>SUM(J32:J38)</f>
        <v>52</v>
      </c>
      <c r="K30" s="215">
        <f>SUM(K32:K38)</f>
        <v>35</v>
      </c>
      <c r="L30" s="215">
        <f>SUM(L32:L38)</f>
        <v>17</v>
      </c>
      <c r="M30" s="215"/>
      <c r="N30" s="215">
        <f>SUM(N32:N38)</f>
        <v>33</v>
      </c>
      <c r="O30" s="215">
        <f>SUM(O32:O38)</f>
        <v>23</v>
      </c>
      <c r="P30" s="215">
        <f>SUM(P32:P38)</f>
        <v>10</v>
      </c>
      <c r="Q30" s="215"/>
      <c r="R30" s="215">
        <f>SUM(R32:R38)</f>
        <v>24</v>
      </c>
      <c r="S30" s="215">
        <f>SUM(S32:S38)</f>
        <v>20</v>
      </c>
      <c r="T30" s="215">
        <f>SUM(T32:T38)</f>
        <v>4</v>
      </c>
      <c r="U30" s="215"/>
      <c r="V30" s="215">
        <f>SUM(V32:V38)</f>
        <v>17</v>
      </c>
      <c r="W30" s="215">
        <f>SUM(W32:W38)</f>
        <v>10</v>
      </c>
      <c r="X30" s="215">
        <f>SUM(X32:X38)</f>
        <v>7</v>
      </c>
      <c r="Y30" s="215"/>
      <c r="Z30" s="215">
        <f>SUM(Z32:Z38)</f>
        <v>6</v>
      </c>
      <c r="AA30" s="215">
        <f>SUM(AA32:AA38)</f>
        <v>4</v>
      </c>
      <c r="AB30" s="215">
        <f>SUM(AB32:AB38)</f>
        <v>2</v>
      </c>
    </row>
    <row r="31" spans="1:28" ht="15" customHeight="1" x14ac:dyDescent="0.2">
      <c r="A31" s="213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</row>
    <row r="32" spans="1:28" ht="15" customHeight="1" x14ac:dyDescent="0.2">
      <c r="A32" s="216" t="s">
        <v>125</v>
      </c>
      <c r="B32" s="219">
        <v>22</v>
      </c>
      <c r="C32" s="219">
        <v>17</v>
      </c>
      <c r="D32" s="219">
        <v>5</v>
      </c>
      <c r="E32" s="219"/>
      <c r="F32" s="219">
        <v>4</v>
      </c>
      <c r="G32" s="219">
        <v>3</v>
      </c>
      <c r="H32" s="219">
        <v>1</v>
      </c>
      <c r="I32" s="219"/>
      <c r="J32" s="219">
        <v>3</v>
      </c>
      <c r="K32" s="219">
        <v>2</v>
      </c>
      <c r="L32" s="219">
        <v>1</v>
      </c>
      <c r="M32" s="219"/>
      <c r="N32" s="219">
        <v>4</v>
      </c>
      <c r="O32" s="219">
        <v>3</v>
      </c>
      <c r="P32" s="219">
        <v>1</v>
      </c>
      <c r="Q32" s="219"/>
      <c r="R32" s="219">
        <v>7</v>
      </c>
      <c r="S32" s="219">
        <v>6</v>
      </c>
      <c r="T32" s="219">
        <v>1</v>
      </c>
      <c r="U32" s="219"/>
      <c r="V32" s="219">
        <v>4</v>
      </c>
      <c r="W32" s="219">
        <v>3</v>
      </c>
      <c r="X32" s="219">
        <v>1</v>
      </c>
      <c r="Y32" s="219"/>
      <c r="Z32" s="219">
        <v>0</v>
      </c>
      <c r="AA32" s="219">
        <v>0</v>
      </c>
      <c r="AB32" s="219">
        <v>0</v>
      </c>
    </row>
    <row r="33" spans="1:30" ht="15" customHeight="1" x14ac:dyDescent="0.2">
      <c r="A33" s="209" t="s">
        <v>126</v>
      </c>
      <c r="B33" s="219">
        <v>52</v>
      </c>
      <c r="C33" s="219">
        <v>39</v>
      </c>
      <c r="D33" s="219">
        <v>13</v>
      </c>
      <c r="E33" s="219"/>
      <c r="F33" s="219">
        <v>10</v>
      </c>
      <c r="G33" s="219">
        <v>7</v>
      </c>
      <c r="H33" s="219">
        <v>3</v>
      </c>
      <c r="I33" s="219"/>
      <c r="J33" s="219">
        <v>15</v>
      </c>
      <c r="K33" s="219">
        <v>11</v>
      </c>
      <c r="L33" s="219">
        <v>4</v>
      </c>
      <c r="M33" s="219"/>
      <c r="N33" s="219">
        <v>9</v>
      </c>
      <c r="O33" s="219">
        <v>8</v>
      </c>
      <c r="P33" s="219">
        <v>1</v>
      </c>
      <c r="Q33" s="219"/>
      <c r="R33" s="219">
        <v>11</v>
      </c>
      <c r="S33" s="219">
        <v>9</v>
      </c>
      <c r="T33" s="219">
        <v>2</v>
      </c>
      <c r="U33" s="219"/>
      <c r="V33" s="219">
        <v>5</v>
      </c>
      <c r="W33" s="219">
        <v>2</v>
      </c>
      <c r="X33" s="219">
        <v>3</v>
      </c>
      <c r="Y33" s="219"/>
      <c r="Z33" s="219">
        <v>2</v>
      </c>
      <c r="AA33" s="219">
        <v>2</v>
      </c>
      <c r="AB33" s="219">
        <v>0</v>
      </c>
    </row>
    <row r="34" spans="1:30" ht="15" customHeight="1" x14ac:dyDescent="0.2">
      <c r="A34" s="209" t="s">
        <v>127</v>
      </c>
      <c r="B34" s="219">
        <v>2</v>
      </c>
      <c r="C34" s="219">
        <v>1</v>
      </c>
      <c r="D34" s="219">
        <v>1</v>
      </c>
      <c r="E34" s="219"/>
      <c r="F34" s="219">
        <v>1</v>
      </c>
      <c r="G34" s="219">
        <v>1</v>
      </c>
      <c r="H34" s="219">
        <v>0</v>
      </c>
      <c r="I34" s="219"/>
      <c r="J34" s="219">
        <v>0</v>
      </c>
      <c r="K34" s="219">
        <v>0</v>
      </c>
      <c r="L34" s="219">
        <v>0</v>
      </c>
      <c r="M34" s="219"/>
      <c r="N34" s="219">
        <v>0</v>
      </c>
      <c r="O34" s="219">
        <v>0</v>
      </c>
      <c r="P34" s="219">
        <v>0</v>
      </c>
      <c r="Q34" s="219"/>
      <c r="R34" s="219">
        <v>0</v>
      </c>
      <c r="S34" s="219">
        <v>0</v>
      </c>
      <c r="T34" s="219">
        <v>0</v>
      </c>
      <c r="U34" s="219"/>
      <c r="V34" s="219">
        <v>1</v>
      </c>
      <c r="W34" s="219">
        <v>0</v>
      </c>
      <c r="X34" s="219">
        <v>1</v>
      </c>
      <c r="Y34" s="219"/>
      <c r="Z34" s="219">
        <v>0</v>
      </c>
      <c r="AA34" s="219">
        <v>0</v>
      </c>
      <c r="AB34" s="219">
        <v>0</v>
      </c>
    </row>
    <row r="35" spans="1:30" ht="15" customHeight="1" x14ac:dyDescent="0.2">
      <c r="A35" s="209" t="s">
        <v>128</v>
      </c>
      <c r="B35" s="219">
        <v>5</v>
      </c>
      <c r="C35" s="219">
        <v>3</v>
      </c>
      <c r="D35" s="219">
        <v>2</v>
      </c>
      <c r="E35" s="219"/>
      <c r="F35" s="219">
        <v>1</v>
      </c>
      <c r="G35" s="219">
        <v>0</v>
      </c>
      <c r="H35" s="219">
        <v>1</v>
      </c>
      <c r="I35" s="219"/>
      <c r="J35" s="219">
        <v>2</v>
      </c>
      <c r="K35" s="219">
        <v>2</v>
      </c>
      <c r="L35" s="219">
        <v>0</v>
      </c>
      <c r="M35" s="219"/>
      <c r="N35" s="219">
        <v>1</v>
      </c>
      <c r="O35" s="219">
        <v>1</v>
      </c>
      <c r="P35" s="219">
        <v>0</v>
      </c>
      <c r="Q35" s="219"/>
      <c r="R35" s="219">
        <v>0</v>
      </c>
      <c r="S35" s="219">
        <v>0</v>
      </c>
      <c r="T35" s="219">
        <v>0</v>
      </c>
      <c r="U35" s="219"/>
      <c r="V35" s="219">
        <v>0</v>
      </c>
      <c r="W35" s="219">
        <v>0</v>
      </c>
      <c r="X35" s="219">
        <v>0</v>
      </c>
      <c r="Y35" s="219"/>
      <c r="Z35" s="219">
        <v>1</v>
      </c>
      <c r="AA35" s="219">
        <v>0</v>
      </c>
      <c r="AB35" s="219">
        <v>1</v>
      </c>
    </row>
    <row r="36" spans="1:30" ht="15" customHeight="1" x14ac:dyDescent="0.2">
      <c r="A36" s="209" t="s">
        <v>129</v>
      </c>
      <c r="B36" s="219">
        <v>5</v>
      </c>
      <c r="C36" s="219">
        <v>3</v>
      </c>
      <c r="D36" s="219">
        <v>2</v>
      </c>
      <c r="E36" s="219"/>
      <c r="F36" s="219">
        <v>1</v>
      </c>
      <c r="G36" s="219">
        <v>0</v>
      </c>
      <c r="H36" s="219">
        <v>1</v>
      </c>
      <c r="I36" s="219"/>
      <c r="J36" s="219">
        <v>2</v>
      </c>
      <c r="K36" s="219">
        <v>2</v>
      </c>
      <c r="L36" s="219">
        <v>0</v>
      </c>
      <c r="M36" s="219"/>
      <c r="N36" s="219">
        <v>1</v>
      </c>
      <c r="O36" s="219">
        <v>0</v>
      </c>
      <c r="P36" s="219">
        <v>1</v>
      </c>
      <c r="Q36" s="219"/>
      <c r="R36" s="219">
        <v>1</v>
      </c>
      <c r="S36" s="219">
        <v>1</v>
      </c>
      <c r="T36" s="219">
        <v>0</v>
      </c>
      <c r="U36" s="219"/>
      <c r="V36" s="219">
        <v>0</v>
      </c>
      <c r="W36" s="219">
        <v>0</v>
      </c>
      <c r="X36" s="219">
        <v>0</v>
      </c>
      <c r="Y36" s="219"/>
      <c r="Z36" s="219">
        <v>0</v>
      </c>
      <c r="AA36" s="219">
        <v>0</v>
      </c>
      <c r="AB36" s="219">
        <v>0</v>
      </c>
    </row>
    <row r="37" spans="1:30" ht="15" customHeight="1" x14ac:dyDescent="0.2">
      <c r="A37" s="217" t="s">
        <v>130</v>
      </c>
      <c r="B37" s="219">
        <v>59</v>
      </c>
      <c r="C37" s="219">
        <v>39</v>
      </c>
      <c r="D37" s="219">
        <v>20</v>
      </c>
      <c r="E37" s="219"/>
      <c r="F37" s="219">
        <v>23</v>
      </c>
      <c r="G37" s="219">
        <v>15</v>
      </c>
      <c r="H37" s="219">
        <v>8</v>
      </c>
      <c r="I37" s="219"/>
      <c r="J37" s="219">
        <v>22</v>
      </c>
      <c r="K37" s="219">
        <v>16</v>
      </c>
      <c r="L37" s="219">
        <v>6</v>
      </c>
      <c r="M37" s="219"/>
      <c r="N37" s="219">
        <v>6</v>
      </c>
      <c r="O37" s="219">
        <v>3</v>
      </c>
      <c r="P37" s="219">
        <v>3</v>
      </c>
      <c r="Q37" s="219"/>
      <c r="R37" s="219">
        <v>3</v>
      </c>
      <c r="S37" s="219">
        <v>3</v>
      </c>
      <c r="T37" s="219">
        <v>0</v>
      </c>
      <c r="U37" s="219"/>
      <c r="V37" s="219">
        <v>3</v>
      </c>
      <c r="W37" s="219">
        <v>1</v>
      </c>
      <c r="X37" s="219">
        <v>2</v>
      </c>
      <c r="Y37" s="219"/>
      <c r="Z37" s="219">
        <v>2</v>
      </c>
      <c r="AA37" s="219">
        <v>1</v>
      </c>
      <c r="AB37" s="219">
        <v>1</v>
      </c>
    </row>
    <row r="38" spans="1:30" ht="15" customHeight="1" thickBot="1" x14ac:dyDescent="0.25">
      <c r="A38" s="220" t="s">
        <v>131</v>
      </c>
      <c r="B38" s="221">
        <v>38</v>
      </c>
      <c r="C38" s="221">
        <v>23</v>
      </c>
      <c r="D38" s="221">
        <v>15</v>
      </c>
      <c r="E38" s="221"/>
      <c r="F38" s="221">
        <v>11</v>
      </c>
      <c r="G38" s="221">
        <v>7</v>
      </c>
      <c r="H38" s="221">
        <v>4</v>
      </c>
      <c r="I38" s="221"/>
      <c r="J38" s="221">
        <v>8</v>
      </c>
      <c r="K38" s="221">
        <v>2</v>
      </c>
      <c r="L38" s="221">
        <v>6</v>
      </c>
      <c r="M38" s="221"/>
      <c r="N38" s="221">
        <v>12</v>
      </c>
      <c r="O38" s="221">
        <v>8</v>
      </c>
      <c r="P38" s="221">
        <v>4</v>
      </c>
      <c r="Q38" s="221"/>
      <c r="R38" s="221">
        <v>2</v>
      </c>
      <c r="S38" s="221">
        <v>1</v>
      </c>
      <c r="T38" s="221">
        <v>1</v>
      </c>
      <c r="U38" s="221"/>
      <c r="V38" s="221">
        <v>4</v>
      </c>
      <c r="W38" s="221">
        <v>4</v>
      </c>
      <c r="X38" s="221">
        <v>0</v>
      </c>
      <c r="Y38" s="221"/>
      <c r="Z38" s="221">
        <v>1</v>
      </c>
      <c r="AA38" s="221">
        <v>1</v>
      </c>
      <c r="AB38" s="221">
        <v>0</v>
      </c>
    </row>
    <row r="39" spans="1:30" ht="15" customHeight="1" x14ac:dyDescent="0.2">
      <c r="A39" s="21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30" x14ac:dyDescent="0.2">
      <c r="A40" s="21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30" x14ac:dyDescent="0.2">
      <c r="A41" s="21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30" ht="13.5" thickBot="1" x14ac:dyDescent="0.25">
      <c r="A42" s="21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</row>
    <row r="43" spans="1:30" ht="16.5" customHeight="1" thickBot="1" x14ac:dyDescent="0.25">
      <c r="A43" s="21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D43" s="189" t="s">
        <v>111</v>
      </c>
    </row>
    <row r="44" spans="1:30" x14ac:dyDescent="0.2">
      <c r="A44" s="21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</row>
    <row r="45" spans="1:30" ht="14.25" customHeight="1" x14ac:dyDescent="0.2">
      <c r="A45" s="202" t="s">
        <v>176</v>
      </c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</row>
    <row r="46" spans="1:30" ht="14.25" x14ac:dyDescent="0.25">
      <c r="A46" s="258" t="s">
        <v>159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0" ht="14.25" x14ac:dyDescent="0.2">
      <c r="A47" s="202" t="s">
        <v>30</v>
      </c>
      <c r="B47" s="202"/>
      <c r="C47" s="203"/>
      <c r="D47" s="204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</row>
    <row r="48" spans="1:30" ht="14.25" x14ac:dyDescent="0.2">
      <c r="A48" s="202" t="s">
        <v>120</v>
      </c>
      <c r="B48" s="202"/>
      <c r="C48" s="203"/>
      <c r="D48" s="204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</row>
    <row r="49" spans="1:30" ht="14.25" x14ac:dyDescent="0.2">
      <c r="A49" s="202" t="s">
        <v>121</v>
      </c>
      <c r="B49" s="202"/>
      <c r="C49" s="203"/>
      <c r="D49" s="204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</row>
    <row r="50" spans="1:30" ht="15" thickBot="1" x14ac:dyDescent="0.25">
      <c r="A50" s="205" t="s">
        <v>122</v>
      </c>
      <c r="B50" s="20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</row>
    <row r="51" spans="1:30" x14ac:dyDescent="0.2">
      <c r="A51" s="207" t="s">
        <v>123</v>
      </c>
      <c r="B51" s="208" t="s">
        <v>38</v>
      </c>
      <c r="C51" s="208"/>
      <c r="D51" s="208"/>
      <c r="E51" s="209"/>
      <c r="F51" s="223" t="s">
        <v>21</v>
      </c>
      <c r="G51" s="223"/>
      <c r="H51" s="223"/>
      <c r="I51" s="209"/>
      <c r="J51" s="223" t="s">
        <v>22</v>
      </c>
      <c r="K51" s="223"/>
      <c r="L51" s="223"/>
      <c r="M51" s="209"/>
      <c r="N51" s="223" t="s">
        <v>23</v>
      </c>
      <c r="O51" s="223"/>
      <c r="P51" s="223"/>
      <c r="Q51" s="209"/>
      <c r="R51" s="223" t="s">
        <v>24</v>
      </c>
      <c r="S51" s="223"/>
      <c r="T51" s="223"/>
      <c r="U51" s="209"/>
      <c r="V51" s="223" t="s">
        <v>25</v>
      </c>
      <c r="W51" s="223"/>
      <c r="X51" s="223"/>
      <c r="Y51" s="209"/>
      <c r="Z51" s="223" t="s">
        <v>26</v>
      </c>
      <c r="AA51" s="223"/>
      <c r="AB51" s="223"/>
    </row>
    <row r="52" spans="1:30" ht="15" customHeight="1" thickBot="1" x14ac:dyDescent="0.25">
      <c r="A52" s="210" t="s">
        <v>124</v>
      </c>
      <c r="B52" s="211" t="s">
        <v>31</v>
      </c>
      <c r="C52" s="211" t="s">
        <v>32</v>
      </c>
      <c r="D52" s="211" t="s">
        <v>33</v>
      </c>
      <c r="E52" s="211"/>
      <c r="F52" s="211" t="s">
        <v>31</v>
      </c>
      <c r="G52" s="211" t="s">
        <v>32</v>
      </c>
      <c r="H52" s="211" t="s">
        <v>33</v>
      </c>
      <c r="I52" s="211"/>
      <c r="J52" s="211" t="s">
        <v>31</v>
      </c>
      <c r="K52" s="211" t="s">
        <v>32</v>
      </c>
      <c r="L52" s="211" t="s">
        <v>33</v>
      </c>
      <c r="M52" s="211"/>
      <c r="N52" s="211" t="s">
        <v>31</v>
      </c>
      <c r="O52" s="211" t="s">
        <v>32</v>
      </c>
      <c r="P52" s="211" t="s">
        <v>33</v>
      </c>
      <c r="Q52" s="211"/>
      <c r="R52" s="211" t="s">
        <v>31</v>
      </c>
      <c r="S52" s="211" t="s">
        <v>32</v>
      </c>
      <c r="T52" s="211" t="s">
        <v>33</v>
      </c>
      <c r="U52" s="211"/>
      <c r="V52" s="211" t="s">
        <v>31</v>
      </c>
      <c r="W52" s="211" t="s">
        <v>32</v>
      </c>
      <c r="X52" s="211" t="s">
        <v>33</v>
      </c>
      <c r="Y52" s="211"/>
      <c r="Z52" s="211" t="s">
        <v>31</v>
      </c>
      <c r="AA52" s="211" t="s">
        <v>32</v>
      </c>
      <c r="AB52" s="211" t="s">
        <v>33</v>
      </c>
    </row>
    <row r="53" spans="1:30" ht="15" customHeight="1" x14ac:dyDescent="0.2">
      <c r="A53" s="212"/>
      <c r="AD53" s="24"/>
    </row>
    <row r="54" spans="1:30" ht="15" customHeight="1" x14ac:dyDescent="0.25">
      <c r="A54" s="214" t="s">
        <v>47</v>
      </c>
      <c r="B54" s="228">
        <v>0.70062005384678139</v>
      </c>
      <c r="C54" s="228">
        <v>0.87280011446558869</v>
      </c>
      <c r="D54" s="228">
        <v>0.5291759102843302</v>
      </c>
      <c r="E54" s="229"/>
      <c r="F54" s="228">
        <v>1.3367665589218212</v>
      </c>
      <c r="G54" s="228">
        <v>1.6746666666666667</v>
      </c>
      <c r="H54" s="228">
        <v>0.97995043928812797</v>
      </c>
      <c r="I54" s="229"/>
      <c r="J54" s="228">
        <v>0.84934937659933563</v>
      </c>
      <c r="K54" s="228">
        <v>1.0700286047250767</v>
      </c>
      <c r="L54" s="228">
        <v>0.61603942652329746</v>
      </c>
      <c r="M54" s="229"/>
      <c r="N54" s="228">
        <v>0.62838836865450964</v>
      </c>
      <c r="O54" s="228">
        <v>0.68417837507635915</v>
      </c>
      <c r="P54" s="228">
        <v>0.57164160556729215</v>
      </c>
      <c r="Q54" s="229"/>
      <c r="R54" s="228">
        <v>0.63309027188966138</v>
      </c>
      <c r="S54" s="228">
        <v>0.81131200741770981</v>
      </c>
      <c r="T54" s="228">
        <v>0.46342270771267791</v>
      </c>
      <c r="U54" s="229"/>
      <c r="V54" s="228">
        <v>0.32027257240204432</v>
      </c>
      <c r="W54" s="228">
        <v>0.43368774482372685</v>
      </c>
      <c r="X54" s="228">
        <v>0.21256808821575662</v>
      </c>
      <c r="Y54" s="229"/>
      <c r="Z54" s="228">
        <v>0.20252375759464092</v>
      </c>
      <c r="AA54" s="228">
        <v>0.1951854261548471</v>
      </c>
      <c r="AB54" s="228">
        <v>0.20926756352765324</v>
      </c>
    </row>
    <row r="55" spans="1:30" s="24" customFormat="1" ht="15" customHeight="1" x14ac:dyDescent="0.2">
      <c r="A55" s="213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D55" s="4"/>
    </row>
    <row r="56" spans="1:30" ht="15" customHeight="1" x14ac:dyDescent="0.2">
      <c r="A56" s="216" t="s">
        <v>125</v>
      </c>
      <c r="B56" s="224">
        <v>0.49465086851489704</v>
      </c>
      <c r="C56" s="224">
        <v>0.56188667299778416</v>
      </c>
      <c r="D56" s="224">
        <v>0.43145131295097822</v>
      </c>
      <c r="E56" s="225"/>
      <c r="F56" s="224">
        <v>1.3057403301305741</v>
      </c>
      <c r="G56" s="224">
        <v>1.3320647002854424</v>
      </c>
      <c r="H56" s="224">
        <v>1.2774655084312723</v>
      </c>
      <c r="I56" s="225"/>
      <c r="J56" s="224">
        <v>0.6575619625695498</v>
      </c>
      <c r="K56" s="224">
        <v>0.82516761217122236</v>
      </c>
      <c r="L56" s="224">
        <v>0.49627791563275436</v>
      </c>
      <c r="M56" s="225"/>
      <c r="N56" s="224">
        <v>0.59631838216230237</v>
      </c>
      <c r="O56" s="224">
        <v>0.51098620337250888</v>
      </c>
      <c r="P56" s="224">
        <v>0.68421052631578949</v>
      </c>
      <c r="Q56" s="225"/>
      <c r="R56" s="224">
        <v>0.26636225266362251</v>
      </c>
      <c r="S56" s="224">
        <v>0.36407766990291263</v>
      </c>
      <c r="T56" s="224">
        <v>0.17959770114942528</v>
      </c>
      <c r="U56" s="225"/>
      <c r="V56" s="224">
        <v>0.18979333614508645</v>
      </c>
      <c r="W56" s="224">
        <v>0.26833631484794274</v>
      </c>
      <c r="X56" s="224">
        <v>0.11971268954509177</v>
      </c>
      <c r="Y56" s="225"/>
      <c r="Z56" s="224">
        <v>9.4989313702208505E-2</v>
      </c>
      <c r="AA56" s="224">
        <v>0.10362694300518134</v>
      </c>
      <c r="AB56" s="224">
        <v>8.7680841736080664E-2</v>
      </c>
    </row>
    <row r="57" spans="1:30" ht="15" customHeight="1" x14ac:dyDescent="0.2">
      <c r="A57" s="209" t="s">
        <v>126</v>
      </c>
      <c r="B57" s="224">
        <v>0.65529581261328251</v>
      </c>
      <c r="C57" s="224">
        <v>0.93905531035778</v>
      </c>
      <c r="D57" s="224">
        <v>0.37725432462274566</v>
      </c>
      <c r="E57" s="225"/>
      <c r="F57" s="224">
        <v>1.1389521640091116</v>
      </c>
      <c r="G57" s="224">
        <v>1.62748643761302</v>
      </c>
      <c r="H57" s="224">
        <v>0.64279155188246095</v>
      </c>
      <c r="I57" s="225"/>
      <c r="J57" s="224">
        <v>0.68203198494825967</v>
      </c>
      <c r="K57" s="224">
        <v>0.93764650726676046</v>
      </c>
      <c r="L57" s="224">
        <v>0.42472864558754131</v>
      </c>
      <c r="M57" s="225"/>
      <c r="N57" s="224">
        <v>0.56497175141242939</v>
      </c>
      <c r="O57" s="224">
        <v>0.81168831168831157</v>
      </c>
      <c r="P57" s="224">
        <v>0.32102728731942215</v>
      </c>
      <c r="Q57" s="225"/>
      <c r="R57" s="224">
        <v>0.79343365253077969</v>
      </c>
      <c r="S57" s="224">
        <v>1.189801699716714</v>
      </c>
      <c r="T57" s="224">
        <v>0.42328042328042331</v>
      </c>
      <c r="U57" s="225"/>
      <c r="V57" s="224">
        <v>0.34328870580157911</v>
      </c>
      <c r="W57" s="224">
        <v>0.42342978122794639</v>
      </c>
      <c r="X57" s="224">
        <v>0.26737967914438499</v>
      </c>
      <c r="Y57" s="225"/>
      <c r="Z57" s="224">
        <v>7.7220077220077218E-2</v>
      </c>
      <c r="AA57" s="224">
        <v>0.15698587127158556</v>
      </c>
      <c r="AB57" s="224">
        <v>0</v>
      </c>
    </row>
    <row r="58" spans="1:30" ht="15" customHeight="1" x14ac:dyDescent="0.2">
      <c r="A58" s="209" t="s">
        <v>127</v>
      </c>
      <c r="B58" s="224">
        <v>1.7835109366236679</v>
      </c>
      <c r="C58" s="224">
        <v>2.1547080370609781</v>
      </c>
      <c r="D58" s="224">
        <v>1.3804398689751989</v>
      </c>
      <c r="E58" s="225"/>
      <c r="F58" s="224">
        <v>3.4597471723220226</v>
      </c>
      <c r="G58" s="224">
        <v>4.8065650644783116</v>
      </c>
      <c r="H58" s="224">
        <v>1.6923076923076923</v>
      </c>
      <c r="I58" s="225"/>
      <c r="J58" s="224">
        <v>1.6513761467889909</v>
      </c>
      <c r="K58" s="224">
        <v>1.7410228509249184</v>
      </c>
      <c r="L58" s="224">
        <v>1.5363128491620111</v>
      </c>
      <c r="M58" s="225"/>
      <c r="N58" s="224">
        <v>1.0378057820607858</v>
      </c>
      <c r="O58" s="224">
        <v>1.1611030478955007</v>
      </c>
      <c r="P58" s="224">
        <v>0.90909090909090906</v>
      </c>
      <c r="Q58" s="225"/>
      <c r="R58" s="224">
        <v>2.9668411867364748</v>
      </c>
      <c r="S58" s="224">
        <v>3.2520325203252036</v>
      </c>
      <c r="T58" s="224">
        <v>2.6806526806526807</v>
      </c>
      <c r="U58" s="225"/>
      <c r="V58" s="224">
        <v>0.89456869009584672</v>
      </c>
      <c r="W58" s="224">
        <v>0.93085106382978722</v>
      </c>
      <c r="X58" s="224">
        <v>0.86100861008610086</v>
      </c>
      <c r="Y58" s="225"/>
      <c r="Z58" s="224">
        <v>8.7412587412587409E-2</v>
      </c>
      <c r="AA58" s="224">
        <v>0</v>
      </c>
      <c r="AB58" s="224">
        <v>0.17331022530329288</v>
      </c>
    </row>
    <row r="59" spans="1:30" ht="15" customHeight="1" x14ac:dyDescent="0.2">
      <c r="A59" s="209" t="s">
        <v>128</v>
      </c>
      <c r="B59" s="224">
        <v>0.12778645463580859</v>
      </c>
      <c r="C59" s="224">
        <v>0.11454753722794961</v>
      </c>
      <c r="D59" s="224">
        <v>0.14080540692762603</v>
      </c>
      <c r="E59" s="225"/>
      <c r="F59" s="224">
        <v>0.11668611435239205</v>
      </c>
      <c r="G59" s="224">
        <v>0</v>
      </c>
      <c r="H59" s="224">
        <v>0.24213075060532688</v>
      </c>
      <c r="I59" s="225"/>
      <c r="J59" s="224">
        <v>0.21459227467811159</v>
      </c>
      <c r="K59" s="224">
        <v>0.39138943248532287</v>
      </c>
      <c r="L59" s="224">
        <v>0</v>
      </c>
      <c r="M59" s="225"/>
      <c r="N59" s="224">
        <v>0.1201923076923077</v>
      </c>
      <c r="O59" s="224">
        <v>0.23094688221709006</v>
      </c>
      <c r="P59" s="224">
        <v>0</v>
      </c>
      <c r="Q59" s="225"/>
      <c r="R59" s="224">
        <v>0</v>
      </c>
      <c r="S59" s="224">
        <v>0</v>
      </c>
      <c r="T59" s="224">
        <v>0</v>
      </c>
      <c r="U59" s="225"/>
      <c r="V59" s="224">
        <v>6.9637883008356549E-2</v>
      </c>
      <c r="W59" s="224">
        <v>0.14224751066856331</v>
      </c>
      <c r="X59" s="224">
        <v>0</v>
      </c>
      <c r="Y59" s="225"/>
      <c r="Z59" s="224">
        <v>0.30651340996168586</v>
      </c>
      <c r="AA59" s="224">
        <v>0</v>
      </c>
      <c r="AB59" s="224">
        <v>0.59523809523809523</v>
      </c>
    </row>
    <row r="60" spans="1:30" ht="15" customHeight="1" x14ac:dyDescent="0.2">
      <c r="A60" s="209" t="s">
        <v>129</v>
      </c>
      <c r="B60" s="224">
        <v>0.49832197701617004</v>
      </c>
      <c r="C60" s="224">
        <v>0.65385377451951654</v>
      </c>
      <c r="D60" s="224">
        <v>0.33430839949853741</v>
      </c>
      <c r="E60" s="225"/>
      <c r="F60" s="224">
        <v>0.94386487829110788</v>
      </c>
      <c r="G60" s="224">
        <v>0.94876660341555974</v>
      </c>
      <c r="H60" s="224">
        <v>0.93847758081334731</v>
      </c>
      <c r="I60" s="225"/>
      <c r="J60" s="224">
        <v>0.48285852245292127</v>
      </c>
      <c r="K60" s="224">
        <v>0.84666039510818436</v>
      </c>
      <c r="L60" s="224">
        <v>9.9206349206349201E-2</v>
      </c>
      <c r="M60" s="225"/>
      <c r="N60" s="224">
        <v>0.39325842696629215</v>
      </c>
      <c r="O60" s="224">
        <v>0.33632286995515698</v>
      </c>
      <c r="P60" s="224">
        <v>0.45045045045045046</v>
      </c>
      <c r="Q60" s="225"/>
      <c r="R60" s="224">
        <v>0.43397396156230628</v>
      </c>
      <c r="S60" s="224">
        <v>0.71513706793802145</v>
      </c>
      <c r="T60" s="224">
        <v>0.12919896640826875</v>
      </c>
      <c r="U60" s="225"/>
      <c r="V60" s="224">
        <v>8.6580086580086577E-2</v>
      </c>
      <c r="W60" s="224">
        <v>0.16474464579901155</v>
      </c>
      <c r="X60" s="224">
        <v>0</v>
      </c>
      <c r="Y60" s="225"/>
      <c r="Z60" s="224">
        <v>0.4163197335553705</v>
      </c>
      <c r="AA60" s="224">
        <v>0.67567567567567566</v>
      </c>
      <c r="AB60" s="224">
        <v>0.16420361247947454</v>
      </c>
    </row>
    <row r="61" spans="1:30" ht="15" customHeight="1" x14ac:dyDescent="0.2">
      <c r="A61" s="217" t="s">
        <v>130</v>
      </c>
      <c r="B61" s="224">
        <v>0.83922261484098948</v>
      </c>
      <c r="C61" s="224">
        <v>0.89897260273972601</v>
      </c>
      <c r="D61" s="224">
        <v>0.77554744525547448</v>
      </c>
      <c r="E61" s="225"/>
      <c r="F61" s="224">
        <v>1.5005001667222408</v>
      </c>
      <c r="G61" s="224">
        <v>1.8408941485864563</v>
      </c>
      <c r="H61" s="224">
        <v>1.1502029769959403</v>
      </c>
      <c r="I61" s="225"/>
      <c r="J61" s="224">
        <v>1.2617275962471692</v>
      </c>
      <c r="K61" s="224">
        <v>1.4466546112115732</v>
      </c>
      <c r="L61" s="224">
        <v>1.0474860335195531</v>
      </c>
      <c r="M61" s="225"/>
      <c r="N61" s="224">
        <v>0.54966627404789947</v>
      </c>
      <c r="O61" s="224">
        <v>0.303951367781155</v>
      </c>
      <c r="P61" s="224">
        <v>0.81234768480909825</v>
      </c>
      <c r="Q61" s="225"/>
      <c r="R61" s="224">
        <v>0.19502681618722573</v>
      </c>
      <c r="S61" s="224">
        <v>0.2857142857142857</v>
      </c>
      <c r="T61" s="224">
        <v>9.9900099900099903E-2</v>
      </c>
      <c r="U61" s="225"/>
      <c r="V61" s="224">
        <v>0.25526483726866628</v>
      </c>
      <c r="W61" s="224">
        <v>0.24783147459727387</v>
      </c>
      <c r="X61" s="224">
        <v>0.26315789473684209</v>
      </c>
      <c r="Y61" s="225"/>
      <c r="Z61" s="224">
        <v>0.60195635816403303</v>
      </c>
      <c r="AA61" s="224">
        <v>0.30534351145038169</v>
      </c>
      <c r="AB61" s="224">
        <v>0.89020771513353114</v>
      </c>
    </row>
    <row r="62" spans="1:30" ht="15" customHeight="1" x14ac:dyDescent="0.2">
      <c r="A62" s="209" t="s">
        <v>131</v>
      </c>
      <c r="B62" s="224">
        <v>0.77582318448353627</v>
      </c>
      <c r="C62" s="224">
        <v>1.0275229357798166</v>
      </c>
      <c r="D62" s="224">
        <v>0.53238686779059452</v>
      </c>
      <c r="E62" s="225"/>
      <c r="F62" s="224">
        <v>0.98684210526315785</v>
      </c>
      <c r="G62" s="224">
        <v>1.1774600504625736</v>
      </c>
      <c r="H62" s="224">
        <v>0.80450522928399038</v>
      </c>
      <c r="I62" s="225"/>
      <c r="J62" s="224">
        <v>0.94572368421052633</v>
      </c>
      <c r="K62" s="224">
        <v>1.1522633744855968</v>
      </c>
      <c r="L62" s="224">
        <v>0.73952341824157763</v>
      </c>
      <c r="M62" s="225"/>
      <c r="N62" s="224">
        <v>1.0232558139534882</v>
      </c>
      <c r="O62" s="224">
        <v>1.4285714285714286</v>
      </c>
      <c r="P62" s="224">
        <v>0.63636363636363635</v>
      </c>
      <c r="Q62" s="225"/>
      <c r="R62" s="224">
        <v>0.40792540792540788</v>
      </c>
      <c r="S62" s="224">
        <v>0.3436426116838488</v>
      </c>
      <c r="T62" s="224">
        <v>0.47449584816132861</v>
      </c>
      <c r="U62" s="225"/>
      <c r="V62" s="224">
        <v>0.6168080185042405</v>
      </c>
      <c r="W62" s="224">
        <v>1.2779552715654952</v>
      </c>
      <c r="X62" s="224">
        <v>0</v>
      </c>
      <c r="Y62" s="225"/>
      <c r="Z62" s="224">
        <v>0.1890359168241966</v>
      </c>
      <c r="AA62" s="224">
        <v>0.4024144869215292</v>
      </c>
      <c r="AB62" s="224">
        <v>0</v>
      </c>
    </row>
    <row r="63" spans="1:30" ht="15" customHeight="1" x14ac:dyDescent="0.2">
      <c r="A63" s="213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</row>
    <row r="64" spans="1:30" ht="15" customHeight="1" x14ac:dyDescent="0.25">
      <c r="A64" s="218" t="s">
        <v>36</v>
      </c>
      <c r="B64" s="228">
        <v>0.76086956521739135</v>
      </c>
      <c r="C64" s="228">
        <v>0.921715244925988</v>
      </c>
      <c r="D64" s="228">
        <v>0.60343539955190439</v>
      </c>
      <c r="E64" s="229"/>
      <c r="F64" s="228">
        <v>1.6823570432357042</v>
      </c>
      <c r="G64" s="228">
        <v>2.0875420875420878</v>
      </c>
      <c r="H64" s="228">
        <v>1.2472885032537961</v>
      </c>
      <c r="I64" s="229"/>
      <c r="J64" s="228">
        <v>0.89825531179823803</v>
      </c>
      <c r="K64" s="228">
        <v>1.1165623413973946</v>
      </c>
      <c r="L64" s="228">
        <v>0.67054879124757372</v>
      </c>
      <c r="M64" s="229"/>
      <c r="N64" s="228">
        <v>0.67310506292069072</v>
      </c>
      <c r="O64" s="228">
        <v>0.63743480780374728</v>
      </c>
      <c r="P64" s="228">
        <v>0.70949940875049267</v>
      </c>
      <c r="Q64" s="229"/>
      <c r="R64" s="228">
        <v>0.68690968698774491</v>
      </c>
      <c r="S64" s="228">
        <v>0.81393455966140316</v>
      </c>
      <c r="T64" s="228">
        <v>0.56988602279544087</v>
      </c>
      <c r="U64" s="229"/>
      <c r="V64" s="228">
        <v>0.28029524432402131</v>
      </c>
      <c r="W64" s="228">
        <v>0.41055718475073316</v>
      </c>
      <c r="X64" s="228">
        <v>0.16105941302791699</v>
      </c>
      <c r="Y64" s="229"/>
      <c r="Z64" s="228">
        <v>0.21220159151193632</v>
      </c>
      <c r="AA64" s="228">
        <v>0.17861129716454566</v>
      </c>
      <c r="AB64" s="228">
        <v>0.24262029923170239</v>
      </c>
    </row>
    <row r="65" spans="1:28" ht="15" customHeight="1" x14ac:dyDescent="0.2">
      <c r="A65" s="213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8" ht="15" customHeight="1" x14ac:dyDescent="0.2">
      <c r="A66" s="216" t="s">
        <v>125</v>
      </c>
      <c r="B66" s="224">
        <v>0.50648490012307101</v>
      </c>
      <c r="C66" s="224">
        <v>0.53375506573094789</v>
      </c>
      <c r="D66" s="224">
        <v>0.48142428921791264</v>
      </c>
      <c r="E66" s="225"/>
      <c r="F66" s="224">
        <v>1.5496521189120811</v>
      </c>
      <c r="G66" s="224">
        <v>1.5253203172666259</v>
      </c>
      <c r="H66" s="224">
        <v>1.5758371634931057</v>
      </c>
      <c r="I66" s="225"/>
      <c r="J66" s="224">
        <v>0.75163398692810457</v>
      </c>
      <c r="K66" s="224">
        <v>0.93085106382978722</v>
      </c>
      <c r="L66" s="224">
        <v>0.57840616966580971</v>
      </c>
      <c r="M66" s="225"/>
      <c r="N66" s="224">
        <v>0.65404475043029264</v>
      </c>
      <c r="O66" s="224">
        <v>0.47716428084526247</v>
      </c>
      <c r="P66" s="224">
        <v>0.83449235048678716</v>
      </c>
      <c r="Q66" s="225"/>
      <c r="R66" s="224">
        <v>0.15765765765765766</v>
      </c>
      <c r="S66" s="224">
        <v>0.14778325123152711</v>
      </c>
      <c r="T66" s="224">
        <v>0.16597510373443983</v>
      </c>
      <c r="U66" s="225"/>
      <c r="V66" s="224">
        <v>0.12490632025980515</v>
      </c>
      <c r="W66" s="224">
        <v>0.16077170418006431</v>
      </c>
      <c r="X66" s="224">
        <v>9.3589143659335516E-2</v>
      </c>
      <c r="Y66" s="225"/>
      <c r="Z66" s="224">
        <v>0.11248593925759282</v>
      </c>
      <c r="AA66" s="224">
        <v>0.12414649286157665</v>
      </c>
      <c r="AB66" s="224">
        <v>0.10282776349614395</v>
      </c>
    </row>
    <row r="67" spans="1:28" ht="15" customHeight="1" x14ac:dyDescent="0.2">
      <c r="A67" s="209" t="s">
        <v>126</v>
      </c>
      <c r="B67" s="224">
        <v>0.96602626723108642</v>
      </c>
      <c r="C67" s="224">
        <v>1.3374260030695024</v>
      </c>
      <c r="D67" s="224">
        <v>0.60189165950128976</v>
      </c>
      <c r="E67" s="225"/>
      <c r="F67" s="224">
        <v>2.3710729104919976</v>
      </c>
      <c r="G67" s="224">
        <v>3.3564814814814818</v>
      </c>
      <c r="H67" s="224">
        <v>1.336573511543135</v>
      </c>
      <c r="I67" s="225"/>
      <c r="J67" s="224">
        <v>0.8771929824561403</v>
      </c>
      <c r="K67" s="224">
        <v>1.1221945137157108</v>
      </c>
      <c r="L67" s="224">
        <v>0.62972292191435775</v>
      </c>
      <c r="M67" s="225"/>
      <c r="N67" s="224">
        <v>0.83798882681564246</v>
      </c>
      <c r="O67" s="224">
        <v>0.96685082872928174</v>
      </c>
      <c r="P67" s="224">
        <v>0.70621468926553677</v>
      </c>
      <c r="Q67" s="225"/>
      <c r="R67" s="224">
        <v>0.99337748344370869</v>
      </c>
      <c r="S67" s="224">
        <v>1.3937282229965158</v>
      </c>
      <c r="T67" s="224">
        <v>0.63091482649842268</v>
      </c>
      <c r="U67" s="225"/>
      <c r="V67" s="224">
        <v>0.36127167630057805</v>
      </c>
      <c r="W67" s="224">
        <v>0.6116207951070336</v>
      </c>
      <c r="X67" s="224">
        <v>0.13698630136986301</v>
      </c>
      <c r="Y67" s="225"/>
      <c r="Z67" s="224">
        <v>0</v>
      </c>
      <c r="AA67" s="224">
        <v>0</v>
      </c>
      <c r="AB67" s="224">
        <v>0</v>
      </c>
    </row>
    <row r="68" spans="1:28" ht="15" customHeight="1" x14ac:dyDescent="0.2">
      <c r="A68" s="209" t="s">
        <v>127</v>
      </c>
      <c r="B68" s="224">
        <v>1.9365980017269029</v>
      </c>
      <c r="C68" s="224">
        <v>2.3470839260312943</v>
      </c>
      <c r="D68" s="224">
        <v>1.4913859604011315</v>
      </c>
      <c r="E68" s="225"/>
      <c r="F68" s="224">
        <v>3.811659192825112</v>
      </c>
      <c r="G68" s="224">
        <v>5.2562417871222076</v>
      </c>
      <c r="H68" s="224">
        <v>1.9064124783362217</v>
      </c>
      <c r="I68" s="225"/>
      <c r="J68" s="224">
        <v>1.8392370572207086</v>
      </c>
      <c r="K68" s="224">
        <v>1.9512195121951219</v>
      </c>
      <c r="L68" s="224">
        <v>1.6975308641975309</v>
      </c>
      <c r="M68" s="225"/>
      <c r="N68" s="224">
        <v>1.1589403973509933</v>
      </c>
      <c r="O68" s="224">
        <v>1.2987012987012987</v>
      </c>
      <c r="P68" s="224">
        <v>1.0135135135135136</v>
      </c>
      <c r="Q68" s="225"/>
      <c r="R68" s="224">
        <v>3.1875</v>
      </c>
      <c r="S68" s="224">
        <v>3.4739454094292808</v>
      </c>
      <c r="T68" s="224">
        <v>2.8967254408060454</v>
      </c>
      <c r="U68" s="225"/>
      <c r="V68" s="224">
        <v>0.89470061940812118</v>
      </c>
      <c r="W68" s="224">
        <v>0.99573257467994303</v>
      </c>
      <c r="X68" s="224">
        <v>0.8</v>
      </c>
      <c r="Y68" s="225"/>
      <c r="Z68" s="224">
        <v>9.6153846153846159E-2</v>
      </c>
      <c r="AA68" s="224">
        <v>0</v>
      </c>
      <c r="AB68" s="224">
        <v>0.18939393939393939</v>
      </c>
    </row>
    <row r="69" spans="1:28" ht="15" customHeight="1" x14ac:dyDescent="0.2">
      <c r="A69" s="209" t="s">
        <v>128</v>
      </c>
      <c r="B69" s="224">
        <v>6.628003314001657E-2</v>
      </c>
      <c r="C69" s="224">
        <v>3.379520108144643E-2</v>
      </c>
      <c r="D69" s="224">
        <v>9.7529258777633299E-2</v>
      </c>
      <c r="E69" s="225"/>
      <c r="F69" s="224">
        <v>0</v>
      </c>
      <c r="G69" s="224">
        <v>0</v>
      </c>
      <c r="H69" s="224">
        <v>0</v>
      </c>
      <c r="I69" s="225"/>
      <c r="J69" s="224">
        <v>0</v>
      </c>
      <c r="K69" s="224">
        <v>0</v>
      </c>
      <c r="L69" s="224">
        <v>0</v>
      </c>
      <c r="M69" s="225"/>
      <c r="N69" s="224">
        <v>0</v>
      </c>
      <c r="O69" s="224">
        <v>0</v>
      </c>
      <c r="P69" s="224">
        <v>0</v>
      </c>
      <c r="Q69" s="225"/>
      <c r="R69" s="224">
        <v>0</v>
      </c>
      <c r="S69" s="224">
        <v>0</v>
      </c>
      <c r="T69" s="224">
        <v>0</v>
      </c>
      <c r="U69" s="225"/>
      <c r="V69" s="224">
        <v>7.4294205052005943E-2</v>
      </c>
      <c r="W69" s="224">
        <v>0.1524390243902439</v>
      </c>
      <c r="X69" s="224">
        <v>0</v>
      </c>
      <c r="Y69" s="225"/>
      <c r="Z69" s="224">
        <v>0.24630541871921183</v>
      </c>
      <c r="AA69" s="224">
        <v>0</v>
      </c>
      <c r="AB69" s="224">
        <v>0.47619047619047622</v>
      </c>
    </row>
    <row r="70" spans="1:28" ht="15" customHeight="1" x14ac:dyDescent="0.2">
      <c r="A70" s="209" t="s">
        <v>129</v>
      </c>
      <c r="B70" s="224">
        <v>0.69019607843137254</v>
      </c>
      <c r="C70" s="224">
        <v>0.92222563787273293</v>
      </c>
      <c r="D70" s="224">
        <v>0.44843049327354262</v>
      </c>
      <c r="E70" s="225"/>
      <c r="F70" s="224">
        <v>1.3353115727002967</v>
      </c>
      <c r="G70" s="224">
        <v>1.4044943820224718</v>
      </c>
      <c r="H70" s="224">
        <v>1.257861635220126</v>
      </c>
      <c r="I70" s="225"/>
      <c r="J70" s="224">
        <v>0.57061340941512129</v>
      </c>
      <c r="K70" s="224">
        <v>0.9859154929577465</v>
      </c>
      <c r="L70" s="224">
        <v>0.1445086705202312</v>
      </c>
      <c r="M70" s="225"/>
      <c r="N70" s="224">
        <v>0.52356020942408377</v>
      </c>
      <c r="O70" s="224">
        <v>0.53859964093357271</v>
      </c>
      <c r="P70" s="224">
        <v>0.50933786078098475</v>
      </c>
      <c r="Q70" s="225"/>
      <c r="R70" s="224">
        <v>0.57197330791229739</v>
      </c>
      <c r="S70" s="224">
        <v>0.92421441774491686</v>
      </c>
      <c r="T70" s="224">
        <v>0.19685039370078738</v>
      </c>
      <c r="U70" s="225"/>
      <c r="V70" s="224">
        <v>0.14556040756914121</v>
      </c>
      <c r="W70" s="224">
        <v>0.27777777777777779</v>
      </c>
      <c r="X70" s="224">
        <v>0</v>
      </c>
      <c r="Y70" s="225"/>
      <c r="Z70" s="224">
        <v>0.67294751009421261</v>
      </c>
      <c r="AA70" s="224">
        <v>1.0723860589812333</v>
      </c>
      <c r="AB70" s="224">
        <v>0.27027027027027029</v>
      </c>
    </row>
    <row r="71" spans="1:28" ht="15" customHeight="1" x14ac:dyDescent="0.2">
      <c r="A71" s="217" t="s">
        <v>130</v>
      </c>
      <c r="B71" s="224">
        <v>0.73726541554959779</v>
      </c>
      <c r="C71" s="224">
        <v>0.63025210084033612</v>
      </c>
      <c r="D71" s="224">
        <v>0.8488499452354874</v>
      </c>
      <c r="E71" s="225"/>
      <c r="F71" s="224">
        <v>1.3588634959851762</v>
      </c>
      <c r="G71" s="224">
        <v>1.5853658536585367</v>
      </c>
      <c r="H71" s="224">
        <v>1.1264080100125156</v>
      </c>
      <c r="I71" s="225"/>
      <c r="J71" s="224">
        <v>1.0173548773189707</v>
      </c>
      <c r="K71" s="224">
        <v>0.93023255813953487</v>
      </c>
      <c r="L71" s="224">
        <v>1.1097410604192355</v>
      </c>
      <c r="M71" s="225"/>
      <c r="N71" s="224">
        <v>0.57887120115774238</v>
      </c>
      <c r="O71" s="224">
        <v>0.13966480446927373</v>
      </c>
      <c r="P71" s="224">
        <v>1.0510510510510511</v>
      </c>
      <c r="Q71" s="225"/>
      <c r="R71" s="224">
        <v>8.525149190110827E-2</v>
      </c>
      <c r="S71" s="224">
        <v>0</v>
      </c>
      <c r="T71" s="224">
        <v>0.1779359430604982</v>
      </c>
      <c r="U71" s="225"/>
      <c r="V71" s="224">
        <v>0.11467889908256881</v>
      </c>
      <c r="W71" s="224">
        <v>0.22779043280182232</v>
      </c>
      <c r="X71" s="224">
        <v>0</v>
      </c>
      <c r="Y71" s="225"/>
      <c r="Z71" s="224">
        <v>0.80753701211305517</v>
      </c>
      <c r="AA71" s="224">
        <v>0.27624309392265189</v>
      </c>
      <c r="AB71" s="224">
        <v>1.3123359580052494</v>
      </c>
    </row>
    <row r="72" spans="1:28" ht="15" customHeight="1" x14ac:dyDescent="0.2">
      <c r="A72" s="209" t="s">
        <v>131</v>
      </c>
      <c r="B72" s="224">
        <v>0.60575466935890965</v>
      </c>
      <c r="C72" s="224">
        <v>0.85736554949337496</v>
      </c>
      <c r="D72" s="224">
        <v>0.36809815950920244</v>
      </c>
      <c r="E72" s="225"/>
      <c r="F72" s="224">
        <v>0.76335877862595414</v>
      </c>
      <c r="G72" s="224">
        <v>0.85158150851581504</v>
      </c>
      <c r="H72" s="224">
        <v>0.68104426787741201</v>
      </c>
      <c r="I72" s="225"/>
      <c r="J72" s="224">
        <v>0.87158628704241714</v>
      </c>
      <c r="K72" s="224">
        <v>1.4002333722287048</v>
      </c>
      <c r="L72" s="224">
        <v>0.34722222222222221</v>
      </c>
      <c r="M72" s="225"/>
      <c r="N72" s="224">
        <v>0.65530799475753598</v>
      </c>
      <c r="O72" s="224">
        <v>0.92348284960422167</v>
      </c>
      <c r="P72" s="224">
        <v>0.390625</v>
      </c>
      <c r="Q72" s="225"/>
      <c r="R72" s="224">
        <v>0.41911148365465212</v>
      </c>
      <c r="S72" s="224">
        <v>0.33444816053511706</v>
      </c>
      <c r="T72" s="224">
        <v>0.50420168067226889</v>
      </c>
      <c r="U72" s="225"/>
      <c r="V72" s="224">
        <v>0.41753653444676403</v>
      </c>
      <c r="W72" s="224">
        <v>0.91533180778032042</v>
      </c>
      <c r="X72" s="224">
        <v>0</v>
      </c>
      <c r="Y72" s="225"/>
      <c r="Z72" s="224">
        <v>0.12150668286755771</v>
      </c>
      <c r="AA72" s="224">
        <v>0.2652519893899204</v>
      </c>
      <c r="AB72" s="224">
        <v>0</v>
      </c>
    </row>
    <row r="73" spans="1:28" ht="15" customHeight="1" x14ac:dyDescent="0.2">
      <c r="A73" s="213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</row>
    <row r="74" spans="1:28" ht="15" customHeight="1" x14ac:dyDescent="0.25">
      <c r="A74" s="218" t="s">
        <v>37</v>
      </c>
      <c r="B74" s="228">
        <v>0.57518229821473477</v>
      </c>
      <c r="C74" s="228">
        <v>0.77361059537071419</v>
      </c>
      <c r="D74" s="228">
        <v>0.37041767786435048</v>
      </c>
      <c r="E74" s="229"/>
      <c r="F74" s="228">
        <v>0.75210145996165756</v>
      </c>
      <c r="G74" s="228">
        <v>0.9606986899563319</v>
      </c>
      <c r="H74" s="228">
        <v>0.53795576808129109</v>
      </c>
      <c r="I74" s="229"/>
      <c r="J74" s="228">
        <v>0.76594491088525563</v>
      </c>
      <c r="K74" s="228">
        <v>0.99206349206349198</v>
      </c>
      <c r="L74" s="228">
        <v>0.52131248083409998</v>
      </c>
      <c r="M74" s="229"/>
      <c r="N74" s="228">
        <v>0.55174719946497242</v>
      </c>
      <c r="O74" s="228">
        <v>0.7646276595744681</v>
      </c>
      <c r="P74" s="228">
        <v>0.33636057854019508</v>
      </c>
      <c r="Q74" s="229"/>
      <c r="R74" s="228">
        <v>0.49180327868852464</v>
      </c>
      <c r="S74" s="228">
        <v>0.8048289738430584</v>
      </c>
      <c r="T74" s="228">
        <v>0.16701461377870563</v>
      </c>
      <c r="U74" s="229"/>
      <c r="V74" s="228">
        <v>0.42799597180261834</v>
      </c>
      <c r="W74" s="228">
        <v>0.49188391539596654</v>
      </c>
      <c r="X74" s="228">
        <v>0.36101083032490977</v>
      </c>
      <c r="Y74" s="229"/>
      <c r="Z74" s="228">
        <v>0.17579841781423966</v>
      </c>
      <c r="AA74" s="228">
        <v>0.23966446974236069</v>
      </c>
      <c r="AB74" s="228">
        <v>0.11467889908256881</v>
      </c>
    </row>
    <row r="75" spans="1:28" ht="15" customHeight="1" x14ac:dyDescent="0.2">
      <c r="A75" s="213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</row>
    <row r="76" spans="1:28" ht="15" customHeight="1" x14ac:dyDescent="0.2">
      <c r="A76" s="216" t="s">
        <v>125</v>
      </c>
      <c r="B76" s="224">
        <v>0.44417524732485358</v>
      </c>
      <c r="C76" s="224">
        <v>0.67487098054783645</v>
      </c>
      <c r="D76" s="224">
        <v>0.20542317173377159</v>
      </c>
      <c r="E76" s="225"/>
      <c r="F76" s="224">
        <v>0.44593088071348941</v>
      </c>
      <c r="G76" s="224">
        <v>0.64794816414686829</v>
      </c>
      <c r="H76" s="224">
        <v>0.2304147465437788</v>
      </c>
      <c r="I76" s="225"/>
      <c r="J76" s="224">
        <v>0.33557046979865773</v>
      </c>
      <c r="K76" s="224">
        <v>0.45977011494252873</v>
      </c>
      <c r="L76" s="224">
        <v>0.2178649237472767</v>
      </c>
      <c r="M76" s="225"/>
      <c r="N76" s="224">
        <v>0.42016806722689076</v>
      </c>
      <c r="O76" s="224">
        <v>0.61224489795918369</v>
      </c>
      <c r="P76" s="224">
        <v>0.21645021645021645</v>
      </c>
      <c r="Q76" s="225"/>
      <c r="R76" s="224">
        <v>0.85784313725490202</v>
      </c>
      <c r="S76" s="224">
        <v>1.3574660633484164</v>
      </c>
      <c r="T76" s="224">
        <v>0.26737967914438499</v>
      </c>
      <c r="U76" s="225"/>
      <c r="V76" s="224">
        <v>0.54127198917456021</v>
      </c>
      <c r="W76" s="224">
        <v>0.81081081081081086</v>
      </c>
      <c r="X76" s="224">
        <v>0.27100271002710025</v>
      </c>
      <c r="Y76" s="225"/>
      <c r="Z76" s="224">
        <v>0</v>
      </c>
      <c r="AA76" s="224">
        <v>0</v>
      </c>
      <c r="AB76" s="224">
        <v>0</v>
      </c>
    </row>
    <row r="77" spans="1:28" ht="15" customHeight="1" x14ac:dyDescent="0.2">
      <c r="A77" s="209" t="s">
        <v>126</v>
      </c>
      <c r="B77" s="224">
        <v>0.42262678803641096</v>
      </c>
      <c r="C77" s="224">
        <v>0.64060446780551905</v>
      </c>
      <c r="D77" s="224">
        <v>0.20913770913770913</v>
      </c>
      <c r="E77" s="225"/>
      <c r="F77" s="224">
        <v>0.3699593044765076</v>
      </c>
      <c r="G77" s="224">
        <v>0.51928783382789312</v>
      </c>
      <c r="H77" s="224">
        <v>0.22140221402214022</v>
      </c>
      <c r="I77" s="225"/>
      <c r="J77" s="224">
        <v>0.56475903614457834</v>
      </c>
      <c r="K77" s="224">
        <v>0.82644628099173556</v>
      </c>
      <c r="L77" s="224">
        <v>0.30188679245283018</v>
      </c>
      <c r="M77" s="225"/>
      <c r="N77" s="224">
        <v>0.39387308533916854</v>
      </c>
      <c r="O77" s="224">
        <v>0.71174377224199281</v>
      </c>
      <c r="P77" s="224">
        <v>8.6132644272179162E-2</v>
      </c>
      <c r="Q77" s="225"/>
      <c r="R77" s="224">
        <v>0.59685295713510578</v>
      </c>
      <c r="S77" s="224">
        <v>0.99557522123893805</v>
      </c>
      <c r="T77" s="224">
        <v>0.21299254526091588</v>
      </c>
      <c r="U77" s="225"/>
      <c r="V77" s="224">
        <v>0.32701111837802482</v>
      </c>
      <c r="W77" s="224">
        <v>0.26212319790301442</v>
      </c>
      <c r="X77" s="224">
        <v>0.39164490861618795</v>
      </c>
      <c r="Y77" s="225"/>
      <c r="Z77" s="224">
        <v>0.15527950310559005</v>
      </c>
      <c r="AA77" s="224">
        <v>0.3236245954692557</v>
      </c>
      <c r="AB77" s="224">
        <v>0</v>
      </c>
    </row>
    <row r="78" spans="1:28" ht="15" customHeight="1" x14ac:dyDescent="0.2">
      <c r="A78" s="209" t="s">
        <v>127</v>
      </c>
      <c r="B78" s="224">
        <v>0.24752475247524752</v>
      </c>
      <c r="C78" s="224">
        <v>0.2364066193853428</v>
      </c>
      <c r="D78" s="224">
        <v>0.25974025974025972</v>
      </c>
      <c r="E78" s="225"/>
      <c r="F78" s="224">
        <v>0.60606060606060608</v>
      </c>
      <c r="G78" s="224">
        <v>1.0869565217391304</v>
      </c>
      <c r="H78" s="224">
        <v>0</v>
      </c>
      <c r="I78" s="225"/>
      <c r="J78" s="224">
        <v>0</v>
      </c>
      <c r="K78" s="224">
        <v>0</v>
      </c>
      <c r="L78" s="224">
        <v>0</v>
      </c>
      <c r="M78" s="225"/>
      <c r="N78" s="224">
        <v>0</v>
      </c>
      <c r="O78" s="224">
        <v>0</v>
      </c>
      <c r="P78" s="224">
        <v>0</v>
      </c>
      <c r="Q78" s="225"/>
      <c r="R78" s="224">
        <v>0</v>
      </c>
      <c r="S78" s="224">
        <v>0</v>
      </c>
      <c r="T78" s="224">
        <v>0</v>
      </c>
      <c r="U78" s="225"/>
      <c r="V78" s="224">
        <v>0.89285714285714279</v>
      </c>
      <c r="W78" s="224">
        <v>0</v>
      </c>
      <c r="X78" s="224">
        <v>1.5873015873015872</v>
      </c>
      <c r="Y78" s="225"/>
      <c r="Z78" s="224">
        <v>0</v>
      </c>
      <c r="AA78" s="224">
        <v>0</v>
      </c>
      <c r="AB78" s="224">
        <v>0</v>
      </c>
    </row>
    <row r="79" spans="1:28" ht="15" customHeight="1" x14ac:dyDescent="0.2">
      <c r="A79" s="209" t="s">
        <v>128</v>
      </c>
      <c r="B79" s="224">
        <v>0.49603174603174599</v>
      </c>
      <c r="C79" s="224">
        <v>0.56285178236397748</v>
      </c>
      <c r="D79" s="224">
        <v>0.42105263157894735</v>
      </c>
      <c r="E79" s="225"/>
      <c r="F79" s="224">
        <v>0.41322314049586778</v>
      </c>
      <c r="G79" s="224">
        <v>0</v>
      </c>
      <c r="H79" s="224">
        <v>0.83333333333333337</v>
      </c>
      <c r="I79" s="225"/>
      <c r="J79" s="224">
        <v>0.73529411764705876</v>
      </c>
      <c r="K79" s="224">
        <v>1.3071895424836601</v>
      </c>
      <c r="L79" s="224">
        <v>0</v>
      </c>
      <c r="M79" s="225"/>
      <c r="N79" s="224">
        <v>0.55555555555555558</v>
      </c>
      <c r="O79" s="224">
        <v>1.0638297872340425</v>
      </c>
      <c r="P79" s="224">
        <v>0</v>
      </c>
      <c r="Q79" s="225"/>
      <c r="R79" s="224">
        <v>0</v>
      </c>
      <c r="S79" s="224">
        <v>0</v>
      </c>
      <c r="T79" s="224">
        <v>0</v>
      </c>
      <c r="U79" s="225"/>
      <c r="V79" s="224">
        <v>0</v>
      </c>
      <c r="W79" s="224">
        <v>0</v>
      </c>
      <c r="X79" s="224">
        <v>0</v>
      </c>
      <c r="Y79" s="225"/>
      <c r="Z79" s="224">
        <v>1.1494252873563218</v>
      </c>
      <c r="AA79" s="224">
        <v>0</v>
      </c>
      <c r="AB79" s="224">
        <v>2.3809523809523809</v>
      </c>
    </row>
    <row r="80" spans="1:28" ht="15" customHeight="1" x14ac:dyDescent="0.2">
      <c r="A80" s="209" t="s">
        <v>129</v>
      </c>
      <c r="B80" s="224">
        <v>0.14459224985540775</v>
      </c>
      <c r="C80" s="224">
        <v>0.16722408026755853</v>
      </c>
      <c r="D80" s="224">
        <v>0.1201923076923077</v>
      </c>
      <c r="E80" s="225"/>
      <c r="F80" s="224">
        <v>0.15037593984962408</v>
      </c>
      <c r="G80" s="224">
        <v>0</v>
      </c>
      <c r="H80" s="224">
        <v>0.30959752321981426</v>
      </c>
      <c r="I80" s="225"/>
      <c r="J80" s="224">
        <v>0.29895366218236175</v>
      </c>
      <c r="K80" s="224">
        <v>0.56657223796033995</v>
      </c>
      <c r="L80" s="224">
        <v>0</v>
      </c>
      <c r="M80" s="225"/>
      <c r="N80" s="224">
        <v>0.15772870662460567</v>
      </c>
      <c r="O80" s="224">
        <v>0</v>
      </c>
      <c r="P80" s="224">
        <v>0.33444816053511706</v>
      </c>
      <c r="Q80" s="225"/>
      <c r="R80" s="224">
        <v>0.1773049645390071</v>
      </c>
      <c r="S80" s="224">
        <v>0.33557046979865773</v>
      </c>
      <c r="T80" s="224">
        <v>0</v>
      </c>
      <c r="U80" s="225"/>
      <c r="V80" s="224">
        <v>0</v>
      </c>
      <c r="W80" s="224">
        <v>0</v>
      </c>
      <c r="X80" s="224">
        <v>0</v>
      </c>
      <c r="Y80" s="225"/>
      <c r="Z80" s="224">
        <v>0</v>
      </c>
      <c r="AA80" s="224">
        <v>0</v>
      </c>
      <c r="AB80" s="224">
        <v>0</v>
      </c>
    </row>
    <row r="81" spans="1:28" ht="15" customHeight="1" x14ac:dyDescent="0.2">
      <c r="A81" s="217" t="s">
        <v>130</v>
      </c>
      <c r="B81" s="224">
        <v>0.96342259960809939</v>
      </c>
      <c r="C81" s="224">
        <v>1.21875</v>
      </c>
      <c r="D81" s="224">
        <v>0.68399452804377558</v>
      </c>
      <c r="E81" s="225"/>
      <c r="F81" s="224">
        <v>1.6666666666666667</v>
      </c>
      <c r="G81" s="224">
        <v>2.1398002853067046</v>
      </c>
      <c r="H81" s="224">
        <v>1.1782032400589102</v>
      </c>
      <c r="I81" s="225"/>
      <c r="J81" s="224">
        <v>1.5492957746478873</v>
      </c>
      <c r="K81" s="224">
        <v>2.002503128911139</v>
      </c>
      <c r="L81" s="224">
        <v>0.96618357487922701</v>
      </c>
      <c r="M81" s="225"/>
      <c r="N81" s="224">
        <v>0.51502145922746778</v>
      </c>
      <c r="O81" s="224">
        <v>0.5</v>
      </c>
      <c r="P81" s="224">
        <v>0.53097345132743357</v>
      </c>
      <c r="Q81" s="225"/>
      <c r="R81" s="224">
        <v>0.34168564920273348</v>
      </c>
      <c r="S81" s="224">
        <v>0.68337129840546695</v>
      </c>
      <c r="T81" s="224">
        <v>0</v>
      </c>
      <c r="U81" s="225"/>
      <c r="V81" s="224">
        <v>0.43165467625899279</v>
      </c>
      <c r="W81" s="224">
        <v>0.27173913043478259</v>
      </c>
      <c r="X81" s="224">
        <v>0.6116207951070336</v>
      </c>
      <c r="Y81" s="225"/>
      <c r="Z81" s="224">
        <v>0.34129692832764508</v>
      </c>
      <c r="AA81" s="224">
        <v>0.34129692832764508</v>
      </c>
      <c r="AB81" s="224">
        <v>0.34129692832764508</v>
      </c>
    </row>
    <row r="82" spans="1:28" ht="15" customHeight="1" thickBot="1" x14ac:dyDescent="0.25">
      <c r="A82" s="220" t="s">
        <v>131</v>
      </c>
      <c r="B82" s="226">
        <v>1.202151217968997</v>
      </c>
      <c r="C82" s="226">
        <v>1.4366021236727045</v>
      </c>
      <c r="D82" s="226">
        <v>0.96153846153846156</v>
      </c>
      <c r="E82" s="227"/>
      <c r="F82" s="226">
        <v>1.5089163237311385</v>
      </c>
      <c r="G82" s="226">
        <v>1.9073569482288828</v>
      </c>
      <c r="H82" s="226">
        <v>1.1049723756906076</v>
      </c>
      <c r="I82" s="227"/>
      <c r="J82" s="226">
        <v>1.1251758087201125</v>
      </c>
      <c r="K82" s="226">
        <v>0.55865921787709494</v>
      </c>
      <c r="L82" s="226">
        <v>1.6997167138810201</v>
      </c>
      <c r="M82" s="227"/>
      <c r="N82" s="226">
        <v>1.9230769230769231</v>
      </c>
      <c r="O82" s="226">
        <v>2.7397260273972601</v>
      </c>
      <c r="P82" s="226">
        <v>1.2048192771084338</v>
      </c>
      <c r="Q82" s="227"/>
      <c r="R82" s="226">
        <v>0.38240917782026768</v>
      </c>
      <c r="S82" s="226">
        <v>0.36363636363636365</v>
      </c>
      <c r="T82" s="226">
        <v>0.40322580645161288</v>
      </c>
      <c r="U82" s="227"/>
      <c r="V82" s="226">
        <v>1.1799410029498525</v>
      </c>
      <c r="W82" s="226">
        <v>2.1164021164021163</v>
      </c>
      <c r="X82" s="226">
        <v>0</v>
      </c>
      <c r="Y82" s="227"/>
      <c r="Z82" s="226">
        <v>0.42553191489361702</v>
      </c>
      <c r="AA82" s="226">
        <v>0.83333333333333337</v>
      </c>
      <c r="AB82" s="226">
        <v>0</v>
      </c>
    </row>
  </sheetData>
  <mergeCells count="2">
    <mergeCell ref="A2:AB2"/>
    <mergeCell ref="A46:AB46"/>
  </mergeCells>
  <hyperlinks>
    <hyperlink ref="AD43" location="INDICE!A1" display="Indice"/>
    <hyperlink ref="AD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topLeftCell="M1" workbookViewId="0">
      <selection activeCell="AE1" sqref="AE1"/>
    </sheetView>
  </sheetViews>
  <sheetFormatPr baseColWidth="10" defaultRowHeight="12.75" x14ac:dyDescent="0.25"/>
  <cols>
    <col min="1" max="1" width="16.5703125" style="4" bestFit="1" customWidth="1"/>
    <col min="2" max="4" width="6.7109375" style="4" customWidth="1"/>
    <col min="5" max="5" width="1.7109375" style="4" customWidth="1"/>
    <col min="6" max="6" width="6.7109375" style="4" customWidth="1"/>
    <col min="7" max="7" width="5.7109375" style="4" customWidth="1"/>
    <col min="8" max="8" width="5.42578125" style="4" customWidth="1"/>
    <col min="9" max="9" width="1.7109375" style="4" customWidth="1"/>
    <col min="10" max="11" width="5.7109375" style="4" customWidth="1"/>
    <col min="12" max="12" width="6" style="4" bestFit="1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29" width="4.5703125" style="4" customWidth="1"/>
    <col min="30" max="30" width="0" style="4" hidden="1" customWidth="1"/>
    <col min="31" max="31" width="7.85546875" style="4" bestFit="1" customWidth="1"/>
    <col min="32" max="227" width="11.42578125" style="4"/>
    <col min="228" max="228" width="22.7109375" style="4" customWidth="1"/>
    <col min="229" max="229" width="7.28515625" style="4" customWidth="1"/>
    <col min="230" max="230" width="6.85546875" style="4" customWidth="1"/>
    <col min="231" max="231" width="6" style="4" bestFit="1" customWidth="1"/>
    <col min="232" max="232" width="1.7109375" style="4" customWidth="1"/>
    <col min="233" max="233" width="6" style="4" bestFit="1" customWidth="1"/>
    <col min="234" max="235" width="5.42578125" style="4" customWidth="1"/>
    <col min="236" max="236" width="1.7109375" style="4" customWidth="1"/>
    <col min="237" max="239" width="5.140625" style="4" customWidth="1"/>
    <col min="240" max="240" width="1.7109375" style="4" customWidth="1"/>
    <col min="241" max="243" width="4.7109375" style="4" customWidth="1"/>
    <col min="244" max="244" width="1.7109375" style="4" customWidth="1"/>
    <col min="245" max="247" width="4.7109375" style="4" customWidth="1"/>
    <col min="248" max="248" width="1.7109375" style="4" customWidth="1"/>
    <col min="249" max="251" width="4.7109375" style="4" customWidth="1"/>
    <col min="252" max="252" width="1.7109375" style="4" customWidth="1"/>
    <col min="253" max="253" width="4.85546875" style="4" bestFit="1" customWidth="1"/>
    <col min="254" max="254" width="4" style="4" customWidth="1"/>
    <col min="255" max="255" width="5" style="4" customWidth="1"/>
    <col min="256" max="256" width="11.42578125" style="4"/>
    <col min="257" max="257" width="12.42578125" style="4" customWidth="1"/>
    <col min="258" max="258" width="10.85546875" style="4" customWidth="1"/>
    <col min="259" max="260" width="6.140625" style="4" customWidth="1"/>
    <col min="261" max="261" width="1.7109375" style="4" customWidth="1"/>
    <col min="262" max="262" width="6" style="4" customWidth="1"/>
    <col min="263" max="264" width="5.28515625" style="4" customWidth="1"/>
    <col min="265" max="265" width="1.7109375" style="4" customWidth="1"/>
    <col min="266" max="268" width="5.28515625" style="4" customWidth="1"/>
    <col min="269" max="269" width="1.7109375" style="4" customWidth="1"/>
    <col min="270" max="272" width="5.28515625" style="4" customWidth="1"/>
    <col min="273" max="273" width="1.7109375" style="4" customWidth="1"/>
    <col min="274" max="276" width="5.28515625" style="4" customWidth="1"/>
    <col min="277" max="277" width="1.7109375" style="4" customWidth="1"/>
    <col min="278" max="280" width="5.28515625" style="4" customWidth="1"/>
    <col min="281" max="281" width="1.7109375" style="4" customWidth="1"/>
    <col min="282" max="284" width="5.28515625" style="4" customWidth="1"/>
    <col min="285" max="483" width="11.42578125" style="4"/>
    <col min="484" max="484" width="22.7109375" style="4" customWidth="1"/>
    <col min="485" max="485" width="7.28515625" style="4" customWidth="1"/>
    <col min="486" max="486" width="6.85546875" style="4" customWidth="1"/>
    <col min="487" max="487" width="6" style="4" bestFit="1" customWidth="1"/>
    <col min="488" max="488" width="1.7109375" style="4" customWidth="1"/>
    <col min="489" max="489" width="6" style="4" bestFit="1" customWidth="1"/>
    <col min="490" max="491" width="5.42578125" style="4" customWidth="1"/>
    <col min="492" max="492" width="1.7109375" style="4" customWidth="1"/>
    <col min="493" max="495" width="5.140625" style="4" customWidth="1"/>
    <col min="496" max="496" width="1.7109375" style="4" customWidth="1"/>
    <col min="497" max="499" width="4.7109375" style="4" customWidth="1"/>
    <col min="500" max="500" width="1.7109375" style="4" customWidth="1"/>
    <col min="501" max="503" width="4.7109375" style="4" customWidth="1"/>
    <col min="504" max="504" width="1.7109375" style="4" customWidth="1"/>
    <col min="505" max="507" width="4.7109375" style="4" customWidth="1"/>
    <col min="508" max="508" width="1.7109375" style="4" customWidth="1"/>
    <col min="509" max="509" width="4.85546875" style="4" bestFit="1" customWidth="1"/>
    <col min="510" max="510" width="4" style="4" customWidth="1"/>
    <col min="511" max="511" width="5" style="4" customWidth="1"/>
    <col min="512" max="512" width="11.42578125" style="4"/>
    <col min="513" max="513" width="12.42578125" style="4" customWidth="1"/>
    <col min="514" max="514" width="10.85546875" style="4" customWidth="1"/>
    <col min="515" max="516" width="6.140625" style="4" customWidth="1"/>
    <col min="517" max="517" width="1.7109375" style="4" customWidth="1"/>
    <col min="518" max="518" width="6" style="4" customWidth="1"/>
    <col min="519" max="520" width="5.28515625" style="4" customWidth="1"/>
    <col min="521" max="521" width="1.7109375" style="4" customWidth="1"/>
    <col min="522" max="524" width="5.28515625" style="4" customWidth="1"/>
    <col min="525" max="525" width="1.7109375" style="4" customWidth="1"/>
    <col min="526" max="528" width="5.28515625" style="4" customWidth="1"/>
    <col min="529" max="529" width="1.7109375" style="4" customWidth="1"/>
    <col min="530" max="532" width="5.28515625" style="4" customWidth="1"/>
    <col min="533" max="533" width="1.7109375" style="4" customWidth="1"/>
    <col min="534" max="536" width="5.28515625" style="4" customWidth="1"/>
    <col min="537" max="537" width="1.7109375" style="4" customWidth="1"/>
    <col min="538" max="540" width="5.28515625" style="4" customWidth="1"/>
    <col min="541" max="739" width="11.42578125" style="4"/>
    <col min="740" max="740" width="22.7109375" style="4" customWidth="1"/>
    <col min="741" max="741" width="7.28515625" style="4" customWidth="1"/>
    <col min="742" max="742" width="6.85546875" style="4" customWidth="1"/>
    <col min="743" max="743" width="6" style="4" bestFit="1" customWidth="1"/>
    <col min="744" max="744" width="1.7109375" style="4" customWidth="1"/>
    <col min="745" max="745" width="6" style="4" bestFit="1" customWidth="1"/>
    <col min="746" max="747" width="5.42578125" style="4" customWidth="1"/>
    <col min="748" max="748" width="1.7109375" style="4" customWidth="1"/>
    <col min="749" max="751" width="5.140625" style="4" customWidth="1"/>
    <col min="752" max="752" width="1.7109375" style="4" customWidth="1"/>
    <col min="753" max="755" width="4.7109375" style="4" customWidth="1"/>
    <col min="756" max="756" width="1.7109375" style="4" customWidth="1"/>
    <col min="757" max="759" width="4.7109375" style="4" customWidth="1"/>
    <col min="760" max="760" width="1.7109375" style="4" customWidth="1"/>
    <col min="761" max="763" width="4.7109375" style="4" customWidth="1"/>
    <col min="764" max="764" width="1.7109375" style="4" customWidth="1"/>
    <col min="765" max="765" width="4.85546875" style="4" bestFit="1" customWidth="1"/>
    <col min="766" max="766" width="4" style="4" customWidth="1"/>
    <col min="767" max="767" width="5" style="4" customWidth="1"/>
    <col min="768" max="768" width="11.42578125" style="4"/>
    <col min="769" max="769" width="12.42578125" style="4" customWidth="1"/>
    <col min="770" max="770" width="10.85546875" style="4" customWidth="1"/>
    <col min="771" max="772" width="6.140625" style="4" customWidth="1"/>
    <col min="773" max="773" width="1.7109375" style="4" customWidth="1"/>
    <col min="774" max="774" width="6" style="4" customWidth="1"/>
    <col min="775" max="776" width="5.28515625" style="4" customWidth="1"/>
    <col min="777" max="777" width="1.7109375" style="4" customWidth="1"/>
    <col min="778" max="780" width="5.28515625" style="4" customWidth="1"/>
    <col min="781" max="781" width="1.7109375" style="4" customWidth="1"/>
    <col min="782" max="784" width="5.28515625" style="4" customWidth="1"/>
    <col min="785" max="785" width="1.7109375" style="4" customWidth="1"/>
    <col min="786" max="788" width="5.28515625" style="4" customWidth="1"/>
    <col min="789" max="789" width="1.7109375" style="4" customWidth="1"/>
    <col min="790" max="792" width="5.28515625" style="4" customWidth="1"/>
    <col min="793" max="793" width="1.7109375" style="4" customWidth="1"/>
    <col min="794" max="796" width="5.28515625" style="4" customWidth="1"/>
    <col min="797" max="995" width="11.42578125" style="4"/>
    <col min="996" max="996" width="22.7109375" style="4" customWidth="1"/>
    <col min="997" max="997" width="7.28515625" style="4" customWidth="1"/>
    <col min="998" max="998" width="6.85546875" style="4" customWidth="1"/>
    <col min="999" max="999" width="6" style="4" bestFit="1" customWidth="1"/>
    <col min="1000" max="1000" width="1.7109375" style="4" customWidth="1"/>
    <col min="1001" max="1001" width="6" style="4" bestFit="1" customWidth="1"/>
    <col min="1002" max="1003" width="5.42578125" style="4" customWidth="1"/>
    <col min="1004" max="1004" width="1.7109375" style="4" customWidth="1"/>
    <col min="1005" max="1007" width="5.140625" style="4" customWidth="1"/>
    <col min="1008" max="1008" width="1.7109375" style="4" customWidth="1"/>
    <col min="1009" max="1011" width="4.7109375" style="4" customWidth="1"/>
    <col min="1012" max="1012" width="1.7109375" style="4" customWidth="1"/>
    <col min="1013" max="1015" width="4.7109375" style="4" customWidth="1"/>
    <col min="1016" max="1016" width="1.7109375" style="4" customWidth="1"/>
    <col min="1017" max="1019" width="4.7109375" style="4" customWidth="1"/>
    <col min="1020" max="1020" width="1.7109375" style="4" customWidth="1"/>
    <col min="1021" max="1021" width="4.85546875" style="4" bestFit="1" customWidth="1"/>
    <col min="1022" max="1022" width="4" style="4" customWidth="1"/>
    <col min="1023" max="1023" width="5" style="4" customWidth="1"/>
    <col min="1024" max="1024" width="11.42578125" style="4"/>
    <col min="1025" max="1025" width="12.42578125" style="4" customWidth="1"/>
    <col min="1026" max="1026" width="10.85546875" style="4" customWidth="1"/>
    <col min="1027" max="1028" width="6.140625" style="4" customWidth="1"/>
    <col min="1029" max="1029" width="1.7109375" style="4" customWidth="1"/>
    <col min="1030" max="1030" width="6" style="4" customWidth="1"/>
    <col min="1031" max="1032" width="5.28515625" style="4" customWidth="1"/>
    <col min="1033" max="1033" width="1.7109375" style="4" customWidth="1"/>
    <col min="1034" max="1036" width="5.28515625" style="4" customWidth="1"/>
    <col min="1037" max="1037" width="1.7109375" style="4" customWidth="1"/>
    <col min="1038" max="1040" width="5.28515625" style="4" customWidth="1"/>
    <col min="1041" max="1041" width="1.7109375" style="4" customWidth="1"/>
    <col min="1042" max="1044" width="5.28515625" style="4" customWidth="1"/>
    <col min="1045" max="1045" width="1.7109375" style="4" customWidth="1"/>
    <col min="1046" max="1048" width="5.28515625" style="4" customWidth="1"/>
    <col min="1049" max="1049" width="1.7109375" style="4" customWidth="1"/>
    <col min="1050" max="1052" width="5.28515625" style="4" customWidth="1"/>
    <col min="1053" max="1251" width="11.42578125" style="4"/>
    <col min="1252" max="1252" width="22.7109375" style="4" customWidth="1"/>
    <col min="1253" max="1253" width="7.28515625" style="4" customWidth="1"/>
    <col min="1254" max="1254" width="6.85546875" style="4" customWidth="1"/>
    <col min="1255" max="1255" width="6" style="4" bestFit="1" customWidth="1"/>
    <col min="1256" max="1256" width="1.7109375" style="4" customWidth="1"/>
    <col min="1257" max="1257" width="6" style="4" bestFit="1" customWidth="1"/>
    <col min="1258" max="1259" width="5.42578125" style="4" customWidth="1"/>
    <col min="1260" max="1260" width="1.7109375" style="4" customWidth="1"/>
    <col min="1261" max="1263" width="5.140625" style="4" customWidth="1"/>
    <col min="1264" max="1264" width="1.7109375" style="4" customWidth="1"/>
    <col min="1265" max="1267" width="4.7109375" style="4" customWidth="1"/>
    <col min="1268" max="1268" width="1.7109375" style="4" customWidth="1"/>
    <col min="1269" max="1271" width="4.7109375" style="4" customWidth="1"/>
    <col min="1272" max="1272" width="1.7109375" style="4" customWidth="1"/>
    <col min="1273" max="1275" width="4.7109375" style="4" customWidth="1"/>
    <col min="1276" max="1276" width="1.7109375" style="4" customWidth="1"/>
    <col min="1277" max="1277" width="4.85546875" style="4" bestFit="1" customWidth="1"/>
    <col min="1278" max="1278" width="4" style="4" customWidth="1"/>
    <col min="1279" max="1279" width="5" style="4" customWidth="1"/>
    <col min="1280" max="1280" width="11.42578125" style="4"/>
    <col min="1281" max="1281" width="12.42578125" style="4" customWidth="1"/>
    <col min="1282" max="1282" width="10.85546875" style="4" customWidth="1"/>
    <col min="1283" max="1284" width="6.140625" style="4" customWidth="1"/>
    <col min="1285" max="1285" width="1.7109375" style="4" customWidth="1"/>
    <col min="1286" max="1286" width="6" style="4" customWidth="1"/>
    <col min="1287" max="1288" width="5.28515625" style="4" customWidth="1"/>
    <col min="1289" max="1289" width="1.7109375" style="4" customWidth="1"/>
    <col min="1290" max="1292" width="5.28515625" style="4" customWidth="1"/>
    <col min="1293" max="1293" width="1.7109375" style="4" customWidth="1"/>
    <col min="1294" max="1296" width="5.28515625" style="4" customWidth="1"/>
    <col min="1297" max="1297" width="1.7109375" style="4" customWidth="1"/>
    <col min="1298" max="1300" width="5.28515625" style="4" customWidth="1"/>
    <col min="1301" max="1301" width="1.7109375" style="4" customWidth="1"/>
    <col min="1302" max="1304" width="5.28515625" style="4" customWidth="1"/>
    <col min="1305" max="1305" width="1.7109375" style="4" customWidth="1"/>
    <col min="1306" max="1308" width="5.28515625" style="4" customWidth="1"/>
    <col min="1309" max="1507" width="11.42578125" style="4"/>
    <col min="1508" max="1508" width="22.7109375" style="4" customWidth="1"/>
    <col min="1509" max="1509" width="7.28515625" style="4" customWidth="1"/>
    <col min="1510" max="1510" width="6.85546875" style="4" customWidth="1"/>
    <col min="1511" max="1511" width="6" style="4" bestFit="1" customWidth="1"/>
    <col min="1512" max="1512" width="1.7109375" style="4" customWidth="1"/>
    <col min="1513" max="1513" width="6" style="4" bestFit="1" customWidth="1"/>
    <col min="1514" max="1515" width="5.42578125" style="4" customWidth="1"/>
    <col min="1516" max="1516" width="1.7109375" style="4" customWidth="1"/>
    <col min="1517" max="1519" width="5.140625" style="4" customWidth="1"/>
    <col min="1520" max="1520" width="1.7109375" style="4" customWidth="1"/>
    <col min="1521" max="1523" width="4.7109375" style="4" customWidth="1"/>
    <col min="1524" max="1524" width="1.7109375" style="4" customWidth="1"/>
    <col min="1525" max="1527" width="4.7109375" style="4" customWidth="1"/>
    <col min="1528" max="1528" width="1.7109375" style="4" customWidth="1"/>
    <col min="1529" max="1531" width="4.7109375" style="4" customWidth="1"/>
    <col min="1532" max="1532" width="1.7109375" style="4" customWidth="1"/>
    <col min="1533" max="1533" width="4.85546875" style="4" bestFit="1" customWidth="1"/>
    <col min="1534" max="1534" width="4" style="4" customWidth="1"/>
    <col min="1535" max="1535" width="5" style="4" customWidth="1"/>
    <col min="1536" max="1536" width="11.42578125" style="4"/>
    <col min="1537" max="1537" width="12.42578125" style="4" customWidth="1"/>
    <col min="1538" max="1538" width="10.85546875" style="4" customWidth="1"/>
    <col min="1539" max="1540" width="6.140625" style="4" customWidth="1"/>
    <col min="1541" max="1541" width="1.7109375" style="4" customWidth="1"/>
    <col min="1542" max="1542" width="6" style="4" customWidth="1"/>
    <col min="1543" max="1544" width="5.28515625" style="4" customWidth="1"/>
    <col min="1545" max="1545" width="1.7109375" style="4" customWidth="1"/>
    <col min="1546" max="1548" width="5.28515625" style="4" customWidth="1"/>
    <col min="1549" max="1549" width="1.7109375" style="4" customWidth="1"/>
    <col min="1550" max="1552" width="5.28515625" style="4" customWidth="1"/>
    <col min="1553" max="1553" width="1.7109375" style="4" customWidth="1"/>
    <col min="1554" max="1556" width="5.28515625" style="4" customWidth="1"/>
    <col min="1557" max="1557" width="1.7109375" style="4" customWidth="1"/>
    <col min="1558" max="1560" width="5.28515625" style="4" customWidth="1"/>
    <col min="1561" max="1561" width="1.7109375" style="4" customWidth="1"/>
    <col min="1562" max="1564" width="5.28515625" style="4" customWidth="1"/>
    <col min="1565" max="1763" width="11.42578125" style="4"/>
    <col min="1764" max="1764" width="22.7109375" style="4" customWidth="1"/>
    <col min="1765" max="1765" width="7.28515625" style="4" customWidth="1"/>
    <col min="1766" max="1766" width="6.85546875" style="4" customWidth="1"/>
    <col min="1767" max="1767" width="6" style="4" bestFit="1" customWidth="1"/>
    <col min="1768" max="1768" width="1.7109375" style="4" customWidth="1"/>
    <col min="1769" max="1769" width="6" style="4" bestFit="1" customWidth="1"/>
    <col min="1770" max="1771" width="5.42578125" style="4" customWidth="1"/>
    <col min="1772" max="1772" width="1.7109375" style="4" customWidth="1"/>
    <col min="1773" max="1775" width="5.140625" style="4" customWidth="1"/>
    <col min="1776" max="1776" width="1.7109375" style="4" customWidth="1"/>
    <col min="1777" max="1779" width="4.7109375" style="4" customWidth="1"/>
    <col min="1780" max="1780" width="1.7109375" style="4" customWidth="1"/>
    <col min="1781" max="1783" width="4.7109375" style="4" customWidth="1"/>
    <col min="1784" max="1784" width="1.7109375" style="4" customWidth="1"/>
    <col min="1785" max="1787" width="4.7109375" style="4" customWidth="1"/>
    <col min="1788" max="1788" width="1.7109375" style="4" customWidth="1"/>
    <col min="1789" max="1789" width="4.85546875" style="4" bestFit="1" customWidth="1"/>
    <col min="1790" max="1790" width="4" style="4" customWidth="1"/>
    <col min="1791" max="1791" width="5" style="4" customWidth="1"/>
    <col min="1792" max="1792" width="11.42578125" style="4"/>
    <col min="1793" max="1793" width="12.42578125" style="4" customWidth="1"/>
    <col min="1794" max="1794" width="10.85546875" style="4" customWidth="1"/>
    <col min="1795" max="1796" width="6.140625" style="4" customWidth="1"/>
    <col min="1797" max="1797" width="1.7109375" style="4" customWidth="1"/>
    <col min="1798" max="1798" width="6" style="4" customWidth="1"/>
    <col min="1799" max="1800" width="5.28515625" style="4" customWidth="1"/>
    <col min="1801" max="1801" width="1.7109375" style="4" customWidth="1"/>
    <col min="1802" max="1804" width="5.28515625" style="4" customWidth="1"/>
    <col min="1805" max="1805" width="1.7109375" style="4" customWidth="1"/>
    <col min="1806" max="1808" width="5.28515625" style="4" customWidth="1"/>
    <col min="1809" max="1809" width="1.7109375" style="4" customWidth="1"/>
    <col min="1810" max="1812" width="5.28515625" style="4" customWidth="1"/>
    <col min="1813" max="1813" width="1.7109375" style="4" customWidth="1"/>
    <col min="1814" max="1816" width="5.28515625" style="4" customWidth="1"/>
    <col min="1817" max="1817" width="1.7109375" style="4" customWidth="1"/>
    <col min="1818" max="1820" width="5.28515625" style="4" customWidth="1"/>
    <col min="1821" max="2019" width="11.42578125" style="4"/>
    <col min="2020" max="2020" width="22.7109375" style="4" customWidth="1"/>
    <col min="2021" max="2021" width="7.28515625" style="4" customWidth="1"/>
    <col min="2022" max="2022" width="6.85546875" style="4" customWidth="1"/>
    <col min="2023" max="2023" width="6" style="4" bestFit="1" customWidth="1"/>
    <col min="2024" max="2024" width="1.7109375" style="4" customWidth="1"/>
    <col min="2025" max="2025" width="6" style="4" bestFit="1" customWidth="1"/>
    <col min="2026" max="2027" width="5.42578125" style="4" customWidth="1"/>
    <col min="2028" max="2028" width="1.7109375" style="4" customWidth="1"/>
    <col min="2029" max="2031" width="5.140625" style="4" customWidth="1"/>
    <col min="2032" max="2032" width="1.7109375" style="4" customWidth="1"/>
    <col min="2033" max="2035" width="4.7109375" style="4" customWidth="1"/>
    <col min="2036" max="2036" width="1.7109375" style="4" customWidth="1"/>
    <col min="2037" max="2039" width="4.7109375" style="4" customWidth="1"/>
    <col min="2040" max="2040" width="1.7109375" style="4" customWidth="1"/>
    <col min="2041" max="2043" width="4.7109375" style="4" customWidth="1"/>
    <col min="2044" max="2044" width="1.7109375" style="4" customWidth="1"/>
    <col min="2045" max="2045" width="4.85546875" style="4" bestFit="1" customWidth="1"/>
    <col min="2046" max="2046" width="4" style="4" customWidth="1"/>
    <col min="2047" max="2047" width="5" style="4" customWidth="1"/>
    <col min="2048" max="2048" width="11.42578125" style="4"/>
    <col min="2049" max="2049" width="12.42578125" style="4" customWidth="1"/>
    <col min="2050" max="2050" width="10.85546875" style="4" customWidth="1"/>
    <col min="2051" max="2052" width="6.140625" style="4" customWidth="1"/>
    <col min="2053" max="2053" width="1.7109375" style="4" customWidth="1"/>
    <col min="2054" max="2054" width="6" style="4" customWidth="1"/>
    <col min="2055" max="2056" width="5.28515625" style="4" customWidth="1"/>
    <col min="2057" max="2057" width="1.7109375" style="4" customWidth="1"/>
    <col min="2058" max="2060" width="5.28515625" style="4" customWidth="1"/>
    <col min="2061" max="2061" width="1.7109375" style="4" customWidth="1"/>
    <col min="2062" max="2064" width="5.28515625" style="4" customWidth="1"/>
    <col min="2065" max="2065" width="1.7109375" style="4" customWidth="1"/>
    <col min="2066" max="2068" width="5.28515625" style="4" customWidth="1"/>
    <col min="2069" max="2069" width="1.7109375" style="4" customWidth="1"/>
    <col min="2070" max="2072" width="5.28515625" style="4" customWidth="1"/>
    <col min="2073" max="2073" width="1.7109375" style="4" customWidth="1"/>
    <col min="2074" max="2076" width="5.28515625" style="4" customWidth="1"/>
    <col min="2077" max="2275" width="11.42578125" style="4"/>
    <col min="2276" max="2276" width="22.7109375" style="4" customWidth="1"/>
    <col min="2277" max="2277" width="7.28515625" style="4" customWidth="1"/>
    <col min="2278" max="2278" width="6.85546875" style="4" customWidth="1"/>
    <col min="2279" max="2279" width="6" style="4" bestFit="1" customWidth="1"/>
    <col min="2280" max="2280" width="1.7109375" style="4" customWidth="1"/>
    <col min="2281" max="2281" width="6" style="4" bestFit="1" customWidth="1"/>
    <col min="2282" max="2283" width="5.42578125" style="4" customWidth="1"/>
    <col min="2284" max="2284" width="1.7109375" style="4" customWidth="1"/>
    <col min="2285" max="2287" width="5.140625" style="4" customWidth="1"/>
    <col min="2288" max="2288" width="1.7109375" style="4" customWidth="1"/>
    <col min="2289" max="2291" width="4.7109375" style="4" customWidth="1"/>
    <col min="2292" max="2292" width="1.7109375" style="4" customWidth="1"/>
    <col min="2293" max="2295" width="4.7109375" style="4" customWidth="1"/>
    <col min="2296" max="2296" width="1.7109375" style="4" customWidth="1"/>
    <col min="2297" max="2299" width="4.7109375" style="4" customWidth="1"/>
    <col min="2300" max="2300" width="1.7109375" style="4" customWidth="1"/>
    <col min="2301" max="2301" width="4.85546875" style="4" bestFit="1" customWidth="1"/>
    <col min="2302" max="2302" width="4" style="4" customWidth="1"/>
    <col min="2303" max="2303" width="5" style="4" customWidth="1"/>
    <col min="2304" max="2304" width="11.42578125" style="4"/>
    <col min="2305" max="2305" width="12.42578125" style="4" customWidth="1"/>
    <col min="2306" max="2306" width="10.85546875" style="4" customWidth="1"/>
    <col min="2307" max="2308" width="6.140625" style="4" customWidth="1"/>
    <col min="2309" max="2309" width="1.7109375" style="4" customWidth="1"/>
    <col min="2310" max="2310" width="6" style="4" customWidth="1"/>
    <col min="2311" max="2312" width="5.28515625" style="4" customWidth="1"/>
    <col min="2313" max="2313" width="1.7109375" style="4" customWidth="1"/>
    <col min="2314" max="2316" width="5.28515625" style="4" customWidth="1"/>
    <col min="2317" max="2317" width="1.7109375" style="4" customWidth="1"/>
    <col min="2318" max="2320" width="5.28515625" style="4" customWidth="1"/>
    <col min="2321" max="2321" width="1.7109375" style="4" customWidth="1"/>
    <col min="2322" max="2324" width="5.28515625" style="4" customWidth="1"/>
    <col min="2325" max="2325" width="1.7109375" style="4" customWidth="1"/>
    <col min="2326" max="2328" width="5.28515625" style="4" customWidth="1"/>
    <col min="2329" max="2329" width="1.7109375" style="4" customWidth="1"/>
    <col min="2330" max="2332" width="5.28515625" style="4" customWidth="1"/>
    <col min="2333" max="2531" width="11.42578125" style="4"/>
    <col min="2532" max="2532" width="22.7109375" style="4" customWidth="1"/>
    <col min="2533" max="2533" width="7.28515625" style="4" customWidth="1"/>
    <col min="2534" max="2534" width="6.85546875" style="4" customWidth="1"/>
    <col min="2535" max="2535" width="6" style="4" bestFit="1" customWidth="1"/>
    <col min="2536" max="2536" width="1.7109375" style="4" customWidth="1"/>
    <col min="2537" max="2537" width="6" style="4" bestFit="1" customWidth="1"/>
    <col min="2538" max="2539" width="5.42578125" style="4" customWidth="1"/>
    <col min="2540" max="2540" width="1.7109375" style="4" customWidth="1"/>
    <col min="2541" max="2543" width="5.140625" style="4" customWidth="1"/>
    <col min="2544" max="2544" width="1.7109375" style="4" customWidth="1"/>
    <col min="2545" max="2547" width="4.7109375" style="4" customWidth="1"/>
    <col min="2548" max="2548" width="1.7109375" style="4" customWidth="1"/>
    <col min="2549" max="2551" width="4.7109375" style="4" customWidth="1"/>
    <col min="2552" max="2552" width="1.7109375" style="4" customWidth="1"/>
    <col min="2553" max="2555" width="4.7109375" style="4" customWidth="1"/>
    <col min="2556" max="2556" width="1.7109375" style="4" customWidth="1"/>
    <col min="2557" max="2557" width="4.85546875" style="4" bestFit="1" customWidth="1"/>
    <col min="2558" max="2558" width="4" style="4" customWidth="1"/>
    <col min="2559" max="2559" width="5" style="4" customWidth="1"/>
    <col min="2560" max="2560" width="11.42578125" style="4"/>
    <col min="2561" max="2561" width="12.42578125" style="4" customWidth="1"/>
    <col min="2562" max="2562" width="10.85546875" style="4" customWidth="1"/>
    <col min="2563" max="2564" width="6.140625" style="4" customWidth="1"/>
    <col min="2565" max="2565" width="1.7109375" style="4" customWidth="1"/>
    <col min="2566" max="2566" width="6" style="4" customWidth="1"/>
    <col min="2567" max="2568" width="5.28515625" style="4" customWidth="1"/>
    <col min="2569" max="2569" width="1.7109375" style="4" customWidth="1"/>
    <col min="2570" max="2572" width="5.28515625" style="4" customWidth="1"/>
    <col min="2573" max="2573" width="1.7109375" style="4" customWidth="1"/>
    <col min="2574" max="2576" width="5.28515625" style="4" customWidth="1"/>
    <col min="2577" max="2577" width="1.7109375" style="4" customWidth="1"/>
    <col min="2578" max="2580" width="5.28515625" style="4" customWidth="1"/>
    <col min="2581" max="2581" width="1.7109375" style="4" customWidth="1"/>
    <col min="2582" max="2584" width="5.28515625" style="4" customWidth="1"/>
    <col min="2585" max="2585" width="1.7109375" style="4" customWidth="1"/>
    <col min="2586" max="2588" width="5.28515625" style="4" customWidth="1"/>
    <col min="2589" max="2787" width="11.42578125" style="4"/>
    <col min="2788" max="2788" width="22.7109375" style="4" customWidth="1"/>
    <col min="2789" max="2789" width="7.28515625" style="4" customWidth="1"/>
    <col min="2790" max="2790" width="6.85546875" style="4" customWidth="1"/>
    <col min="2791" max="2791" width="6" style="4" bestFit="1" customWidth="1"/>
    <col min="2792" max="2792" width="1.7109375" style="4" customWidth="1"/>
    <col min="2793" max="2793" width="6" style="4" bestFit="1" customWidth="1"/>
    <col min="2794" max="2795" width="5.42578125" style="4" customWidth="1"/>
    <col min="2796" max="2796" width="1.7109375" style="4" customWidth="1"/>
    <col min="2797" max="2799" width="5.140625" style="4" customWidth="1"/>
    <col min="2800" max="2800" width="1.7109375" style="4" customWidth="1"/>
    <col min="2801" max="2803" width="4.7109375" style="4" customWidth="1"/>
    <col min="2804" max="2804" width="1.7109375" style="4" customWidth="1"/>
    <col min="2805" max="2807" width="4.7109375" style="4" customWidth="1"/>
    <col min="2808" max="2808" width="1.7109375" style="4" customWidth="1"/>
    <col min="2809" max="2811" width="4.7109375" style="4" customWidth="1"/>
    <col min="2812" max="2812" width="1.7109375" style="4" customWidth="1"/>
    <col min="2813" max="2813" width="4.85546875" style="4" bestFit="1" customWidth="1"/>
    <col min="2814" max="2814" width="4" style="4" customWidth="1"/>
    <col min="2815" max="2815" width="5" style="4" customWidth="1"/>
    <col min="2816" max="2816" width="11.42578125" style="4"/>
    <col min="2817" max="2817" width="12.42578125" style="4" customWidth="1"/>
    <col min="2818" max="2818" width="10.85546875" style="4" customWidth="1"/>
    <col min="2819" max="2820" width="6.140625" style="4" customWidth="1"/>
    <col min="2821" max="2821" width="1.7109375" style="4" customWidth="1"/>
    <col min="2822" max="2822" width="6" style="4" customWidth="1"/>
    <col min="2823" max="2824" width="5.28515625" style="4" customWidth="1"/>
    <col min="2825" max="2825" width="1.7109375" style="4" customWidth="1"/>
    <col min="2826" max="2828" width="5.28515625" style="4" customWidth="1"/>
    <col min="2829" max="2829" width="1.7109375" style="4" customWidth="1"/>
    <col min="2830" max="2832" width="5.28515625" style="4" customWidth="1"/>
    <col min="2833" max="2833" width="1.7109375" style="4" customWidth="1"/>
    <col min="2834" max="2836" width="5.28515625" style="4" customWidth="1"/>
    <col min="2837" max="2837" width="1.7109375" style="4" customWidth="1"/>
    <col min="2838" max="2840" width="5.28515625" style="4" customWidth="1"/>
    <col min="2841" max="2841" width="1.7109375" style="4" customWidth="1"/>
    <col min="2842" max="2844" width="5.28515625" style="4" customWidth="1"/>
    <col min="2845" max="3043" width="11.42578125" style="4"/>
    <col min="3044" max="3044" width="22.7109375" style="4" customWidth="1"/>
    <col min="3045" max="3045" width="7.28515625" style="4" customWidth="1"/>
    <col min="3046" max="3046" width="6.85546875" style="4" customWidth="1"/>
    <col min="3047" max="3047" width="6" style="4" bestFit="1" customWidth="1"/>
    <col min="3048" max="3048" width="1.7109375" style="4" customWidth="1"/>
    <col min="3049" max="3049" width="6" style="4" bestFit="1" customWidth="1"/>
    <col min="3050" max="3051" width="5.42578125" style="4" customWidth="1"/>
    <col min="3052" max="3052" width="1.7109375" style="4" customWidth="1"/>
    <col min="3053" max="3055" width="5.140625" style="4" customWidth="1"/>
    <col min="3056" max="3056" width="1.7109375" style="4" customWidth="1"/>
    <col min="3057" max="3059" width="4.7109375" style="4" customWidth="1"/>
    <col min="3060" max="3060" width="1.7109375" style="4" customWidth="1"/>
    <col min="3061" max="3063" width="4.7109375" style="4" customWidth="1"/>
    <col min="3064" max="3064" width="1.7109375" style="4" customWidth="1"/>
    <col min="3065" max="3067" width="4.7109375" style="4" customWidth="1"/>
    <col min="3068" max="3068" width="1.7109375" style="4" customWidth="1"/>
    <col min="3069" max="3069" width="4.85546875" style="4" bestFit="1" customWidth="1"/>
    <col min="3070" max="3070" width="4" style="4" customWidth="1"/>
    <col min="3071" max="3071" width="5" style="4" customWidth="1"/>
    <col min="3072" max="3072" width="11.42578125" style="4"/>
    <col min="3073" max="3073" width="12.42578125" style="4" customWidth="1"/>
    <col min="3074" max="3074" width="10.85546875" style="4" customWidth="1"/>
    <col min="3075" max="3076" width="6.140625" style="4" customWidth="1"/>
    <col min="3077" max="3077" width="1.7109375" style="4" customWidth="1"/>
    <col min="3078" max="3078" width="6" style="4" customWidth="1"/>
    <col min="3079" max="3080" width="5.28515625" style="4" customWidth="1"/>
    <col min="3081" max="3081" width="1.7109375" style="4" customWidth="1"/>
    <col min="3082" max="3084" width="5.28515625" style="4" customWidth="1"/>
    <col min="3085" max="3085" width="1.7109375" style="4" customWidth="1"/>
    <col min="3086" max="3088" width="5.28515625" style="4" customWidth="1"/>
    <col min="3089" max="3089" width="1.7109375" style="4" customWidth="1"/>
    <col min="3090" max="3092" width="5.28515625" style="4" customWidth="1"/>
    <col min="3093" max="3093" width="1.7109375" style="4" customWidth="1"/>
    <col min="3094" max="3096" width="5.28515625" style="4" customWidth="1"/>
    <col min="3097" max="3097" width="1.7109375" style="4" customWidth="1"/>
    <col min="3098" max="3100" width="5.28515625" style="4" customWidth="1"/>
    <col min="3101" max="3299" width="11.42578125" style="4"/>
    <col min="3300" max="3300" width="22.7109375" style="4" customWidth="1"/>
    <col min="3301" max="3301" width="7.28515625" style="4" customWidth="1"/>
    <col min="3302" max="3302" width="6.85546875" style="4" customWidth="1"/>
    <col min="3303" max="3303" width="6" style="4" bestFit="1" customWidth="1"/>
    <col min="3304" max="3304" width="1.7109375" style="4" customWidth="1"/>
    <col min="3305" max="3305" width="6" style="4" bestFit="1" customWidth="1"/>
    <col min="3306" max="3307" width="5.42578125" style="4" customWidth="1"/>
    <col min="3308" max="3308" width="1.7109375" style="4" customWidth="1"/>
    <col min="3309" max="3311" width="5.140625" style="4" customWidth="1"/>
    <col min="3312" max="3312" width="1.7109375" style="4" customWidth="1"/>
    <col min="3313" max="3315" width="4.7109375" style="4" customWidth="1"/>
    <col min="3316" max="3316" width="1.7109375" style="4" customWidth="1"/>
    <col min="3317" max="3319" width="4.7109375" style="4" customWidth="1"/>
    <col min="3320" max="3320" width="1.7109375" style="4" customWidth="1"/>
    <col min="3321" max="3323" width="4.7109375" style="4" customWidth="1"/>
    <col min="3324" max="3324" width="1.7109375" style="4" customWidth="1"/>
    <col min="3325" max="3325" width="4.85546875" style="4" bestFit="1" customWidth="1"/>
    <col min="3326" max="3326" width="4" style="4" customWidth="1"/>
    <col min="3327" max="3327" width="5" style="4" customWidth="1"/>
    <col min="3328" max="3328" width="11.42578125" style="4"/>
    <col min="3329" max="3329" width="12.42578125" style="4" customWidth="1"/>
    <col min="3330" max="3330" width="10.85546875" style="4" customWidth="1"/>
    <col min="3331" max="3332" width="6.140625" style="4" customWidth="1"/>
    <col min="3333" max="3333" width="1.7109375" style="4" customWidth="1"/>
    <col min="3334" max="3334" width="6" style="4" customWidth="1"/>
    <col min="3335" max="3336" width="5.28515625" style="4" customWidth="1"/>
    <col min="3337" max="3337" width="1.7109375" style="4" customWidth="1"/>
    <col min="3338" max="3340" width="5.28515625" style="4" customWidth="1"/>
    <col min="3341" max="3341" width="1.7109375" style="4" customWidth="1"/>
    <col min="3342" max="3344" width="5.28515625" style="4" customWidth="1"/>
    <col min="3345" max="3345" width="1.7109375" style="4" customWidth="1"/>
    <col min="3346" max="3348" width="5.28515625" style="4" customWidth="1"/>
    <col min="3349" max="3349" width="1.7109375" style="4" customWidth="1"/>
    <col min="3350" max="3352" width="5.28515625" style="4" customWidth="1"/>
    <col min="3353" max="3353" width="1.7109375" style="4" customWidth="1"/>
    <col min="3354" max="3356" width="5.28515625" style="4" customWidth="1"/>
    <col min="3357" max="3555" width="11.42578125" style="4"/>
    <col min="3556" max="3556" width="22.7109375" style="4" customWidth="1"/>
    <col min="3557" max="3557" width="7.28515625" style="4" customWidth="1"/>
    <col min="3558" max="3558" width="6.85546875" style="4" customWidth="1"/>
    <col min="3559" max="3559" width="6" style="4" bestFit="1" customWidth="1"/>
    <col min="3560" max="3560" width="1.7109375" style="4" customWidth="1"/>
    <col min="3561" max="3561" width="6" style="4" bestFit="1" customWidth="1"/>
    <col min="3562" max="3563" width="5.42578125" style="4" customWidth="1"/>
    <col min="3564" max="3564" width="1.7109375" style="4" customWidth="1"/>
    <col min="3565" max="3567" width="5.140625" style="4" customWidth="1"/>
    <col min="3568" max="3568" width="1.7109375" style="4" customWidth="1"/>
    <col min="3569" max="3571" width="4.7109375" style="4" customWidth="1"/>
    <col min="3572" max="3572" width="1.7109375" style="4" customWidth="1"/>
    <col min="3573" max="3575" width="4.7109375" style="4" customWidth="1"/>
    <col min="3576" max="3576" width="1.7109375" style="4" customWidth="1"/>
    <col min="3577" max="3579" width="4.7109375" style="4" customWidth="1"/>
    <col min="3580" max="3580" width="1.7109375" style="4" customWidth="1"/>
    <col min="3581" max="3581" width="4.85546875" style="4" bestFit="1" customWidth="1"/>
    <col min="3582" max="3582" width="4" style="4" customWidth="1"/>
    <col min="3583" max="3583" width="5" style="4" customWidth="1"/>
    <col min="3584" max="3584" width="11.42578125" style="4"/>
    <col min="3585" max="3585" width="12.42578125" style="4" customWidth="1"/>
    <col min="3586" max="3586" width="10.85546875" style="4" customWidth="1"/>
    <col min="3587" max="3588" width="6.140625" style="4" customWidth="1"/>
    <col min="3589" max="3589" width="1.7109375" style="4" customWidth="1"/>
    <col min="3590" max="3590" width="6" style="4" customWidth="1"/>
    <col min="3591" max="3592" width="5.28515625" style="4" customWidth="1"/>
    <col min="3593" max="3593" width="1.7109375" style="4" customWidth="1"/>
    <col min="3594" max="3596" width="5.28515625" style="4" customWidth="1"/>
    <col min="3597" max="3597" width="1.7109375" style="4" customWidth="1"/>
    <col min="3598" max="3600" width="5.28515625" style="4" customWidth="1"/>
    <col min="3601" max="3601" width="1.7109375" style="4" customWidth="1"/>
    <col min="3602" max="3604" width="5.28515625" style="4" customWidth="1"/>
    <col min="3605" max="3605" width="1.7109375" style="4" customWidth="1"/>
    <col min="3606" max="3608" width="5.28515625" style="4" customWidth="1"/>
    <col min="3609" max="3609" width="1.7109375" style="4" customWidth="1"/>
    <col min="3610" max="3612" width="5.28515625" style="4" customWidth="1"/>
    <col min="3613" max="3811" width="11.42578125" style="4"/>
    <col min="3812" max="3812" width="22.7109375" style="4" customWidth="1"/>
    <col min="3813" max="3813" width="7.28515625" style="4" customWidth="1"/>
    <col min="3814" max="3814" width="6.85546875" style="4" customWidth="1"/>
    <col min="3815" max="3815" width="6" style="4" bestFit="1" customWidth="1"/>
    <col min="3816" max="3816" width="1.7109375" style="4" customWidth="1"/>
    <col min="3817" max="3817" width="6" style="4" bestFit="1" customWidth="1"/>
    <col min="3818" max="3819" width="5.42578125" style="4" customWidth="1"/>
    <col min="3820" max="3820" width="1.7109375" style="4" customWidth="1"/>
    <col min="3821" max="3823" width="5.140625" style="4" customWidth="1"/>
    <col min="3824" max="3824" width="1.7109375" style="4" customWidth="1"/>
    <col min="3825" max="3827" width="4.7109375" style="4" customWidth="1"/>
    <col min="3828" max="3828" width="1.7109375" style="4" customWidth="1"/>
    <col min="3829" max="3831" width="4.7109375" style="4" customWidth="1"/>
    <col min="3832" max="3832" width="1.7109375" style="4" customWidth="1"/>
    <col min="3833" max="3835" width="4.7109375" style="4" customWidth="1"/>
    <col min="3836" max="3836" width="1.7109375" style="4" customWidth="1"/>
    <col min="3837" max="3837" width="4.85546875" style="4" bestFit="1" customWidth="1"/>
    <col min="3838" max="3838" width="4" style="4" customWidth="1"/>
    <col min="3839" max="3839" width="5" style="4" customWidth="1"/>
    <col min="3840" max="3840" width="11.42578125" style="4"/>
    <col min="3841" max="3841" width="12.42578125" style="4" customWidth="1"/>
    <col min="3842" max="3842" width="10.85546875" style="4" customWidth="1"/>
    <col min="3843" max="3844" width="6.140625" style="4" customWidth="1"/>
    <col min="3845" max="3845" width="1.7109375" style="4" customWidth="1"/>
    <col min="3846" max="3846" width="6" style="4" customWidth="1"/>
    <col min="3847" max="3848" width="5.28515625" style="4" customWidth="1"/>
    <col min="3849" max="3849" width="1.7109375" style="4" customWidth="1"/>
    <col min="3850" max="3852" width="5.28515625" style="4" customWidth="1"/>
    <col min="3853" max="3853" width="1.7109375" style="4" customWidth="1"/>
    <col min="3854" max="3856" width="5.28515625" style="4" customWidth="1"/>
    <col min="3857" max="3857" width="1.7109375" style="4" customWidth="1"/>
    <col min="3858" max="3860" width="5.28515625" style="4" customWidth="1"/>
    <col min="3861" max="3861" width="1.7109375" style="4" customWidth="1"/>
    <col min="3862" max="3864" width="5.28515625" style="4" customWidth="1"/>
    <col min="3865" max="3865" width="1.7109375" style="4" customWidth="1"/>
    <col min="3866" max="3868" width="5.28515625" style="4" customWidth="1"/>
    <col min="3869" max="4067" width="11.42578125" style="4"/>
    <col min="4068" max="4068" width="22.7109375" style="4" customWidth="1"/>
    <col min="4069" max="4069" width="7.28515625" style="4" customWidth="1"/>
    <col min="4070" max="4070" width="6.85546875" style="4" customWidth="1"/>
    <col min="4071" max="4071" width="6" style="4" bestFit="1" customWidth="1"/>
    <col min="4072" max="4072" width="1.7109375" style="4" customWidth="1"/>
    <col min="4073" max="4073" width="6" style="4" bestFit="1" customWidth="1"/>
    <col min="4074" max="4075" width="5.42578125" style="4" customWidth="1"/>
    <col min="4076" max="4076" width="1.7109375" style="4" customWidth="1"/>
    <col min="4077" max="4079" width="5.140625" style="4" customWidth="1"/>
    <col min="4080" max="4080" width="1.7109375" style="4" customWidth="1"/>
    <col min="4081" max="4083" width="4.7109375" style="4" customWidth="1"/>
    <col min="4084" max="4084" width="1.7109375" style="4" customWidth="1"/>
    <col min="4085" max="4087" width="4.7109375" style="4" customWidth="1"/>
    <col min="4088" max="4088" width="1.7109375" style="4" customWidth="1"/>
    <col min="4089" max="4091" width="4.7109375" style="4" customWidth="1"/>
    <col min="4092" max="4092" width="1.7109375" style="4" customWidth="1"/>
    <col min="4093" max="4093" width="4.85546875" style="4" bestFit="1" customWidth="1"/>
    <col min="4094" max="4094" width="4" style="4" customWidth="1"/>
    <col min="4095" max="4095" width="5" style="4" customWidth="1"/>
    <col min="4096" max="4096" width="11.42578125" style="4"/>
    <col min="4097" max="4097" width="12.42578125" style="4" customWidth="1"/>
    <col min="4098" max="4098" width="10.85546875" style="4" customWidth="1"/>
    <col min="4099" max="4100" width="6.140625" style="4" customWidth="1"/>
    <col min="4101" max="4101" width="1.7109375" style="4" customWidth="1"/>
    <col min="4102" max="4102" width="6" style="4" customWidth="1"/>
    <col min="4103" max="4104" width="5.28515625" style="4" customWidth="1"/>
    <col min="4105" max="4105" width="1.7109375" style="4" customWidth="1"/>
    <col min="4106" max="4108" width="5.28515625" style="4" customWidth="1"/>
    <col min="4109" max="4109" width="1.7109375" style="4" customWidth="1"/>
    <col min="4110" max="4112" width="5.28515625" style="4" customWidth="1"/>
    <col min="4113" max="4113" width="1.7109375" style="4" customWidth="1"/>
    <col min="4114" max="4116" width="5.28515625" style="4" customWidth="1"/>
    <col min="4117" max="4117" width="1.7109375" style="4" customWidth="1"/>
    <col min="4118" max="4120" width="5.28515625" style="4" customWidth="1"/>
    <col min="4121" max="4121" width="1.7109375" style="4" customWidth="1"/>
    <col min="4122" max="4124" width="5.28515625" style="4" customWidth="1"/>
    <col min="4125" max="4323" width="11.42578125" style="4"/>
    <col min="4324" max="4324" width="22.7109375" style="4" customWidth="1"/>
    <col min="4325" max="4325" width="7.28515625" style="4" customWidth="1"/>
    <col min="4326" max="4326" width="6.85546875" style="4" customWidth="1"/>
    <col min="4327" max="4327" width="6" style="4" bestFit="1" customWidth="1"/>
    <col min="4328" max="4328" width="1.7109375" style="4" customWidth="1"/>
    <col min="4329" max="4329" width="6" style="4" bestFit="1" customWidth="1"/>
    <col min="4330" max="4331" width="5.42578125" style="4" customWidth="1"/>
    <col min="4332" max="4332" width="1.7109375" style="4" customWidth="1"/>
    <col min="4333" max="4335" width="5.140625" style="4" customWidth="1"/>
    <col min="4336" max="4336" width="1.7109375" style="4" customWidth="1"/>
    <col min="4337" max="4339" width="4.7109375" style="4" customWidth="1"/>
    <col min="4340" max="4340" width="1.7109375" style="4" customWidth="1"/>
    <col min="4341" max="4343" width="4.7109375" style="4" customWidth="1"/>
    <col min="4344" max="4344" width="1.7109375" style="4" customWidth="1"/>
    <col min="4345" max="4347" width="4.7109375" style="4" customWidth="1"/>
    <col min="4348" max="4348" width="1.7109375" style="4" customWidth="1"/>
    <col min="4349" max="4349" width="4.85546875" style="4" bestFit="1" customWidth="1"/>
    <col min="4350" max="4350" width="4" style="4" customWidth="1"/>
    <col min="4351" max="4351" width="5" style="4" customWidth="1"/>
    <col min="4352" max="4352" width="11.42578125" style="4"/>
    <col min="4353" max="4353" width="12.42578125" style="4" customWidth="1"/>
    <col min="4354" max="4354" width="10.85546875" style="4" customWidth="1"/>
    <col min="4355" max="4356" width="6.140625" style="4" customWidth="1"/>
    <col min="4357" max="4357" width="1.7109375" style="4" customWidth="1"/>
    <col min="4358" max="4358" width="6" style="4" customWidth="1"/>
    <col min="4359" max="4360" width="5.28515625" style="4" customWidth="1"/>
    <col min="4361" max="4361" width="1.7109375" style="4" customWidth="1"/>
    <col min="4362" max="4364" width="5.28515625" style="4" customWidth="1"/>
    <col min="4365" max="4365" width="1.7109375" style="4" customWidth="1"/>
    <col min="4366" max="4368" width="5.28515625" style="4" customWidth="1"/>
    <col min="4369" max="4369" width="1.7109375" style="4" customWidth="1"/>
    <col min="4370" max="4372" width="5.28515625" style="4" customWidth="1"/>
    <col min="4373" max="4373" width="1.7109375" style="4" customWidth="1"/>
    <col min="4374" max="4376" width="5.28515625" style="4" customWidth="1"/>
    <col min="4377" max="4377" width="1.7109375" style="4" customWidth="1"/>
    <col min="4378" max="4380" width="5.28515625" style="4" customWidth="1"/>
    <col min="4381" max="4579" width="11.42578125" style="4"/>
    <col min="4580" max="4580" width="22.7109375" style="4" customWidth="1"/>
    <col min="4581" max="4581" width="7.28515625" style="4" customWidth="1"/>
    <col min="4582" max="4582" width="6.85546875" style="4" customWidth="1"/>
    <col min="4583" max="4583" width="6" style="4" bestFit="1" customWidth="1"/>
    <col min="4584" max="4584" width="1.7109375" style="4" customWidth="1"/>
    <col min="4585" max="4585" width="6" style="4" bestFit="1" customWidth="1"/>
    <col min="4586" max="4587" width="5.42578125" style="4" customWidth="1"/>
    <col min="4588" max="4588" width="1.7109375" style="4" customWidth="1"/>
    <col min="4589" max="4591" width="5.140625" style="4" customWidth="1"/>
    <col min="4592" max="4592" width="1.7109375" style="4" customWidth="1"/>
    <col min="4593" max="4595" width="4.7109375" style="4" customWidth="1"/>
    <col min="4596" max="4596" width="1.7109375" style="4" customWidth="1"/>
    <col min="4597" max="4599" width="4.7109375" style="4" customWidth="1"/>
    <col min="4600" max="4600" width="1.7109375" style="4" customWidth="1"/>
    <col min="4601" max="4603" width="4.7109375" style="4" customWidth="1"/>
    <col min="4604" max="4604" width="1.7109375" style="4" customWidth="1"/>
    <col min="4605" max="4605" width="4.85546875" style="4" bestFit="1" customWidth="1"/>
    <col min="4606" max="4606" width="4" style="4" customWidth="1"/>
    <col min="4607" max="4607" width="5" style="4" customWidth="1"/>
    <col min="4608" max="4608" width="11.42578125" style="4"/>
    <col min="4609" max="4609" width="12.42578125" style="4" customWidth="1"/>
    <col min="4610" max="4610" width="10.85546875" style="4" customWidth="1"/>
    <col min="4611" max="4612" width="6.140625" style="4" customWidth="1"/>
    <col min="4613" max="4613" width="1.7109375" style="4" customWidth="1"/>
    <col min="4614" max="4614" width="6" style="4" customWidth="1"/>
    <col min="4615" max="4616" width="5.28515625" style="4" customWidth="1"/>
    <col min="4617" max="4617" width="1.7109375" style="4" customWidth="1"/>
    <col min="4618" max="4620" width="5.28515625" style="4" customWidth="1"/>
    <col min="4621" max="4621" width="1.7109375" style="4" customWidth="1"/>
    <col min="4622" max="4624" width="5.28515625" style="4" customWidth="1"/>
    <col min="4625" max="4625" width="1.7109375" style="4" customWidth="1"/>
    <col min="4626" max="4628" width="5.28515625" style="4" customWidth="1"/>
    <col min="4629" max="4629" width="1.7109375" style="4" customWidth="1"/>
    <col min="4630" max="4632" width="5.28515625" style="4" customWidth="1"/>
    <col min="4633" max="4633" width="1.7109375" style="4" customWidth="1"/>
    <col min="4634" max="4636" width="5.28515625" style="4" customWidth="1"/>
    <col min="4637" max="4835" width="11.42578125" style="4"/>
    <col min="4836" max="4836" width="22.7109375" style="4" customWidth="1"/>
    <col min="4837" max="4837" width="7.28515625" style="4" customWidth="1"/>
    <col min="4838" max="4838" width="6.85546875" style="4" customWidth="1"/>
    <col min="4839" max="4839" width="6" style="4" bestFit="1" customWidth="1"/>
    <col min="4840" max="4840" width="1.7109375" style="4" customWidth="1"/>
    <col min="4841" max="4841" width="6" style="4" bestFit="1" customWidth="1"/>
    <col min="4842" max="4843" width="5.42578125" style="4" customWidth="1"/>
    <col min="4844" max="4844" width="1.7109375" style="4" customWidth="1"/>
    <col min="4845" max="4847" width="5.140625" style="4" customWidth="1"/>
    <col min="4848" max="4848" width="1.7109375" style="4" customWidth="1"/>
    <col min="4849" max="4851" width="4.7109375" style="4" customWidth="1"/>
    <col min="4852" max="4852" width="1.7109375" style="4" customWidth="1"/>
    <col min="4853" max="4855" width="4.7109375" style="4" customWidth="1"/>
    <col min="4856" max="4856" width="1.7109375" style="4" customWidth="1"/>
    <col min="4857" max="4859" width="4.7109375" style="4" customWidth="1"/>
    <col min="4860" max="4860" width="1.7109375" style="4" customWidth="1"/>
    <col min="4861" max="4861" width="4.85546875" style="4" bestFit="1" customWidth="1"/>
    <col min="4862" max="4862" width="4" style="4" customWidth="1"/>
    <col min="4863" max="4863" width="5" style="4" customWidth="1"/>
    <col min="4864" max="4864" width="11.42578125" style="4"/>
    <col min="4865" max="4865" width="12.42578125" style="4" customWidth="1"/>
    <col min="4866" max="4866" width="10.85546875" style="4" customWidth="1"/>
    <col min="4867" max="4868" width="6.140625" style="4" customWidth="1"/>
    <col min="4869" max="4869" width="1.7109375" style="4" customWidth="1"/>
    <col min="4870" max="4870" width="6" style="4" customWidth="1"/>
    <col min="4871" max="4872" width="5.28515625" style="4" customWidth="1"/>
    <col min="4873" max="4873" width="1.7109375" style="4" customWidth="1"/>
    <col min="4874" max="4876" width="5.28515625" style="4" customWidth="1"/>
    <col min="4877" max="4877" width="1.7109375" style="4" customWidth="1"/>
    <col min="4878" max="4880" width="5.28515625" style="4" customWidth="1"/>
    <col min="4881" max="4881" width="1.7109375" style="4" customWidth="1"/>
    <col min="4882" max="4884" width="5.28515625" style="4" customWidth="1"/>
    <col min="4885" max="4885" width="1.7109375" style="4" customWidth="1"/>
    <col min="4886" max="4888" width="5.28515625" style="4" customWidth="1"/>
    <col min="4889" max="4889" width="1.7109375" style="4" customWidth="1"/>
    <col min="4890" max="4892" width="5.28515625" style="4" customWidth="1"/>
    <col min="4893" max="5091" width="11.42578125" style="4"/>
    <col min="5092" max="5092" width="22.7109375" style="4" customWidth="1"/>
    <col min="5093" max="5093" width="7.28515625" style="4" customWidth="1"/>
    <col min="5094" max="5094" width="6.85546875" style="4" customWidth="1"/>
    <col min="5095" max="5095" width="6" style="4" bestFit="1" customWidth="1"/>
    <col min="5096" max="5096" width="1.7109375" style="4" customWidth="1"/>
    <col min="5097" max="5097" width="6" style="4" bestFit="1" customWidth="1"/>
    <col min="5098" max="5099" width="5.42578125" style="4" customWidth="1"/>
    <col min="5100" max="5100" width="1.7109375" style="4" customWidth="1"/>
    <col min="5101" max="5103" width="5.140625" style="4" customWidth="1"/>
    <col min="5104" max="5104" width="1.7109375" style="4" customWidth="1"/>
    <col min="5105" max="5107" width="4.7109375" style="4" customWidth="1"/>
    <col min="5108" max="5108" width="1.7109375" style="4" customWidth="1"/>
    <col min="5109" max="5111" width="4.7109375" style="4" customWidth="1"/>
    <col min="5112" max="5112" width="1.7109375" style="4" customWidth="1"/>
    <col min="5113" max="5115" width="4.7109375" style="4" customWidth="1"/>
    <col min="5116" max="5116" width="1.7109375" style="4" customWidth="1"/>
    <col min="5117" max="5117" width="4.85546875" style="4" bestFit="1" customWidth="1"/>
    <col min="5118" max="5118" width="4" style="4" customWidth="1"/>
    <col min="5119" max="5119" width="5" style="4" customWidth="1"/>
    <col min="5120" max="5120" width="11.42578125" style="4"/>
    <col min="5121" max="5121" width="12.42578125" style="4" customWidth="1"/>
    <col min="5122" max="5122" width="10.85546875" style="4" customWidth="1"/>
    <col min="5123" max="5124" width="6.140625" style="4" customWidth="1"/>
    <col min="5125" max="5125" width="1.7109375" style="4" customWidth="1"/>
    <col min="5126" max="5126" width="6" style="4" customWidth="1"/>
    <col min="5127" max="5128" width="5.28515625" style="4" customWidth="1"/>
    <col min="5129" max="5129" width="1.7109375" style="4" customWidth="1"/>
    <col min="5130" max="5132" width="5.28515625" style="4" customWidth="1"/>
    <col min="5133" max="5133" width="1.7109375" style="4" customWidth="1"/>
    <col min="5134" max="5136" width="5.28515625" style="4" customWidth="1"/>
    <col min="5137" max="5137" width="1.7109375" style="4" customWidth="1"/>
    <col min="5138" max="5140" width="5.28515625" style="4" customWidth="1"/>
    <col min="5141" max="5141" width="1.7109375" style="4" customWidth="1"/>
    <col min="5142" max="5144" width="5.28515625" style="4" customWidth="1"/>
    <col min="5145" max="5145" width="1.7109375" style="4" customWidth="1"/>
    <col min="5146" max="5148" width="5.28515625" style="4" customWidth="1"/>
    <col min="5149" max="5347" width="11.42578125" style="4"/>
    <col min="5348" max="5348" width="22.7109375" style="4" customWidth="1"/>
    <col min="5349" max="5349" width="7.28515625" style="4" customWidth="1"/>
    <col min="5350" max="5350" width="6.85546875" style="4" customWidth="1"/>
    <col min="5351" max="5351" width="6" style="4" bestFit="1" customWidth="1"/>
    <col min="5352" max="5352" width="1.7109375" style="4" customWidth="1"/>
    <col min="5353" max="5353" width="6" style="4" bestFit="1" customWidth="1"/>
    <col min="5354" max="5355" width="5.42578125" style="4" customWidth="1"/>
    <col min="5356" max="5356" width="1.7109375" style="4" customWidth="1"/>
    <col min="5357" max="5359" width="5.140625" style="4" customWidth="1"/>
    <col min="5360" max="5360" width="1.7109375" style="4" customWidth="1"/>
    <col min="5361" max="5363" width="4.7109375" style="4" customWidth="1"/>
    <col min="5364" max="5364" width="1.7109375" style="4" customWidth="1"/>
    <col min="5365" max="5367" width="4.7109375" style="4" customWidth="1"/>
    <col min="5368" max="5368" width="1.7109375" style="4" customWidth="1"/>
    <col min="5369" max="5371" width="4.7109375" style="4" customWidth="1"/>
    <col min="5372" max="5372" width="1.7109375" style="4" customWidth="1"/>
    <col min="5373" max="5373" width="4.85546875" style="4" bestFit="1" customWidth="1"/>
    <col min="5374" max="5374" width="4" style="4" customWidth="1"/>
    <col min="5375" max="5375" width="5" style="4" customWidth="1"/>
    <col min="5376" max="5376" width="11.42578125" style="4"/>
    <col min="5377" max="5377" width="12.42578125" style="4" customWidth="1"/>
    <col min="5378" max="5378" width="10.85546875" style="4" customWidth="1"/>
    <col min="5379" max="5380" width="6.140625" style="4" customWidth="1"/>
    <col min="5381" max="5381" width="1.7109375" style="4" customWidth="1"/>
    <col min="5382" max="5382" width="6" style="4" customWidth="1"/>
    <col min="5383" max="5384" width="5.28515625" style="4" customWidth="1"/>
    <col min="5385" max="5385" width="1.7109375" style="4" customWidth="1"/>
    <col min="5386" max="5388" width="5.28515625" style="4" customWidth="1"/>
    <col min="5389" max="5389" width="1.7109375" style="4" customWidth="1"/>
    <col min="5390" max="5392" width="5.28515625" style="4" customWidth="1"/>
    <col min="5393" max="5393" width="1.7109375" style="4" customWidth="1"/>
    <col min="5394" max="5396" width="5.28515625" style="4" customWidth="1"/>
    <col min="5397" max="5397" width="1.7109375" style="4" customWidth="1"/>
    <col min="5398" max="5400" width="5.28515625" style="4" customWidth="1"/>
    <col min="5401" max="5401" width="1.7109375" style="4" customWidth="1"/>
    <col min="5402" max="5404" width="5.28515625" style="4" customWidth="1"/>
    <col min="5405" max="5603" width="11.42578125" style="4"/>
    <col min="5604" max="5604" width="22.7109375" style="4" customWidth="1"/>
    <col min="5605" max="5605" width="7.28515625" style="4" customWidth="1"/>
    <col min="5606" max="5606" width="6.85546875" style="4" customWidth="1"/>
    <col min="5607" max="5607" width="6" style="4" bestFit="1" customWidth="1"/>
    <col min="5608" max="5608" width="1.7109375" style="4" customWidth="1"/>
    <col min="5609" max="5609" width="6" style="4" bestFit="1" customWidth="1"/>
    <col min="5610" max="5611" width="5.42578125" style="4" customWidth="1"/>
    <col min="5612" max="5612" width="1.7109375" style="4" customWidth="1"/>
    <col min="5613" max="5615" width="5.140625" style="4" customWidth="1"/>
    <col min="5616" max="5616" width="1.7109375" style="4" customWidth="1"/>
    <col min="5617" max="5619" width="4.7109375" style="4" customWidth="1"/>
    <col min="5620" max="5620" width="1.7109375" style="4" customWidth="1"/>
    <col min="5621" max="5623" width="4.7109375" style="4" customWidth="1"/>
    <col min="5624" max="5624" width="1.7109375" style="4" customWidth="1"/>
    <col min="5625" max="5627" width="4.7109375" style="4" customWidth="1"/>
    <col min="5628" max="5628" width="1.7109375" style="4" customWidth="1"/>
    <col min="5629" max="5629" width="4.85546875" style="4" bestFit="1" customWidth="1"/>
    <col min="5630" max="5630" width="4" style="4" customWidth="1"/>
    <col min="5631" max="5631" width="5" style="4" customWidth="1"/>
    <col min="5632" max="5632" width="11.42578125" style="4"/>
    <col min="5633" max="5633" width="12.42578125" style="4" customWidth="1"/>
    <col min="5634" max="5634" width="10.85546875" style="4" customWidth="1"/>
    <col min="5635" max="5636" width="6.140625" style="4" customWidth="1"/>
    <col min="5637" max="5637" width="1.7109375" style="4" customWidth="1"/>
    <col min="5638" max="5638" width="6" style="4" customWidth="1"/>
    <col min="5639" max="5640" width="5.28515625" style="4" customWidth="1"/>
    <col min="5641" max="5641" width="1.7109375" style="4" customWidth="1"/>
    <col min="5642" max="5644" width="5.28515625" style="4" customWidth="1"/>
    <col min="5645" max="5645" width="1.7109375" style="4" customWidth="1"/>
    <col min="5646" max="5648" width="5.28515625" style="4" customWidth="1"/>
    <col min="5649" max="5649" width="1.7109375" style="4" customWidth="1"/>
    <col min="5650" max="5652" width="5.28515625" style="4" customWidth="1"/>
    <col min="5653" max="5653" width="1.7109375" style="4" customWidth="1"/>
    <col min="5654" max="5656" width="5.28515625" style="4" customWidth="1"/>
    <col min="5657" max="5657" width="1.7109375" style="4" customWidth="1"/>
    <col min="5658" max="5660" width="5.28515625" style="4" customWidth="1"/>
    <col min="5661" max="5859" width="11.42578125" style="4"/>
    <col min="5860" max="5860" width="22.7109375" style="4" customWidth="1"/>
    <col min="5861" max="5861" width="7.28515625" style="4" customWidth="1"/>
    <col min="5862" max="5862" width="6.85546875" style="4" customWidth="1"/>
    <col min="5863" max="5863" width="6" style="4" bestFit="1" customWidth="1"/>
    <col min="5864" max="5864" width="1.7109375" style="4" customWidth="1"/>
    <col min="5865" max="5865" width="6" style="4" bestFit="1" customWidth="1"/>
    <col min="5866" max="5867" width="5.42578125" style="4" customWidth="1"/>
    <col min="5868" max="5868" width="1.7109375" style="4" customWidth="1"/>
    <col min="5869" max="5871" width="5.140625" style="4" customWidth="1"/>
    <col min="5872" max="5872" width="1.7109375" style="4" customWidth="1"/>
    <col min="5873" max="5875" width="4.7109375" style="4" customWidth="1"/>
    <col min="5876" max="5876" width="1.7109375" style="4" customWidth="1"/>
    <col min="5877" max="5879" width="4.7109375" style="4" customWidth="1"/>
    <col min="5880" max="5880" width="1.7109375" style="4" customWidth="1"/>
    <col min="5881" max="5883" width="4.7109375" style="4" customWidth="1"/>
    <col min="5884" max="5884" width="1.7109375" style="4" customWidth="1"/>
    <col min="5885" max="5885" width="4.85546875" style="4" bestFit="1" customWidth="1"/>
    <col min="5886" max="5886" width="4" style="4" customWidth="1"/>
    <col min="5887" max="5887" width="5" style="4" customWidth="1"/>
    <col min="5888" max="5888" width="11.42578125" style="4"/>
    <col min="5889" max="5889" width="12.42578125" style="4" customWidth="1"/>
    <col min="5890" max="5890" width="10.85546875" style="4" customWidth="1"/>
    <col min="5891" max="5892" width="6.140625" style="4" customWidth="1"/>
    <col min="5893" max="5893" width="1.7109375" style="4" customWidth="1"/>
    <col min="5894" max="5894" width="6" style="4" customWidth="1"/>
    <col min="5895" max="5896" width="5.28515625" style="4" customWidth="1"/>
    <col min="5897" max="5897" width="1.7109375" style="4" customWidth="1"/>
    <col min="5898" max="5900" width="5.28515625" style="4" customWidth="1"/>
    <col min="5901" max="5901" width="1.7109375" style="4" customWidth="1"/>
    <col min="5902" max="5904" width="5.28515625" style="4" customWidth="1"/>
    <col min="5905" max="5905" width="1.7109375" style="4" customWidth="1"/>
    <col min="5906" max="5908" width="5.28515625" style="4" customWidth="1"/>
    <col min="5909" max="5909" width="1.7109375" style="4" customWidth="1"/>
    <col min="5910" max="5912" width="5.28515625" style="4" customWidth="1"/>
    <col min="5913" max="5913" width="1.7109375" style="4" customWidth="1"/>
    <col min="5914" max="5916" width="5.28515625" style="4" customWidth="1"/>
    <col min="5917" max="6115" width="11.42578125" style="4"/>
    <col min="6116" max="6116" width="22.7109375" style="4" customWidth="1"/>
    <col min="6117" max="6117" width="7.28515625" style="4" customWidth="1"/>
    <col min="6118" max="6118" width="6.85546875" style="4" customWidth="1"/>
    <col min="6119" max="6119" width="6" style="4" bestFit="1" customWidth="1"/>
    <col min="6120" max="6120" width="1.7109375" style="4" customWidth="1"/>
    <col min="6121" max="6121" width="6" style="4" bestFit="1" customWidth="1"/>
    <col min="6122" max="6123" width="5.42578125" style="4" customWidth="1"/>
    <col min="6124" max="6124" width="1.7109375" style="4" customWidth="1"/>
    <col min="6125" max="6127" width="5.140625" style="4" customWidth="1"/>
    <col min="6128" max="6128" width="1.7109375" style="4" customWidth="1"/>
    <col min="6129" max="6131" width="4.7109375" style="4" customWidth="1"/>
    <col min="6132" max="6132" width="1.7109375" style="4" customWidth="1"/>
    <col min="6133" max="6135" width="4.7109375" style="4" customWidth="1"/>
    <col min="6136" max="6136" width="1.7109375" style="4" customWidth="1"/>
    <col min="6137" max="6139" width="4.7109375" style="4" customWidth="1"/>
    <col min="6140" max="6140" width="1.7109375" style="4" customWidth="1"/>
    <col min="6141" max="6141" width="4.85546875" style="4" bestFit="1" customWidth="1"/>
    <col min="6142" max="6142" width="4" style="4" customWidth="1"/>
    <col min="6143" max="6143" width="5" style="4" customWidth="1"/>
    <col min="6144" max="6144" width="11.42578125" style="4"/>
    <col min="6145" max="6145" width="12.42578125" style="4" customWidth="1"/>
    <col min="6146" max="6146" width="10.85546875" style="4" customWidth="1"/>
    <col min="6147" max="6148" width="6.140625" style="4" customWidth="1"/>
    <col min="6149" max="6149" width="1.7109375" style="4" customWidth="1"/>
    <col min="6150" max="6150" width="6" style="4" customWidth="1"/>
    <col min="6151" max="6152" width="5.28515625" style="4" customWidth="1"/>
    <col min="6153" max="6153" width="1.7109375" style="4" customWidth="1"/>
    <col min="6154" max="6156" width="5.28515625" style="4" customWidth="1"/>
    <col min="6157" max="6157" width="1.7109375" style="4" customWidth="1"/>
    <col min="6158" max="6160" width="5.28515625" style="4" customWidth="1"/>
    <col min="6161" max="6161" width="1.7109375" style="4" customWidth="1"/>
    <col min="6162" max="6164" width="5.28515625" style="4" customWidth="1"/>
    <col min="6165" max="6165" width="1.7109375" style="4" customWidth="1"/>
    <col min="6166" max="6168" width="5.28515625" style="4" customWidth="1"/>
    <col min="6169" max="6169" width="1.7109375" style="4" customWidth="1"/>
    <col min="6170" max="6172" width="5.28515625" style="4" customWidth="1"/>
    <col min="6173" max="6371" width="11.42578125" style="4"/>
    <col min="6372" max="6372" width="22.7109375" style="4" customWidth="1"/>
    <col min="6373" max="6373" width="7.28515625" style="4" customWidth="1"/>
    <col min="6374" max="6374" width="6.85546875" style="4" customWidth="1"/>
    <col min="6375" max="6375" width="6" style="4" bestFit="1" customWidth="1"/>
    <col min="6376" max="6376" width="1.7109375" style="4" customWidth="1"/>
    <col min="6377" max="6377" width="6" style="4" bestFit="1" customWidth="1"/>
    <col min="6378" max="6379" width="5.42578125" style="4" customWidth="1"/>
    <col min="6380" max="6380" width="1.7109375" style="4" customWidth="1"/>
    <col min="6381" max="6383" width="5.140625" style="4" customWidth="1"/>
    <col min="6384" max="6384" width="1.7109375" style="4" customWidth="1"/>
    <col min="6385" max="6387" width="4.7109375" style="4" customWidth="1"/>
    <col min="6388" max="6388" width="1.7109375" style="4" customWidth="1"/>
    <col min="6389" max="6391" width="4.7109375" style="4" customWidth="1"/>
    <col min="6392" max="6392" width="1.7109375" style="4" customWidth="1"/>
    <col min="6393" max="6395" width="4.7109375" style="4" customWidth="1"/>
    <col min="6396" max="6396" width="1.7109375" style="4" customWidth="1"/>
    <col min="6397" max="6397" width="4.85546875" style="4" bestFit="1" customWidth="1"/>
    <col min="6398" max="6398" width="4" style="4" customWidth="1"/>
    <col min="6399" max="6399" width="5" style="4" customWidth="1"/>
    <col min="6400" max="6400" width="11.42578125" style="4"/>
    <col min="6401" max="6401" width="12.42578125" style="4" customWidth="1"/>
    <col min="6402" max="6402" width="10.85546875" style="4" customWidth="1"/>
    <col min="6403" max="6404" width="6.140625" style="4" customWidth="1"/>
    <col min="6405" max="6405" width="1.7109375" style="4" customWidth="1"/>
    <col min="6406" max="6406" width="6" style="4" customWidth="1"/>
    <col min="6407" max="6408" width="5.28515625" style="4" customWidth="1"/>
    <col min="6409" max="6409" width="1.7109375" style="4" customWidth="1"/>
    <col min="6410" max="6412" width="5.28515625" style="4" customWidth="1"/>
    <col min="6413" max="6413" width="1.7109375" style="4" customWidth="1"/>
    <col min="6414" max="6416" width="5.28515625" style="4" customWidth="1"/>
    <col min="6417" max="6417" width="1.7109375" style="4" customWidth="1"/>
    <col min="6418" max="6420" width="5.28515625" style="4" customWidth="1"/>
    <col min="6421" max="6421" width="1.7109375" style="4" customWidth="1"/>
    <col min="6422" max="6424" width="5.28515625" style="4" customWidth="1"/>
    <col min="6425" max="6425" width="1.7109375" style="4" customWidth="1"/>
    <col min="6426" max="6428" width="5.28515625" style="4" customWidth="1"/>
    <col min="6429" max="6627" width="11.42578125" style="4"/>
    <col min="6628" max="6628" width="22.7109375" style="4" customWidth="1"/>
    <col min="6629" max="6629" width="7.28515625" style="4" customWidth="1"/>
    <col min="6630" max="6630" width="6.85546875" style="4" customWidth="1"/>
    <col min="6631" max="6631" width="6" style="4" bestFit="1" customWidth="1"/>
    <col min="6632" max="6632" width="1.7109375" style="4" customWidth="1"/>
    <col min="6633" max="6633" width="6" style="4" bestFit="1" customWidth="1"/>
    <col min="6634" max="6635" width="5.42578125" style="4" customWidth="1"/>
    <col min="6636" max="6636" width="1.7109375" style="4" customWidth="1"/>
    <col min="6637" max="6639" width="5.140625" style="4" customWidth="1"/>
    <col min="6640" max="6640" width="1.7109375" style="4" customWidth="1"/>
    <col min="6641" max="6643" width="4.7109375" style="4" customWidth="1"/>
    <col min="6644" max="6644" width="1.7109375" style="4" customWidth="1"/>
    <col min="6645" max="6647" width="4.7109375" style="4" customWidth="1"/>
    <col min="6648" max="6648" width="1.7109375" style="4" customWidth="1"/>
    <col min="6649" max="6651" width="4.7109375" style="4" customWidth="1"/>
    <col min="6652" max="6652" width="1.7109375" style="4" customWidth="1"/>
    <col min="6653" max="6653" width="4.85546875" style="4" bestFit="1" customWidth="1"/>
    <col min="6654" max="6654" width="4" style="4" customWidth="1"/>
    <col min="6655" max="6655" width="5" style="4" customWidth="1"/>
    <col min="6656" max="6656" width="11.42578125" style="4"/>
    <col min="6657" max="6657" width="12.42578125" style="4" customWidth="1"/>
    <col min="6658" max="6658" width="10.85546875" style="4" customWidth="1"/>
    <col min="6659" max="6660" width="6.140625" style="4" customWidth="1"/>
    <col min="6661" max="6661" width="1.7109375" style="4" customWidth="1"/>
    <col min="6662" max="6662" width="6" style="4" customWidth="1"/>
    <col min="6663" max="6664" width="5.28515625" style="4" customWidth="1"/>
    <col min="6665" max="6665" width="1.7109375" style="4" customWidth="1"/>
    <col min="6666" max="6668" width="5.28515625" style="4" customWidth="1"/>
    <col min="6669" max="6669" width="1.7109375" style="4" customWidth="1"/>
    <col min="6670" max="6672" width="5.28515625" style="4" customWidth="1"/>
    <col min="6673" max="6673" width="1.7109375" style="4" customWidth="1"/>
    <col min="6674" max="6676" width="5.28515625" style="4" customWidth="1"/>
    <col min="6677" max="6677" width="1.7109375" style="4" customWidth="1"/>
    <col min="6678" max="6680" width="5.28515625" style="4" customWidth="1"/>
    <col min="6681" max="6681" width="1.7109375" style="4" customWidth="1"/>
    <col min="6682" max="6684" width="5.28515625" style="4" customWidth="1"/>
    <col min="6685" max="6883" width="11.42578125" style="4"/>
    <col min="6884" max="6884" width="22.7109375" style="4" customWidth="1"/>
    <col min="6885" max="6885" width="7.28515625" style="4" customWidth="1"/>
    <col min="6886" max="6886" width="6.85546875" style="4" customWidth="1"/>
    <col min="6887" max="6887" width="6" style="4" bestFit="1" customWidth="1"/>
    <col min="6888" max="6888" width="1.7109375" style="4" customWidth="1"/>
    <col min="6889" max="6889" width="6" style="4" bestFit="1" customWidth="1"/>
    <col min="6890" max="6891" width="5.42578125" style="4" customWidth="1"/>
    <col min="6892" max="6892" width="1.7109375" style="4" customWidth="1"/>
    <col min="6893" max="6895" width="5.140625" style="4" customWidth="1"/>
    <col min="6896" max="6896" width="1.7109375" style="4" customWidth="1"/>
    <col min="6897" max="6899" width="4.7109375" style="4" customWidth="1"/>
    <col min="6900" max="6900" width="1.7109375" style="4" customWidth="1"/>
    <col min="6901" max="6903" width="4.7109375" style="4" customWidth="1"/>
    <col min="6904" max="6904" width="1.7109375" style="4" customWidth="1"/>
    <col min="6905" max="6907" width="4.7109375" style="4" customWidth="1"/>
    <col min="6908" max="6908" width="1.7109375" style="4" customWidth="1"/>
    <col min="6909" max="6909" width="4.85546875" style="4" bestFit="1" customWidth="1"/>
    <col min="6910" max="6910" width="4" style="4" customWidth="1"/>
    <col min="6911" max="6911" width="5" style="4" customWidth="1"/>
    <col min="6912" max="6912" width="11.42578125" style="4"/>
    <col min="6913" max="6913" width="12.42578125" style="4" customWidth="1"/>
    <col min="6914" max="6914" width="10.85546875" style="4" customWidth="1"/>
    <col min="6915" max="6916" width="6.140625" style="4" customWidth="1"/>
    <col min="6917" max="6917" width="1.7109375" style="4" customWidth="1"/>
    <col min="6918" max="6918" width="6" style="4" customWidth="1"/>
    <col min="6919" max="6920" width="5.28515625" style="4" customWidth="1"/>
    <col min="6921" max="6921" width="1.7109375" style="4" customWidth="1"/>
    <col min="6922" max="6924" width="5.28515625" style="4" customWidth="1"/>
    <col min="6925" max="6925" width="1.7109375" style="4" customWidth="1"/>
    <col min="6926" max="6928" width="5.28515625" style="4" customWidth="1"/>
    <col min="6929" max="6929" width="1.7109375" style="4" customWidth="1"/>
    <col min="6930" max="6932" width="5.28515625" style="4" customWidth="1"/>
    <col min="6933" max="6933" width="1.7109375" style="4" customWidth="1"/>
    <col min="6934" max="6936" width="5.28515625" style="4" customWidth="1"/>
    <col min="6937" max="6937" width="1.7109375" style="4" customWidth="1"/>
    <col min="6938" max="6940" width="5.28515625" style="4" customWidth="1"/>
    <col min="6941" max="7139" width="11.42578125" style="4"/>
    <col min="7140" max="7140" width="22.7109375" style="4" customWidth="1"/>
    <col min="7141" max="7141" width="7.28515625" style="4" customWidth="1"/>
    <col min="7142" max="7142" width="6.85546875" style="4" customWidth="1"/>
    <col min="7143" max="7143" width="6" style="4" bestFit="1" customWidth="1"/>
    <col min="7144" max="7144" width="1.7109375" style="4" customWidth="1"/>
    <col min="7145" max="7145" width="6" style="4" bestFit="1" customWidth="1"/>
    <col min="7146" max="7147" width="5.42578125" style="4" customWidth="1"/>
    <col min="7148" max="7148" width="1.7109375" style="4" customWidth="1"/>
    <col min="7149" max="7151" width="5.140625" style="4" customWidth="1"/>
    <col min="7152" max="7152" width="1.7109375" style="4" customWidth="1"/>
    <col min="7153" max="7155" width="4.7109375" style="4" customWidth="1"/>
    <col min="7156" max="7156" width="1.7109375" style="4" customWidth="1"/>
    <col min="7157" max="7159" width="4.7109375" style="4" customWidth="1"/>
    <col min="7160" max="7160" width="1.7109375" style="4" customWidth="1"/>
    <col min="7161" max="7163" width="4.7109375" style="4" customWidth="1"/>
    <col min="7164" max="7164" width="1.7109375" style="4" customWidth="1"/>
    <col min="7165" max="7165" width="4.85546875" style="4" bestFit="1" customWidth="1"/>
    <col min="7166" max="7166" width="4" style="4" customWidth="1"/>
    <col min="7167" max="7167" width="5" style="4" customWidth="1"/>
    <col min="7168" max="7168" width="11.42578125" style="4"/>
    <col min="7169" max="7169" width="12.42578125" style="4" customWidth="1"/>
    <col min="7170" max="7170" width="10.85546875" style="4" customWidth="1"/>
    <col min="7171" max="7172" width="6.140625" style="4" customWidth="1"/>
    <col min="7173" max="7173" width="1.7109375" style="4" customWidth="1"/>
    <col min="7174" max="7174" width="6" style="4" customWidth="1"/>
    <col min="7175" max="7176" width="5.28515625" style="4" customWidth="1"/>
    <col min="7177" max="7177" width="1.7109375" style="4" customWidth="1"/>
    <col min="7178" max="7180" width="5.28515625" style="4" customWidth="1"/>
    <col min="7181" max="7181" width="1.7109375" style="4" customWidth="1"/>
    <col min="7182" max="7184" width="5.28515625" style="4" customWidth="1"/>
    <col min="7185" max="7185" width="1.7109375" style="4" customWidth="1"/>
    <col min="7186" max="7188" width="5.28515625" style="4" customWidth="1"/>
    <col min="7189" max="7189" width="1.7109375" style="4" customWidth="1"/>
    <col min="7190" max="7192" width="5.28515625" style="4" customWidth="1"/>
    <col min="7193" max="7193" width="1.7109375" style="4" customWidth="1"/>
    <col min="7194" max="7196" width="5.28515625" style="4" customWidth="1"/>
    <col min="7197" max="7395" width="11.42578125" style="4"/>
    <col min="7396" max="7396" width="22.7109375" style="4" customWidth="1"/>
    <col min="7397" max="7397" width="7.28515625" style="4" customWidth="1"/>
    <col min="7398" max="7398" width="6.85546875" style="4" customWidth="1"/>
    <col min="7399" max="7399" width="6" style="4" bestFit="1" customWidth="1"/>
    <col min="7400" max="7400" width="1.7109375" style="4" customWidth="1"/>
    <col min="7401" max="7401" width="6" style="4" bestFit="1" customWidth="1"/>
    <col min="7402" max="7403" width="5.42578125" style="4" customWidth="1"/>
    <col min="7404" max="7404" width="1.7109375" style="4" customWidth="1"/>
    <col min="7405" max="7407" width="5.140625" style="4" customWidth="1"/>
    <col min="7408" max="7408" width="1.7109375" style="4" customWidth="1"/>
    <col min="7409" max="7411" width="4.7109375" style="4" customWidth="1"/>
    <col min="7412" max="7412" width="1.7109375" style="4" customWidth="1"/>
    <col min="7413" max="7415" width="4.7109375" style="4" customWidth="1"/>
    <col min="7416" max="7416" width="1.7109375" style="4" customWidth="1"/>
    <col min="7417" max="7419" width="4.7109375" style="4" customWidth="1"/>
    <col min="7420" max="7420" width="1.7109375" style="4" customWidth="1"/>
    <col min="7421" max="7421" width="4.85546875" style="4" bestFit="1" customWidth="1"/>
    <col min="7422" max="7422" width="4" style="4" customWidth="1"/>
    <col min="7423" max="7423" width="5" style="4" customWidth="1"/>
    <col min="7424" max="7424" width="11.42578125" style="4"/>
    <col min="7425" max="7425" width="12.42578125" style="4" customWidth="1"/>
    <col min="7426" max="7426" width="10.85546875" style="4" customWidth="1"/>
    <col min="7427" max="7428" width="6.140625" style="4" customWidth="1"/>
    <col min="7429" max="7429" width="1.7109375" style="4" customWidth="1"/>
    <col min="7430" max="7430" width="6" style="4" customWidth="1"/>
    <col min="7431" max="7432" width="5.28515625" style="4" customWidth="1"/>
    <col min="7433" max="7433" width="1.7109375" style="4" customWidth="1"/>
    <col min="7434" max="7436" width="5.28515625" style="4" customWidth="1"/>
    <col min="7437" max="7437" width="1.7109375" style="4" customWidth="1"/>
    <col min="7438" max="7440" width="5.28515625" style="4" customWidth="1"/>
    <col min="7441" max="7441" width="1.7109375" style="4" customWidth="1"/>
    <col min="7442" max="7444" width="5.28515625" style="4" customWidth="1"/>
    <col min="7445" max="7445" width="1.7109375" style="4" customWidth="1"/>
    <col min="7446" max="7448" width="5.28515625" style="4" customWidth="1"/>
    <col min="7449" max="7449" width="1.7109375" style="4" customWidth="1"/>
    <col min="7450" max="7452" width="5.28515625" style="4" customWidth="1"/>
    <col min="7453" max="7651" width="11.42578125" style="4"/>
    <col min="7652" max="7652" width="22.7109375" style="4" customWidth="1"/>
    <col min="7653" max="7653" width="7.28515625" style="4" customWidth="1"/>
    <col min="7654" max="7654" width="6.85546875" style="4" customWidth="1"/>
    <col min="7655" max="7655" width="6" style="4" bestFit="1" customWidth="1"/>
    <col min="7656" max="7656" width="1.7109375" style="4" customWidth="1"/>
    <col min="7657" max="7657" width="6" style="4" bestFit="1" customWidth="1"/>
    <col min="7658" max="7659" width="5.42578125" style="4" customWidth="1"/>
    <col min="7660" max="7660" width="1.7109375" style="4" customWidth="1"/>
    <col min="7661" max="7663" width="5.140625" style="4" customWidth="1"/>
    <col min="7664" max="7664" width="1.7109375" style="4" customWidth="1"/>
    <col min="7665" max="7667" width="4.7109375" style="4" customWidth="1"/>
    <col min="7668" max="7668" width="1.7109375" style="4" customWidth="1"/>
    <col min="7669" max="7671" width="4.7109375" style="4" customWidth="1"/>
    <col min="7672" max="7672" width="1.7109375" style="4" customWidth="1"/>
    <col min="7673" max="7675" width="4.7109375" style="4" customWidth="1"/>
    <col min="7676" max="7676" width="1.7109375" style="4" customWidth="1"/>
    <col min="7677" max="7677" width="4.85546875" style="4" bestFit="1" customWidth="1"/>
    <col min="7678" max="7678" width="4" style="4" customWidth="1"/>
    <col min="7679" max="7679" width="5" style="4" customWidth="1"/>
    <col min="7680" max="7680" width="11.42578125" style="4"/>
    <col min="7681" max="7681" width="12.42578125" style="4" customWidth="1"/>
    <col min="7682" max="7682" width="10.85546875" style="4" customWidth="1"/>
    <col min="7683" max="7684" width="6.140625" style="4" customWidth="1"/>
    <col min="7685" max="7685" width="1.7109375" style="4" customWidth="1"/>
    <col min="7686" max="7686" width="6" style="4" customWidth="1"/>
    <col min="7687" max="7688" width="5.28515625" style="4" customWidth="1"/>
    <col min="7689" max="7689" width="1.7109375" style="4" customWidth="1"/>
    <col min="7690" max="7692" width="5.28515625" style="4" customWidth="1"/>
    <col min="7693" max="7693" width="1.7109375" style="4" customWidth="1"/>
    <col min="7694" max="7696" width="5.28515625" style="4" customWidth="1"/>
    <col min="7697" max="7697" width="1.7109375" style="4" customWidth="1"/>
    <col min="7698" max="7700" width="5.28515625" style="4" customWidth="1"/>
    <col min="7701" max="7701" width="1.7109375" style="4" customWidth="1"/>
    <col min="7702" max="7704" width="5.28515625" style="4" customWidth="1"/>
    <col min="7705" max="7705" width="1.7109375" style="4" customWidth="1"/>
    <col min="7706" max="7708" width="5.28515625" style="4" customWidth="1"/>
    <col min="7709" max="7907" width="11.42578125" style="4"/>
    <col min="7908" max="7908" width="22.7109375" style="4" customWidth="1"/>
    <col min="7909" max="7909" width="7.28515625" style="4" customWidth="1"/>
    <col min="7910" max="7910" width="6.85546875" style="4" customWidth="1"/>
    <col min="7911" max="7911" width="6" style="4" bestFit="1" customWidth="1"/>
    <col min="7912" max="7912" width="1.7109375" style="4" customWidth="1"/>
    <col min="7913" max="7913" width="6" style="4" bestFit="1" customWidth="1"/>
    <col min="7914" max="7915" width="5.42578125" style="4" customWidth="1"/>
    <col min="7916" max="7916" width="1.7109375" style="4" customWidth="1"/>
    <col min="7917" max="7919" width="5.140625" style="4" customWidth="1"/>
    <col min="7920" max="7920" width="1.7109375" style="4" customWidth="1"/>
    <col min="7921" max="7923" width="4.7109375" style="4" customWidth="1"/>
    <col min="7924" max="7924" width="1.7109375" style="4" customWidth="1"/>
    <col min="7925" max="7927" width="4.7109375" style="4" customWidth="1"/>
    <col min="7928" max="7928" width="1.7109375" style="4" customWidth="1"/>
    <col min="7929" max="7931" width="4.7109375" style="4" customWidth="1"/>
    <col min="7932" max="7932" width="1.7109375" style="4" customWidth="1"/>
    <col min="7933" max="7933" width="4.85546875" style="4" bestFit="1" customWidth="1"/>
    <col min="7934" max="7934" width="4" style="4" customWidth="1"/>
    <col min="7935" max="7935" width="5" style="4" customWidth="1"/>
    <col min="7936" max="7936" width="11.42578125" style="4"/>
    <col min="7937" max="7937" width="12.42578125" style="4" customWidth="1"/>
    <col min="7938" max="7938" width="10.85546875" style="4" customWidth="1"/>
    <col min="7939" max="7940" width="6.140625" style="4" customWidth="1"/>
    <col min="7941" max="7941" width="1.7109375" style="4" customWidth="1"/>
    <col min="7942" max="7942" width="6" style="4" customWidth="1"/>
    <col min="7943" max="7944" width="5.28515625" style="4" customWidth="1"/>
    <col min="7945" max="7945" width="1.7109375" style="4" customWidth="1"/>
    <col min="7946" max="7948" width="5.28515625" style="4" customWidth="1"/>
    <col min="7949" max="7949" width="1.7109375" style="4" customWidth="1"/>
    <col min="7950" max="7952" width="5.28515625" style="4" customWidth="1"/>
    <col min="7953" max="7953" width="1.7109375" style="4" customWidth="1"/>
    <col min="7954" max="7956" width="5.28515625" style="4" customWidth="1"/>
    <col min="7957" max="7957" width="1.7109375" style="4" customWidth="1"/>
    <col min="7958" max="7960" width="5.28515625" style="4" customWidth="1"/>
    <col min="7961" max="7961" width="1.7109375" style="4" customWidth="1"/>
    <col min="7962" max="7964" width="5.28515625" style="4" customWidth="1"/>
    <col min="7965" max="8163" width="11.42578125" style="4"/>
    <col min="8164" max="8164" width="22.7109375" style="4" customWidth="1"/>
    <col min="8165" max="8165" width="7.28515625" style="4" customWidth="1"/>
    <col min="8166" max="8166" width="6.85546875" style="4" customWidth="1"/>
    <col min="8167" max="8167" width="6" style="4" bestFit="1" customWidth="1"/>
    <col min="8168" max="8168" width="1.7109375" style="4" customWidth="1"/>
    <col min="8169" max="8169" width="6" style="4" bestFit="1" customWidth="1"/>
    <col min="8170" max="8171" width="5.42578125" style="4" customWidth="1"/>
    <col min="8172" max="8172" width="1.7109375" style="4" customWidth="1"/>
    <col min="8173" max="8175" width="5.140625" style="4" customWidth="1"/>
    <col min="8176" max="8176" width="1.7109375" style="4" customWidth="1"/>
    <col min="8177" max="8179" width="4.7109375" style="4" customWidth="1"/>
    <col min="8180" max="8180" width="1.7109375" style="4" customWidth="1"/>
    <col min="8181" max="8183" width="4.7109375" style="4" customWidth="1"/>
    <col min="8184" max="8184" width="1.7109375" style="4" customWidth="1"/>
    <col min="8185" max="8187" width="4.7109375" style="4" customWidth="1"/>
    <col min="8188" max="8188" width="1.7109375" style="4" customWidth="1"/>
    <col min="8189" max="8189" width="4.85546875" style="4" bestFit="1" customWidth="1"/>
    <col min="8190" max="8190" width="4" style="4" customWidth="1"/>
    <col min="8191" max="8191" width="5" style="4" customWidth="1"/>
    <col min="8192" max="8192" width="11.42578125" style="4"/>
    <col min="8193" max="8193" width="12.42578125" style="4" customWidth="1"/>
    <col min="8194" max="8194" width="10.85546875" style="4" customWidth="1"/>
    <col min="8195" max="8196" width="6.140625" style="4" customWidth="1"/>
    <col min="8197" max="8197" width="1.7109375" style="4" customWidth="1"/>
    <col min="8198" max="8198" width="6" style="4" customWidth="1"/>
    <col min="8199" max="8200" width="5.28515625" style="4" customWidth="1"/>
    <col min="8201" max="8201" width="1.7109375" style="4" customWidth="1"/>
    <col min="8202" max="8204" width="5.28515625" style="4" customWidth="1"/>
    <col min="8205" max="8205" width="1.7109375" style="4" customWidth="1"/>
    <col min="8206" max="8208" width="5.28515625" style="4" customWidth="1"/>
    <col min="8209" max="8209" width="1.7109375" style="4" customWidth="1"/>
    <col min="8210" max="8212" width="5.28515625" style="4" customWidth="1"/>
    <col min="8213" max="8213" width="1.7109375" style="4" customWidth="1"/>
    <col min="8214" max="8216" width="5.28515625" style="4" customWidth="1"/>
    <col min="8217" max="8217" width="1.7109375" style="4" customWidth="1"/>
    <col min="8218" max="8220" width="5.28515625" style="4" customWidth="1"/>
    <col min="8221" max="8419" width="11.42578125" style="4"/>
    <col min="8420" max="8420" width="22.7109375" style="4" customWidth="1"/>
    <col min="8421" max="8421" width="7.28515625" style="4" customWidth="1"/>
    <col min="8422" max="8422" width="6.85546875" style="4" customWidth="1"/>
    <col min="8423" max="8423" width="6" style="4" bestFit="1" customWidth="1"/>
    <col min="8424" max="8424" width="1.7109375" style="4" customWidth="1"/>
    <col min="8425" max="8425" width="6" style="4" bestFit="1" customWidth="1"/>
    <col min="8426" max="8427" width="5.42578125" style="4" customWidth="1"/>
    <col min="8428" max="8428" width="1.7109375" style="4" customWidth="1"/>
    <col min="8429" max="8431" width="5.140625" style="4" customWidth="1"/>
    <col min="8432" max="8432" width="1.7109375" style="4" customWidth="1"/>
    <col min="8433" max="8435" width="4.7109375" style="4" customWidth="1"/>
    <col min="8436" max="8436" width="1.7109375" style="4" customWidth="1"/>
    <col min="8437" max="8439" width="4.7109375" style="4" customWidth="1"/>
    <col min="8440" max="8440" width="1.7109375" style="4" customWidth="1"/>
    <col min="8441" max="8443" width="4.7109375" style="4" customWidth="1"/>
    <col min="8444" max="8444" width="1.7109375" style="4" customWidth="1"/>
    <col min="8445" max="8445" width="4.85546875" style="4" bestFit="1" customWidth="1"/>
    <col min="8446" max="8446" width="4" style="4" customWidth="1"/>
    <col min="8447" max="8447" width="5" style="4" customWidth="1"/>
    <col min="8448" max="8448" width="11.42578125" style="4"/>
    <col min="8449" max="8449" width="12.42578125" style="4" customWidth="1"/>
    <col min="8450" max="8450" width="10.85546875" style="4" customWidth="1"/>
    <col min="8451" max="8452" width="6.140625" style="4" customWidth="1"/>
    <col min="8453" max="8453" width="1.7109375" style="4" customWidth="1"/>
    <col min="8454" max="8454" width="6" style="4" customWidth="1"/>
    <col min="8455" max="8456" width="5.28515625" style="4" customWidth="1"/>
    <col min="8457" max="8457" width="1.7109375" style="4" customWidth="1"/>
    <col min="8458" max="8460" width="5.28515625" style="4" customWidth="1"/>
    <col min="8461" max="8461" width="1.7109375" style="4" customWidth="1"/>
    <col min="8462" max="8464" width="5.28515625" style="4" customWidth="1"/>
    <col min="8465" max="8465" width="1.7109375" style="4" customWidth="1"/>
    <col min="8466" max="8468" width="5.28515625" style="4" customWidth="1"/>
    <col min="8469" max="8469" width="1.7109375" style="4" customWidth="1"/>
    <col min="8470" max="8472" width="5.28515625" style="4" customWidth="1"/>
    <col min="8473" max="8473" width="1.7109375" style="4" customWidth="1"/>
    <col min="8474" max="8476" width="5.28515625" style="4" customWidth="1"/>
    <col min="8477" max="8675" width="11.42578125" style="4"/>
    <col min="8676" max="8676" width="22.7109375" style="4" customWidth="1"/>
    <col min="8677" max="8677" width="7.28515625" style="4" customWidth="1"/>
    <col min="8678" max="8678" width="6.85546875" style="4" customWidth="1"/>
    <col min="8679" max="8679" width="6" style="4" bestFit="1" customWidth="1"/>
    <col min="8680" max="8680" width="1.7109375" style="4" customWidth="1"/>
    <col min="8681" max="8681" width="6" style="4" bestFit="1" customWidth="1"/>
    <col min="8682" max="8683" width="5.42578125" style="4" customWidth="1"/>
    <col min="8684" max="8684" width="1.7109375" style="4" customWidth="1"/>
    <col min="8685" max="8687" width="5.140625" style="4" customWidth="1"/>
    <col min="8688" max="8688" width="1.7109375" style="4" customWidth="1"/>
    <col min="8689" max="8691" width="4.7109375" style="4" customWidth="1"/>
    <col min="8692" max="8692" width="1.7109375" style="4" customWidth="1"/>
    <col min="8693" max="8695" width="4.7109375" style="4" customWidth="1"/>
    <col min="8696" max="8696" width="1.7109375" style="4" customWidth="1"/>
    <col min="8697" max="8699" width="4.7109375" style="4" customWidth="1"/>
    <col min="8700" max="8700" width="1.7109375" style="4" customWidth="1"/>
    <col min="8701" max="8701" width="4.85546875" style="4" bestFit="1" customWidth="1"/>
    <col min="8702" max="8702" width="4" style="4" customWidth="1"/>
    <col min="8703" max="8703" width="5" style="4" customWidth="1"/>
    <col min="8704" max="8704" width="11.42578125" style="4"/>
    <col min="8705" max="8705" width="12.42578125" style="4" customWidth="1"/>
    <col min="8706" max="8706" width="10.85546875" style="4" customWidth="1"/>
    <col min="8707" max="8708" width="6.140625" style="4" customWidth="1"/>
    <col min="8709" max="8709" width="1.7109375" style="4" customWidth="1"/>
    <col min="8710" max="8710" width="6" style="4" customWidth="1"/>
    <col min="8711" max="8712" width="5.28515625" style="4" customWidth="1"/>
    <col min="8713" max="8713" width="1.7109375" style="4" customWidth="1"/>
    <col min="8714" max="8716" width="5.28515625" style="4" customWidth="1"/>
    <col min="8717" max="8717" width="1.7109375" style="4" customWidth="1"/>
    <col min="8718" max="8720" width="5.28515625" style="4" customWidth="1"/>
    <col min="8721" max="8721" width="1.7109375" style="4" customWidth="1"/>
    <col min="8722" max="8724" width="5.28515625" style="4" customWidth="1"/>
    <col min="8725" max="8725" width="1.7109375" style="4" customWidth="1"/>
    <col min="8726" max="8728" width="5.28515625" style="4" customWidth="1"/>
    <col min="8729" max="8729" width="1.7109375" style="4" customWidth="1"/>
    <col min="8730" max="8732" width="5.28515625" style="4" customWidth="1"/>
    <col min="8733" max="8931" width="11.42578125" style="4"/>
    <col min="8932" max="8932" width="22.7109375" style="4" customWidth="1"/>
    <col min="8933" max="8933" width="7.28515625" style="4" customWidth="1"/>
    <col min="8934" max="8934" width="6.85546875" style="4" customWidth="1"/>
    <col min="8935" max="8935" width="6" style="4" bestFit="1" customWidth="1"/>
    <col min="8936" max="8936" width="1.7109375" style="4" customWidth="1"/>
    <col min="8937" max="8937" width="6" style="4" bestFit="1" customWidth="1"/>
    <col min="8938" max="8939" width="5.42578125" style="4" customWidth="1"/>
    <col min="8940" max="8940" width="1.7109375" style="4" customWidth="1"/>
    <col min="8941" max="8943" width="5.140625" style="4" customWidth="1"/>
    <col min="8944" max="8944" width="1.7109375" style="4" customWidth="1"/>
    <col min="8945" max="8947" width="4.7109375" style="4" customWidth="1"/>
    <col min="8948" max="8948" width="1.7109375" style="4" customWidth="1"/>
    <col min="8949" max="8951" width="4.7109375" style="4" customWidth="1"/>
    <col min="8952" max="8952" width="1.7109375" style="4" customWidth="1"/>
    <col min="8953" max="8955" width="4.7109375" style="4" customWidth="1"/>
    <col min="8956" max="8956" width="1.7109375" style="4" customWidth="1"/>
    <col min="8957" max="8957" width="4.85546875" style="4" bestFit="1" customWidth="1"/>
    <col min="8958" max="8958" width="4" style="4" customWidth="1"/>
    <col min="8959" max="8959" width="5" style="4" customWidth="1"/>
    <col min="8960" max="8960" width="11.42578125" style="4"/>
    <col min="8961" max="8961" width="12.42578125" style="4" customWidth="1"/>
    <col min="8962" max="8962" width="10.85546875" style="4" customWidth="1"/>
    <col min="8963" max="8964" width="6.140625" style="4" customWidth="1"/>
    <col min="8965" max="8965" width="1.7109375" style="4" customWidth="1"/>
    <col min="8966" max="8966" width="6" style="4" customWidth="1"/>
    <col min="8967" max="8968" width="5.28515625" style="4" customWidth="1"/>
    <col min="8969" max="8969" width="1.7109375" style="4" customWidth="1"/>
    <col min="8970" max="8972" width="5.28515625" style="4" customWidth="1"/>
    <col min="8973" max="8973" width="1.7109375" style="4" customWidth="1"/>
    <col min="8974" max="8976" width="5.28515625" style="4" customWidth="1"/>
    <col min="8977" max="8977" width="1.7109375" style="4" customWidth="1"/>
    <col min="8978" max="8980" width="5.28515625" style="4" customWidth="1"/>
    <col min="8981" max="8981" width="1.7109375" style="4" customWidth="1"/>
    <col min="8982" max="8984" width="5.28515625" style="4" customWidth="1"/>
    <col min="8985" max="8985" width="1.7109375" style="4" customWidth="1"/>
    <col min="8986" max="8988" width="5.28515625" style="4" customWidth="1"/>
    <col min="8989" max="9187" width="11.42578125" style="4"/>
    <col min="9188" max="9188" width="22.7109375" style="4" customWidth="1"/>
    <col min="9189" max="9189" width="7.28515625" style="4" customWidth="1"/>
    <col min="9190" max="9190" width="6.85546875" style="4" customWidth="1"/>
    <col min="9191" max="9191" width="6" style="4" bestFit="1" customWidth="1"/>
    <col min="9192" max="9192" width="1.7109375" style="4" customWidth="1"/>
    <col min="9193" max="9193" width="6" style="4" bestFit="1" customWidth="1"/>
    <col min="9194" max="9195" width="5.42578125" style="4" customWidth="1"/>
    <col min="9196" max="9196" width="1.7109375" style="4" customWidth="1"/>
    <col min="9197" max="9199" width="5.140625" style="4" customWidth="1"/>
    <col min="9200" max="9200" width="1.7109375" style="4" customWidth="1"/>
    <col min="9201" max="9203" width="4.7109375" style="4" customWidth="1"/>
    <col min="9204" max="9204" width="1.7109375" style="4" customWidth="1"/>
    <col min="9205" max="9207" width="4.7109375" style="4" customWidth="1"/>
    <col min="9208" max="9208" width="1.7109375" style="4" customWidth="1"/>
    <col min="9209" max="9211" width="4.7109375" style="4" customWidth="1"/>
    <col min="9212" max="9212" width="1.7109375" style="4" customWidth="1"/>
    <col min="9213" max="9213" width="4.85546875" style="4" bestFit="1" customWidth="1"/>
    <col min="9214" max="9214" width="4" style="4" customWidth="1"/>
    <col min="9215" max="9215" width="5" style="4" customWidth="1"/>
    <col min="9216" max="9216" width="11.42578125" style="4"/>
    <col min="9217" max="9217" width="12.42578125" style="4" customWidth="1"/>
    <col min="9218" max="9218" width="10.85546875" style="4" customWidth="1"/>
    <col min="9219" max="9220" width="6.140625" style="4" customWidth="1"/>
    <col min="9221" max="9221" width="1.7109375" style="4" customWidth="1"/>
    <col min="9222" max="9222" width="6" style="4" customWidth="1"/>
    <col min="9223" max="9224" width="5.28515625" style="4" customWidth="1"/>
    <col min="9225" max="9225" width="1.7109375" style="4" customWidth="1"/>
    <col min="9226" max="9228" width="5.28515625" style="4" customWidth="1"/>
    <col min="9229" max="9229" width="1.7109375" style="4" customWidth="1"/>
    <col min="9230" max="9232" width="5.28515625" style="4" customWidth="1"/>
    <col min="9233" max="9233" width="1.7109375" style="4" customWidth="1"/>
    <col min="9234" max="9236" width="5.28515625" style="4" customWidth="1"/>
    <col min="9237" max="9237" width="1.7109375" style="4" customWidth="1"/>
    <col min="9238" max="9240" width="5.28515625" style="4" customWidth="1"/>
    <col min="9241" max="9241" width="1.7109375" style="4" customWidth="1"/>
    <col min="9242" max="9244" width="5.28515625" style="4" customWidth="1"/>
    <col min="9245" max="9443" width="11.42578125" style="4"/>
    <col min="9444" max="9444" width="22.7109375" style="4" customWidth="1"/>
    <col min="9445" max="9445" width="7.28515625" style="4" customWidth="1"/>
    <col min="9446" max="9446" width="6.85546875" style="4" customWidth="1"/>
    <col min="9447" max="9447" width="6" style="4" bestFit="1" customWidth="1"/>
    <col min="9448" max="9448" width="1.7109375" style="4" customWidth="1"/>
    <col min="9449" max="9449" width="6" style="4" bestFit="1" customWidth="1"/>
    <col min="9450" max="9451" width="5.42578125" style="4" customWidth="1"/>
    <col min="9452" max="9452" width="1.7109375" style="4" customWidth="1"/>
    <col min="9453" max="9455" width="5.140625" style="4" customWidth="1"/>
    <col min="9456" max="9456" width="1.7109375" style="4" customWidth="1"/>
    <col min="9457" max="9459" width="4.7109375" style="4" customWidth="1"/>
    <col min="9460" max="9460" width="1.7109375" style="4" customWidth="1"/>
    <col min="9461" max="9463" width="4.7109375" style="4" customWidth="1"/>
    <col min="9464" max="9464" width="1.7109375" style="4" customWidth="1"/>
    <col min="9465" max="9467" width="4.7109375" style="4" customWidth="1"/>
    <col min="9468" max="9468" width="1.7109375" style="4" customWidth="1"/>
    <col min="9469" max="9469" width="4.85546875" style="4" bestFit="1" customWidth="1"/>
    <col min="9470" max="9470" width="4" style="4" customWidth="1"/>
    <col min="9471" max="9471" width="5" style="4" customWidth="1"/>
    <col min="9472" max="9472" width="11.42578125" style="4"/>
    <col min="9473" max="9473" width="12.42578125" style="4" customWidth="1"/>
    <col min="9474" max="9474" width="10.85546875" style="4" customWidth="1"/>
    <col min="9475" max="9476" width="6.140625" style="4" customWidth="1"/>
    <col min="9477" max="9477" width="1.7109375" style="4" customWidth="1"/>
    <col min="9478" max="9478" width="6" style="4" customWidth="1"/>
    <col min="9479" max="9480" width="5.28515625" style="4" customWidth="1"/>
    <col min="9481" max="9481" width="1.7109375" style="4" customWidth="1"/>
    <col min="9482" max="9484" width="5.28515625" style="4" customWidth="1"/>
    <col min="9485" max="9485" width="1.7109375" style="4" customWidth="1"/>
    <col min="9486" max="9488" width="5.28515625" style="4" customWidth="1"/>
    <col min="9489" max="9489" width="1.7109375" style="4" customWidth="1"/>
    <col min="9490" max="9492" width="5.28515625" style="4" customWidth="1"/>
    <col min="9493" max="9493" width="1.7109375" style="4" customWidth="1"/>
    <col min="9494" max="9496" width="5.28515625" style="4" customWidth="1"/>
    <col min="9497" max="9497" width="1.7109375" style="4" customWidth="1"/>
    <col min="9498" max="9500" width="5.28515625" style="4" customWidth="1"/>
    <col min="9501" max="9699" width="11.42578125" style="4"/>
    <col min="9700" max="9700" width="22.7109375" style="4" customWidth="1"/>
    <col min="9701" max="9701" width="7.28515625" style="4" customWidth="1"/>
    <col min="9702" max="9702" width="6.85546875" style="4" customWidth="1"/>
    <col min="9703" max="9703" width="6" style="4" bestFit="1" customWidth="1"/>
    <col min="9704" max="9704" width="1.7109375" style="4" customWidth="1"/>
    <col min="9705" max="9705" width="6" style="4" bestFit="1" customWidth="1"/>
    <col min="9706" max="9707" width="5.42578125" style="4" customWidth="1"/>
    <col min="9708" max="9708" width="1.7109375" style="4" customWidth="1"/>
    <col min="9709" max="9711" width="5.140625" style="4" customWidth="1"/>
    <col min="9712" max="9712" width="1.7109375" style="4" customWidth="1"/>
    <col min="9713" max="9715" width="4.7109375" style="4" customWidth="1"/>
    <col min="9716" max="9716" width="1.7109375" style="4" customWidth="1"/>
    <col min="9717" max="9719" width="4.7109375" style="4" customWidth="1"/>
    <col min="9720" max="9720" width="1.7109375" style="4" customWidth="1"/>
    <col min="9721" max="9723" width="4.7109375" style="4" customWidth="1"/>
    <col min="9724" max="9724" width="1.7109375" style="4" customWidth="1"/>
    <col min="9725" max="9725" width="4.85546875" style="4" bestFit="1" customWidth="1"/>
    <col min="9726" max="9726" width="4" style="4" customWidth="1"/>
    <col min="9727" max="9727" width="5" style="4" customWidth="1"/>
    <col min="9728" max="9728" width="11.42578125" style="4"/>
    <col min="9729" max="9729" width="12.42578125" style="4" customWidth="1"/>
    <col min="9730" max="9730" width="10.85546875" style="4" customWidth="1"/>
    <col min="9731" max="9732" width="6.140625" style="4" customWidth="1"/>
    <col min="9733" max="9733" width="1.7109375" style="4" customWidth="1"/>
    <col min="9734" max="9734" width="6" style="4" customWidth="1"/>
    <col min="9735" max="9736" width="5.28515625" style="4" customWidth="1"/>
    <col min="9737" max="9737" width="1.7109375" style="4" customWidth="1"/>
    <col min="9738" max="9740" width="5.28515625" style="4" customWidth="1"/>
    <col min="9741" max="9741" width="1.7109375" style="4" customWidth="1"/>
    <col min="9742" max="9744" width="5.28515625" style="4" customWidth="1"/>
    <col min="9745" max="9745" width="1.7109375" style="4" customWidth="1"/>
    <col min="9746" max="9748" width="5.28515625" style="4" customWidth="1"/>
    <col min="9749" max="9749" width="1.7109375" style="4" customWidth="1"/>
    <col min="9750" max="9752" width="5.28515625" style="4" customWidth="1"/>
    <col min="9753" max="9753" width="1.7109375" style="4" customWidth="1"/>
    <col min="9754" max="9756" width="5.28515625" style="4" customWidth="1"/>
    <col min="9757" max="9955" width="11.42578125" style="4"/>
    <col min="9956" max="9956" width="22.7109375" style="4" customWidth="1"/>
    <col min="9957" max="9957" width="7.28515625" style="4" customWidth="1"/>
    <col min="9958" max="9958" width="6.85546875" style="4" customWidth="1"/>
    <col min="9959" max="9959" width="6" style="4" bestFit="1" customWidth="1"/>
    <col min="9960" max="9960" width="1.7109375" style="4" customWidth="1"/>
    <col min="9961" max="9961" width="6" style="4" bestFit="1" customWidth="1"/>
    <col min="9962" max="9963" width="5.42578125" style="4" customWidth="1"/>
    <col min="9964" max="9964" width="1.7109375" style="4" customWidth="1"/>
    <col min="9965" max="9967" width="5.140625" style="4" customWidth="1"/>
    <col min="9968" max="9968" width="1.7109375" style="4" customWidth="1"/>
    <col min="9969" max="9971" width="4.7109375" style="4" customWidth="1"/>
    <col min="9972" max="9972" width="1.7109375" style="4" customWidth="1"/>
    <col min="9973" max="9975" width="4.7109375" style="4" customWidth="1"/>
    <col min="9976" max="9976" width="1.7109375" style="4" customWidth="1"/>
    <col min="9977" max="9979" width="4.7109375" style="4" customWidth="1"/>
    <col min="9980" max="9980" width="1.7109375" style="4" customWidth="1"/>
    <col min="9981" max="9981" width="4.85546875" style="4" bestFit="1" customWidth="1"/>
    <col min="9982" max="9982" width="4" style="4" customWidth="1"/>
    <col min="9983" max="9983" width="5" style="4" customWidth="1"/>
    <col min="9984" max="9984" width="11.42578125" style="4"/>
    <col min="9985" max="9985" width="12.42578125" style="4" customWidth="1"/>
    <col min="9986" max="9986" width="10.85546875" style="4" customWidth="1"/>
    <col min="9987" max="9988" width="6.140625" style="4" customWidth="1"/>
    <col min="9989" max="9989" width="1.7109375" style="4" customWidth="1"/>
    <col min="9990" max="9990" width="6" style="4" customWidth="1"/>
    <col min="9991" max="9992" width="5.28515625" style="4" customWidth="1"/>
    <col min="9993" max="9993" width="1.7109375" style="4" customWidth="1"/>
    <col min="9994" max="9996" width="5.28515625" style="4" customWidth="1"/>
    <col min="9997" max="9997" width="1.7109375" style="4" customWidth="1"/>
    <col min="9998" max="10000" width="5.28515625" style="4" customWidth="1"/>
    <col min="10001" max="10001" width="1.7109375" style="4" customWidth="1"/>
    <col min="10002" max="10004" width="5.28515625" style="4" customWidth="1"/>
    <col min="10005" max="10005" width="1.7109375" style="4" customWidth="1"/>
    <col min="10006" max="10008" width="5.28515625" style="4" customWidth="1"/>
    <col min="10009" max="10009" width="1.7109375" style="4" customWidth="1"/>
    <col min="10010" max="10012" width="5.28515625" style="4" customWidth="1"/>
    <col min="10013" max="10211" width="11.42578125" style="4"/>
    <col min="10212" max="10212" width="22.7109375" style="4" customWidth="1"/>
    <col min="10213" max="10213" width="7.28515625" style="4" customWidth="1"/>
    <col min="10214" max="10214" width="6.85546875" style="4" customWidth="1"/>
    <col min="10215" max="10215" width="6" style="4" bestFit="1" customWidth="1"/>
    <col min="10216" max="10216" width="1.7109375" style="4" customWidth="1"/>
    <col min="10217" max="10217" width="6" style="4" bestFit="1" customWidth="1"/>
    <col min="10218" max="10219" width="5.42578125" style="4" customWidth="1"/>
    <col min="10220" max="10220" width="1.7109375" style="4" customWidth="1"/>
    <col min="10221" max="10223" width="5.140625" style="4" customWidth="1"/>
    <col min="10224" max="10224" width="1.7109375" style="4" customWidth="1"/>
    <col min="10225" max="10227" width="4.7109375" style="4" customWidth="1"/>
    <col min="10228" max="10228" width="1.7109375" style="4" customWidth="1"/>
    <col min="10229" max="10231" width="4.7109375" style="4" customWidth="1"/>
    <col min="10232" max="10232" width="1.7109375" style="4" customWidth="1"/>
    <col min="10233" max="10235" width="4.7109375" style="4" customWidth="1"/>
    <col min="10236" max="10236" width="1.7109375" style="4" customWidth="1"/>
    <col min="10237" max="10237" width="4.85546875" style="4" bestFit="1" customWidth="1"/>
    <col min="10238" max="10238" width="4" style="4" customWidth="1"/>
    <col min="10239" max="10239" width="5" style="4" customWidth="1"/>
    <col min="10240" max="10240" width="11.42578125" style="4"/>
    <col min="10241" max="10241" width="12.42578125" style="4" customWidth="1"/>
    <col min="10242" max="10242" width="10.85546875" style="4" customWidth="1"/>
    <col min="10243" max="10244" width="6.140625" style="4" customWidth="1"/>
    <col min="10245" max="10245" width="1.7109375" style="4" customWidth="1"/>
    <col min="10246" max="10246" width="6" style="4" customWidth="1"/>
    <col min="10247" max="10248" width="5.28515625" style="4" customWidth="1"/>
    <col min="10249" max="10249" width="1.7109375" style="4" customWidth="1"/>
    <col min="10250" max="10252" width="5.28515625" style="4" customWidth="1"/>
    <col min="10253" max="10253" width="1.7109375" style="4" customWidth="1"/>
    <col min="10254" max="10256" width="5.28515625" style="4" customWidth="1"/>
    <col min="10257" max="10257" width="1.7109375" style="4" customWidth="1"/>
    <col min="10258" max="10260" width="5.28515625" style="4" customWidth="1"/>
    <col min="10261" max="10261" width="1.7109375" style="4" customWidth="1"/>
    <col min="10262" max="10264" width="5.28515625" style="4" customWidth="1"/>
    <col min="10265" max="10265" width="1.7109375" style="4" customWidth="1"/>
    <col min="10266" max="10268" width="5.28515625" style="4" customWidth="1"/>
    <col min="10269" max="10467" width="11.42578125" style="4"/>
    <col min="10468" max="10468" width="22.7109375" style="4" customWidth="1"/>
    <col min="10469" max="10469" width="7.28515625" style="4" customWidth="1"/>
    <col min="10470" max="10470" width="6.85546875" style="4" customWidth="1"/>
    <col min="10471" max="10471" width="6" style="4" bestFit="1" customWidth="1"/>
    <col min="10472" max="10472" width="1.7109375" style="4" customWidth="1"/>
    <col min="10473" max="10473" width="6" style="4" bestFit="1" customWidth="1"/>
    <col min="10474" max="10475" width="5.42578125" style="4" customWidth="1"/>
    <col min="10476" max="10476" width="1.7109375" style="4" customWidth="1"/>
    <col min="10477" max="10479" width="5.140625" style="4" customWidth="1"/>
    <col min="10480" max="10480" width="1.7109375" style="4" customWidth="1"/>
    <col min="10481" max="10483" width="4.7109375" style="4" customWidth="1"/>
    <col min="10484" max="10484" width="1.7109375" style="4" customWidth="1"/>
    <col min="10485" max="10487" width="4.7109375" style="4" customWidth="1"/>
    <col min="10488" max="10488" width="1.7109375" style="4" customWidth="1"/>
    <col min="10489" max="10491" width="4.7109375" style="4" customWidth="1"/>
    <col min="10492" max="10492" width="1.7109375" style="4" customWidth="1"/>
    <col min="10493" max="10493" width="4.85546875" style="4" bestFit="1" customWidth="1"/>
    <col min="10494" max="10494" width="4" style="4" customWidth="1"/>
    <col min="10495" max="10495" width="5" style="4" customWidth="1"/>
    <col min="10496" max="10496" width="11.42578125" style="4"/>
    <col min="10497" max="10497" width="12.42578125" style="4" customWidth="1"/>
    <col min="10498" max="10498" width="10.85546875" style="4" customWidth="1"/>
    <col min="10499" max="10500" width="6.140625" style="4" customWidth="1"/>
    <col min="10501" max="10501" width="1.7109375" style="4" customWidth="1"/>
    <col min="10502" max="10502" width="6" style="4" customWidth="1"/>
    <col min="10503" max="10504" width="5.28515625" style="4" customWidth="1"/>
    <col min="10505" max="10505" width="1.7109375" style="4" customWidth="1"/>
    <col min="10506" max="10508" width="5.28515625" style="4" customWidth="1"/>
    <col min="10509" max="10509" width="1.7109375" style="4" customWidth="1"/>
    <col min="10510" max="10512" width="5.28515625" style="4" customWidth="1"/>
    <col min="10513" max="10513" width="1.7109375" style="4" customWidth="1"/>
    <col min="10514" max="10516" width="5.28515625" style="4" customWidth="1"/>
    <col min="10517" max="10517" width="1.7109375" style="4" customWidth="1"/>
    <col min="10518" max="10520" width="5.28515625" style="4" customWidth="1"/>
    <col min="10521" max="10521" width="1.7109375" style="4" customWidth="1"/>
    <col min="10522" max="10524" width="5.28515625" style="4" customWidth="1"/>
    <col min="10525" max="10723" width="11.42578125" style="4"/>
    <col min="10724" max="10724" width="22.7109375" style="4" customWidth="1"/>
    <col min="10725" max="10725" width="7.28515625" style="4" customWidth="1"/>
    <col min="10726" max="10726" width="6.85546875" style="4" customWidth="1"/>
    <col min="10727" max="10727" width="6" style="4" bestFit="1" customWidth="1"/>
    <col min="10728" max="10728" width="1.7109375" style="4" customWidth="1"/>
    <col min="10729" max="10729" width="6" style="4" bestFit="1" customWidth="1"/>
    <col min="10730" max="10731" width="5.42578125" style="4" customWidth="1"/>
    <col min="10732" max="10732" width="1.7109375" style="4" customWidth="1"/>
    <col min="10733" max="10735" width="5.140625" style="4" customWidth="1"/>
    <col min="10736" max="10736" width="1.7109375" style="4" customWidth="1"/>
    <col min="10737" max="10739" width="4.7109375" style="4" customWidth="1"/>
    <col min="10740" max="10740" width="1.7109375" style="4" customWidth="1"/>
    <col min="10741" max="10743" width="4.7109375" style="4" customWidth="1"/>
    <col min="10744" max="10744" width="1.7109375" style="4" customWidth="1"/>
    <col min="10745" max="10747" width="4.7109375" style="4" customWidth="1"/>
    <col min="10748" max="10748" width="1.7109375" style="4" customWidth="1"/>
    <col min="10749" max="10749" width="4.85546875" style="4" bestFit="1" customWidth="1"/>
    <col min="10750" max="10750" width="4" style="4" customWidth="1"/>
    <col min="10751" max="10751" width="5" style="4" customWidth="1"/>
    <col min="10752" max="10752" width="11.42578125" style="4"/>
    <col min="10753" max="10753" width="12.42578125" style="4" customWidth="1"/>
    <col min="10754" max="10754" width="10.85546875" style="4" customWidth="1"/>
    <col min="10755" max="10756" width="6.140625" style="4" customWidth="1"/>
    <col min="10757" max="10757" width="1.7109375" style="4" customWidth="1"/>
    <col min="10758" max="10758" width="6" style="4" customWidth="1"/>
    <col min="10759" max="10760" width="5.28515625" style="4" customWidth="1"/>
    <col min="10761" max="10761" width="1.7109375" style="4" customWidth="1"/>
    <col min="10762" max="10764" width="5.28515625" style="4" customWidth="1"/>
    <col min="10765" max="10765" width="1.7109375" style="4" customWidth="1"/>
    <col min="10766" max="10768" width="5.28515625" style="4" customWidth="1"/>
    <col min="10769" max="10769" width="1.7109375" style="4" customWidth="1"/>
    <col min="10770" max="10772" width="5.28515625" style="4" customWidth="1"/>
    <col min="10773" max="10773" width="1.7109375" style="4" customWidth="1"/>
    <col min="10774" max="10776" width="5.28515625" style="4" customWidth="1"/>
    <col min="10777" max="10777" width="1.7109375" style="4" customWidth="1"/>
    <col min="10778" max="10780" width="5.28515625" style="4" customWidth="1"/>
    <col min="10781" max="10979" width="11.42578125" style="4"/>
    <col min="10980" max="10980" width="22.7109375" style="4" customWidth="1"/>
    <col min="10981" max="10981" width="7.28515625" style="4" customWidth="1"/>
    <col min="10982" max="10982" width="6.85546875" style="4" customWidth="1"/>
    <col min="10983" max="10983" width="6" style="4" bestFit="1" customWidth="1"/>
    <col min="10984" max="10984" width="1.7109375" style="4" customWidth="1"/>
    <col min="10985" max="10985" width="6" style="4" bestFit="1" customWidth="1"/>
    <col min="10986" max="10987" width="5.42578125" style="4" customWidth="1"/>
    <col min="10988" max="10988" width="1.7109375" style="4" customWidth="1"/>
    <col min="10989" max="10991" width="5.140625" style="4" customWidth="1"/>
    <col min="10992" max="10992" width="1.7109375" style="4" customWidth="1"/>
    <col min="10993" max="10995" width="4.7109375" style="4" customWidth="1"/>
    <col min="10996" max="10996" width="1.7109375" style="4" customWidth="1"/>
    <col min="10997" max="10999" width="4.7109375" style="4" customWidth="1"/>
    <col min="11000" max="11000" width="1.7109375" style="4" customWidth="1"/>
    <col min="11001" max="11003" width="4.7109375" style="4" customWidth="1"/>
    <col min="11004" max="11004" width="1.7109375" style="4" customWidth="1"/>
    <col min="11005" max="11005" width="4.85546875" style="4" bestFit="1" customWidth="1"/>
    <col min="11006" max="11006" width="4" style="4" customWidth="1"/>
    <col min="11007" max="11007" width="5" style="4" customWidth="1"/>
    <col min="11008" max="11008" width="11.42578125" style="4"/>
    <col min="11009" max="11009" width="12.42578125" style="4" customWidth="1"/>
    <col min="11010" max="11010" width="10.85546875" style="4" customWidth="1"/>
    <col min="11011" max="11012" width="6.140625" style="4" customWidth="1"/>
    <col min="11013" max="11013" width="1.7109375" style="4" customWidth="1"/>
    <col min="11014" max="11014" width="6" style="4" customWidth="1"/>
    <col min="11015" max="11016" width="5.28515625" style="4" customWidth="1"/>
    <col min="11017" max="11017" width="1.7109375" style="4" customWidth="1"/>
    <col min="11018" max="11020" width="5.28515625" style="4" customWidth="1"/>
    <col min="11021" max="11021" width="1.7109375" style="4" customWidth="1"/>
    <col min="11022" max="11024" width="5.28515625" style="4" customWidth="1"/>
    <col min="11025" max="11025" width="1.7109375" style="4" customWidth="1"/>
    <col min="11026" max="11028" width="5.28515625" style="4" customWidth="1"/>
    <col min="11029" max="11029" width="1.7109375" style="4" customWidth="1"/>
    <col min="11030" max="11032" width="5.28515625" style="4" customWidth="1"/>
    <col min="11033" max="11033" width="1.7109375" style="4" customWidth="1"/>
    <col min="11034" max="11036" width="5.28515625" style="4" customWidth="1"/>
    <col min="11037" max="11235" width="11.42578125" style="4"/>
    <col min="11236" max="11236" width="22.7109375" style="4" customWidth="1"/>
    <col min="11237" max="11237" width="7.28515625" style="4" customWidth="1"/>
    <col min="11238" max="11238" width="6.85546875" style="4" customWidth="1"/>
    <col min="11239" max="11239" width="6" style="4" bestFit="1" customWidth="1"/>
    <col min="11240" max="11240" width="1.7109375" style="4" customWidth="1"/>
    <col min="11241" max="11241" width="6" style="4" bestFit="1" customWidth="1"/>
    <col min="11242" max="11243" width="5.42578125" style="4" customWidth="1"/>
    <col min="11244" max="11244" width="1.7109375" style="4" customWidth="1"/>
    <col min="11245" max="11247" width="5.140625" style="4" customWidth="1"/>
    <col min="11248" max="11248" width="1.7109375" style="4" customWidth="1"/>
    <col min="11249" max="11251" width="4.7109375" style="4" customWidth="1"/>
    <col min="11252" max="11252" width="1.7109375" style="4" customWidth="1"/>
    <col min="11253" max="11255" width="4.7109375" style="4" customWidth="1"/>
    <col min="11256" max="11256" width="1.7109375" style="4" customWidth="1"/>
    <col min="11257" max="11259" width="4.7109375" style="4" customWidth="1"/>
    <col min="11260" max="11260" width="1.7109375" style="4" customWidth="1"/>
    <col min="11261" max="11261" width="4.85546875" style="4" bestFit="1" customWidth="1"/>
    <col min="11262" max="11262" width="4" style="4" customWidth="1"/>
    <col min="11263" max="11263" width="5" style="4" customWidth="1"/>
    <col min="11264" max="11264" width="11.42578125" style="4"/>
    <col min="11265" max="11265" width="12.42578125" style="4" customWidth="1"/>
    <col min="11266" max="11266" width="10.85546875" style="4" customWidth="1"/>
    <col min="11267" max="11268" width="6.140625" style="4" customWidth="1"/>
    <col min="11269" max="11269" width="1.7109375" style="4" customWidth="1"/>
    <col min="11270" max="11270" width="6" style="4" customWidth="1"/>
    <col min="11271" max="11272" width="5.28515625" style="4" customWidth="1"/>
    <col min="11273" max="11273" width="1.7109375" style="4" customWidth="1"/>
    <col min="11274" max="11276" width="5.28515625" style="4" customWidth="1"/>
    <col min="11277" max="11277" width="1.7109375" style="4" customWidth="1"/>
    <col min="11278" max="11280" width="5.28515625" style="4" customWidth="1"/>
    <col min="11281" max="11281" width="1.7109375" style="4" customWidth="1"/>
    <col min="11282" max="11284" width="5.28515625" style="4" customWidth="1"/>
    <col min="11285" max="11285" width="1.7109375" style="4" customWidth="1"/>
    <col min="11286" max="11288" width="5.28515625" style="4" customWidth="1"/>
    <col min="11289" max="11289" width="1.7109375" style="4" customWidth="1"/>
    <col min="11290" max="11292" width="5.28515625" style="4" customWidth="1"/>
    <col min="11293" max="11491" width="11.42578125" style="4"/>
    <col min="11492" max="11492" width="22.7109375" style="4" customWidth="1"/>
    <col min="11493" max="11493" width="7.28515625" style="4" customWidth="1"/>
    <col min="11494" max="11494" width="6.85546875" style="4" customWidth="1"/>
    <col min="11495" max="11495" width="6" style="4" bestFit="1" customWidth="1"/>
    <col min="11496" max="11496" width="1.7109375" style="4" customWidth="1"/>
    <col min="11497" max="11497" width="6" style="4" bestFit="1" customWidth="1"/>
    <col min="11498" max="11499" width="5.42578125" style="4" customWidth="1"/>
    <col min="11500" max="11500" width="1.7109375" style="4" customWidth="1"/>
    <col min="11501" max="11503" width="5.140625" style="4" customWidth="1"/>
    <col min="11504" max="11504" width="1.7109375" style="4" customWidth="1"/>
    <col min="11505" max="11507" width="4.7109375" style="4" customWidth="1"/>
    <col min="11508" max="11508" width="1.7109375" style="4" customWidth="1"/>
    <col min="11509" max="11511" width="4.7109375" style="4" customWidth="1"/>
    <col min="11512" max="11512" width="1.7109375" style="4" customWidth="1"/>
    <col min="11513" max="11515" width="4.7109375" style="4" customWidth="1"/>
    <col min="11516" max="11516" width="1.7109375" style="4" customWidth="1"/>
    <col min="11517" max="11517" width="4.85546875" style="4" bestFit="1" customWidth="1"/>
    <col min="11518" max="11518" width="4" style="4" customWidth="1"/>
    <col min="11519" max="11519" width="5" style="4" customWidth="1"/>
    <col min="11520" max="11520" width="11.42578125" style="4"/>
    <col min="11521" max="11521" width="12.42578125" style="4" customWidth="1"/>
    <col min="11522" max="11522" width="10.85546875" style="4" customWidth="1"/>
    <col min="11523" max="11524" width="6.140625" style="4" customWidth="1"/>
    <col min="11525" max="11525" width="1.7109375" style="4" customWidth="1"/>
    <col min="11526" max="11526" width="6" style="4" customWidth="1"/>
    <col min="11527" max="11528" width="5.28515625" style="4" customWidth="1"/>
    <col min="11529" max="11529" width="1.7109375" style="4" customWidth="1"/>
    <col min="11530" max="11532" width="5.28515625" style="4" customWidth="1"/>
    <col min="11533" max="11533" width="1.7109375" style="4" customWidth="1"/>
    <col min="11534" max="11536" width="5.28515625" style="4" customWidth="1"/>
    <col min="11537" max="11537" width="1.7109375" style="4" customWidth="1"/>
    <col min="11538" max="11540" width="5.28515625" style="4" customWidth="1"/>
    <col min="11541" max="11541" width="1.7109375" style="4" customWidth="1"/>
    <col min="11542" max="11544" width="5.28515625" style="4" customWidth="1"/>
    <col min="11545" max="11545" width="1.7109375" style="4" customWidth="1"/>
    <col min="11546" max="11548" width="5.28515625" style="4" customWidth="1"/>
    <col min="11549" max="11747" width="11.42578125" style="4"/>
    <col min="11748" max="11748" width="22.7109375" style="4" customWidth="1"/>
    <col min="11749" max="11749" width="7.28515625" style="4" customWidth="1"/>
    <col min="11750" max="11750" width="6.85546875" style="4" customWidth="1"/>
    <col min="11751" max="11751" width="6" style="4" bestFit="1" customWidth="1"/>
    <col min="11752" max="11752" width="1.7109375" style="4" customWidth="1"/>
    <col min="11753" max="11753" width="6" style="4" bestFit="1" customWidth="1"/>
    <col min="11754" max="11755" width="5.42578125" style="4" customWidth="1"/>
    <col min="11756" max="11756" width="1.7109375" style="4" customWidth="1"/>
    <col min="11757" max="11759" width="5.140625" style="4" customWidth="1"/>
    <col min="11760" max="11760" width="1.7109375" style="4" customWidth="1"/>
    <col min="11761" max="11763" width="4.7109375" style="4" customWidth="1"/>
    <col min="11764" max="11764" width="1.7109375" style="4" customWidth="1"/>
    <col min="11765" max="11767" width="4.7109375" style="4" customWidth="1"/>
    <col min="11768" max="11768" width="1.7109375" style="4" customWidth="1"/>
    <col min="11769" max="11771" width="4.7109375" style="4" customWidth="1"/>
    <col min="11772" max="11772" width="1.7109375" style="4" customWidth="1"/>
    <col min="11773" max="11773" width="4.85546875" style="4" bestFit="1" customWidth="1"/>
    <col min="11774" max="11774" width="4" style="4" customWidth="1"/>
    <col min="11775" max="11775" width="5" style="4" customWidth="1"/>
    <col min="11776" max="11776" width="11.42578125" style="4"/>
    <col min="11777" max="11777" width="12.42578125" style="4" customWidth="1"/>
    <col min="11778" max="11778" width="10.85546875" style="4" customWidth="1"/>
    <col min="11779" max="11780" width="6.140625" style="4" customWidth="1"/>
    <col min="11781" max="11781" width="1.7109375" style="4" customWidth="1"/>
    <col min="11782" max="11782" width="6" style="4" customWidth="1"/>
    <col min="11783" max="11784" width="5.28515625" style="4" customWidth="1"/>
    <col min="11785" max="11785" width="1.7109375" style="4" customWidth="1"/>
    <col min="11786" max="11788" width="5.28515625" style="4" customWidth="1"/>
    <col min="11789" max="11789" width="1.7109375" style="4" customWidth="1"/>
    <col min="11790" max="11792" width="5.28515625" style="4" customWidth="1"/>
    <col min="11793" max="11793" width="1.7109375" style="4" customWidth="1"/>
    <col min="11794" max="11796" width="5.28515625" style="4" customWidth="1"/>
    <col min="11797" max="11797" width="1.7109375" style="4" customWidth="1"/>
    <col min="11798" max="11800" width="5.28515625" style="4" customWidth="1"/>
    <col min="11801" max="11801" width="1.7109375" style="4" customWidth="1"/>
    <col min="11802" max="11804" width="5.28515625" style="4" customWidth="1"/>
    <col min="11805" max="12003" width="11.42578125" style="4"/>
    <col min="12004" max="12004" width="22.7109375" style="4" customWidth="1"/>
    <col min="12005" max="12005" width="7.28515625" style="4" customWidth="1"/>
    <col min="12006" max="12006" width="6.85546875" style="4" customWidth="1"/>
    <col min="12007" max="12007" width="6" style="4" bestFit="1" customWidth="1"/>
    <col min="12008" max="12008" width="1.7109375" style="4" customWidth="1"/>
    <col min="12009" max="12009" width="6" style="4" bestFit="1" customWidth="1"/>
    <col min="12010" max="12011" width="5.42578125" style="4" customWidth="1"/>
    <col min="12012" max="12012" width="1.7109375" style="4" customWidth="1"/>
    <col min="12013" max="12015" width="5.140625" style="4" customWidth="1"/>
    <col min="12016" max="12016" width="1.7109375" style="4" customWidth="1"/>
    <col min="12017" max="12019" width="4.7109375" style="4" customWidth="1"/>
    <col min="12020" max="12020" width="1.7109375" style="4" customWidth="1"/>
    <col min="12021" max="12023" width="4.7109375" style="4" customWidth="1"/>
    <col min="12024" max="12024" width="1.7109375" style="4" customWidth="1"/>
    <col min="12025" max="12027" width="4.7109375" style="4" customWidth="1"/>
    <col min="12028" max="12028" width="1.7109375" style="4" customWidth="1"/>
    <col min="12029" max="12029" width="4.85546875" style="4" bestFit="1" customWidth="1"/>
    <col min="12030" max="12030" width="4" style="4" customWidth="1"/>
    <col min="12031" max="12031" width="5" style="4" customWidth="1"/>
    <col min="12032" max="12032" width="11.42578125" style="4"/>
    <col min="12033" max="12033" width="12.42578125" style="4" customWidth="1"/>
    <col min="12034" max="12034" width="10.85546875" style="4" customWidth="1"/>
    <col min="12035" max="12036" width="6.140625" style="4" customWidth="1"/>
    <col min="12037" max="12037" width="1.7109375" style="4" customWidth="1"/>
    <col min="12038" max="12038" width="6" style="4" customWidth="1"/>
    <col min="12039" max="12040" width="5.28515625" style="4" customWidth="1"/>
    <col min="12041" max="12041" width="1.7109375" style="4" customWidth="1"/>
    <col min="12042" max="12044" width="5.28515625" style="4" customWidth="1"/>
    <col min="12045" max="12045" width="1.7109375" style="4" customWidth="1"/>
    <col min="12046" max="12048" width="5.28515625" style="4" customWidth="1"/>
    <col min="12049" max="12049" width="1.7109375" style="4" customWidth="1"/>
    <col min="12050" max="12052" width="5.28515625" style="4" customWidth="1"/>
    <col min="12053" max="12053" width="1.7109375" style="4" customWidth="1"/>
    <col min="12054" max="12056" width="5.28515625" style="4" customWidth="1"/>
    <col min="12057" max="12057" width="1.7109375" style="4" customWidth="1"/>
    <col min="12058" max="12060" width="5.28515625" style="4" customWidth="1"/>
    <col min="12061" max="12259" width="11.42578125" style="4"/>
    <col min="12260" max="12260" width="22.7109375" style="4" customWidth="1"/>
    <col min="12261" max="12261" width="7.28515625" style="4" customWidth="1"/>
    <col min="12262" max="12262" width="6.85546875" style="4" customWidth="1"/>
    <col min="12263" max="12263" width="6" style="4" bestFit="1" customWidth="1"/>
    <col min="12264" max="12264" width="1.7109375" style="4" customWidth="1"/>
    <col min="12265" max="12265" width="6" style="4" bestFit="1" customWidth="1"/>
    <col min="12266" max="12267" width="5.42578125" style="4" customWidth="1"/>
    <col min="12268" max="12268" width="1.7109375" style="4" customWidth="1"/>
    <col min="12269" max="12271" width="5.140625" style="4" customWidth="1"/>
    <col min="12272" max="12272" width="1.7109375" style="4" customWidth="1"/>
    <col min="12273" max="12275" width="4.7109375" style="4" customWidth="1"/>
    <col min="12276" max="12276" width="1.7109375" style="4" customWidth="1"/>
    <col min="12277" max="12279" width="4.7109375" style="4" customWidth="1"/>
    <col min="12280" max="12280" width="1.7109375" style="4" customWidth="1"/>
    <col min="12281" max="12283" width="4.7109375" style="4" customWidth="1"/>
    <col min="12284" max="12284" width="1.7109375" style="4" customWidth="1"/>
    <col min="12285" max="12285" width="4.85546875" style="4" bestFit="1" customWidth="1"/>
    <col min="12286" max="12286" width="4" style="4" customWidth="1"/>
    <col min="12287" max="12287" width="5" style="4" customWidth="1"/>
    <col min="12288" max="12288" width="11.42578125" style="4"/>
    <col min="12289" max="12289" width="12.42578125" style="4" customWidth="1"/>
    <col min="12290" max="12290" width="10.85546875" style="4" customWidth="1"/>
    <col min="12291" max="12292" width="6.140625" style="4" customWidth="1"/>
    <col min="12293" max="12293" width="1.7109375" style="4" customWidth="1"/>
    <col min="12294" max="12294" width="6" style="4" customWidth="1"/>
    <col min="12295" max="12296" width="5.28515625" style="4" customWidth="1"/>
    <col min="12297" max="12297" width="1.7109375" style="4" customWidth="1"/>
    <col min="12298" max="12300" width="5.28515625" style="4" customWidth="1"/>
    <col min="12301" max="12301" width="1.7109375" style="4" customWidth="1"/>
    <col min="12302" max="12304" width="5.28515625" style="4" customWidth="1"/>
    <col min="12305" max="12305" width="1.7109375" style="4" customWidth="1"/>
    <col min="12306" max="12308" width="5.28515625" style="4" customWidth="1"/>
    <col min="12309" max="12309" width="1.7109375" style="4" customWidth="1"/>
    <col min="12310" max="12312" width="5.28515625" style="4" customWidth="1"/>
    <col min="12313" max="12313" width="1.7109375" style="4" customWidth="1"/>
    <col min="12314" max="12316" width="5.28515625" style="4" customWidth="1"/>
    <col min="12317" max="12515" width="11.42578125" style="4"/>
    <col min="12516" max="12516" width="22.7109375" style="4" customWidth="1"/>
    <col min="12517" max="12517" width="7.28515625" style="4" customWidth="1"/>
    <col min="12518" max="12518" width="6.85546875" style="4" customWidth="1"/>
    <col min="12519" max="12519" width="6" style="4" bestFit="1" customWidth="1"/>
    <col min="12520" max="12520" width="1.7109375" style="4" customWidth="1"/>
    <col min="12521" max="12521" width="6" style="4" bestFit="1" customWidth="1"/>
    <col min="12522" max="12523" width="5.42578125" style="4" customWidth="1"/>
    <col min="12524" max="12524" width="1.7109375" style="4" customWidth="1"/>
    <col min="12525" max="12527" width="5.140625" style="4" customWidth="1"/>
    <col min="12528" max="12528" width="1.7109375" style="4" customWidth="1"/>
    <col min="12529" max="12531" width="4.7109375" style="4" customWidth="1"/>
    <col min="12532" max="12532" width="1.7109375" style="4" customWidth="1"/>
    <col min="12533" max="12535" width="4.7109375" style="4" customWidth="1"/>
    <col min="12536" max="12536" width="1.7109375" style="4" customWidth="1"/>
    <col min="12537" max="12539" width="4.7109375" style="4" customWidth="1"/>
    <col min="12540" max="12540" width="1.7109375" style="4" customWidth="1"/>
    <col min="12541" max="12541" width="4.85546875" style="4" bestFit="1" customWidth="1"/>
    <col min="12542" max="12542" width="4" style="4" customWidth="1"/>
    <col min="12543" max="12543" width="5" style="4" customWidth="1"/>
    <col min="12544" max="12544" width="11.42578125" style="4"/>
    <col min="12545" max="12545" width="12.42578125" style="4" customWidth="1"/>
    <col min="12546" max="12546" width="10.85546875" style="4" customWidth="1"/>
    <col min="12547" max="12548" width="6.140625" style="4" customWidth="1"/>
    <col min="12549" max="12549" width="1.7109375" style="4" customWidth="1"/>
    <col min="12550" max="12550" width="6" style="4" customWidth="1"/>
    <col min="12551" max="12552" width="5.28515625" style="4" customWidth="1"/>
    <col min="12553" max="12553" width="1.7109375" style="4" customWidth="1"/>
    <col min="12554" max="12556" width="5.28515625" style="4" customWidth="1"/>
    <col min="12557" max="12557" width="1.7109375" style="4" customWidth="1"/>
    <col min="12558" max="12560" width="5.28515625" style="4" customWidth="1"/>
    <col min="12561" max="12561" width="1.7109375" style="4" customWidth="1"/>
    <col min="12562" max="12564" width="5.28515625" style="4" customWidth="1"/>
    <col min="12565" max="12565" width="1.7109375" style="4" customWidth="1"/>
    <col min="12566" max="12568" width="5.28515625" style="4" customWidth="1"/>
    <col min="12569" max="12569" width="1.7109375" style="4" customWidth="1"/>
    <col min="12570" max="12572" width="5.28515625" style="4" customWidth="1"/>
    <col min="12573" max="12771" width="11.42578125" style="4"/>
    <col min="12772" max="12772" width="22.7109375" style="4" customWidth="1"/>
    <col min="12773" max="12773" width="7.28515625" style="4" customWidth="1"/>
    <col min="12774" max="12774" width="6.85546875" style="4" customWidth="1"/>
    <col min="12775" max="12775" width="6" style="4" bestFit="1" customWidth="1"/>
    <col min="12776" max="12776" width="1.7109375" style="4" customWidth="1"/>
    <col min="12777" max="12777" width="6" style="4" bestFit="1" customWidth="1"/>
    <col min="12778" max="12779" width="5.42578125" style="4" customWidth="1"/>
    <col min="12780" max="12780" width="1.7109375" style="4" customWidth="1"/>
    <col min="12781" max="12783" width="5.140625" style="4" customWidth="1"/>
    <col min="12784" max="12784" width="1.7109375" style="4" customWidth="1"/>
    <col min="12785" max="12787" width="4.7109375" style="4" customWidth="1"/>
    <col min="12788" max="12788" width="1.7109375" style="4" customWidth="1"/>
    <col min="12789" max="12791" width="4.7109375" style="4" customWidth="1"/>
    <col min="12792" max="12792" width="1.7109375" style="4" customWidth="1"/>
    <col min="12793" max="12795" width="4.7109375" style="4" customWidth="1"/>
    <col min="12796" max="12796" width="1.7109375" style="4" customWidth="1"/>
    <col min="12797" max="12797" width="4.85546875" style="4" bestFit="1" customWidth="1"/>
    <col min="12798" max="12798" width="4" style="4" customWidth="1"/>
    <col min="12799" max="12799" width="5" style="4" customWidth="1"/>
    <col min="12800" max="12800" width="11.42578125" style="4"/>
    <col min="12801" max="12801" width="12.42578125" style="4" customWidth="1"/>
    <col min="12802" max="12802" width="10.85546875" style="4" customWidth="1"/>
    <col min="12803" max="12804" width="6.140625" style="4" customWidth="1"/>
    <col min="12805" max="12805" width="1.7109375" style="4" customWidth="1"/>
    <col min="12806" max="12806" width="6" style="4" customWidth="1"/>
    <col min="12807" max="12808" width="5.28515625" style="4" customWidth="1"/>
    <col min="12809" max="12809" width="1.7109375" style="4" customWidth="1"/>
    <col min="12810" max="12812" width="5.28515625" style="4" customWidth="1"/>
    <col min="12813" max="12813" width="1.7109375" style="4" customWidth="1"/>
    <col min="12814" max="12816" width="5.28515625" style="4" customWidth="1"/>
    <col min="12817" max="12817" width="1.7109375" style="4" customWidth="1"/>
    <col min="12818" max="12820" width="5.28515625" style="4" customWidth="1"/>
    <col min="12821" max="12821" width="1.7109375" style="4" customWidth="1"/>
    <col min="12822" max="12824" width="5.28515625" style="4" customWidth="1"/>
    <col min="12825" max="12825" width="1.7109375" style="4" customWidth="1"/>
    <col min="12826" max="12828" width="5.28515625" style="4" customWidth="1"/>
    <col min="12829" max="13027" width="11.42578125" style="4"/>
    <col min="13028" max="13028" width="22.7109375" style="4" customWidth="1"/>
    <col min="13029" max="13029" width="7.28515625" style="4" customWidth="1"/>
    <col min="13030" max="13030" width="6.85546875" style="4" customWidth="1"/>
    <col min="13031" max="13031" width="6" style="4" bestFit="1" customWidth="1"/>
    <col min="13032" max="13032" width="1.7109375" style="4" customWidth="1"/>
    <col min="13033" max="13033" width="6" style="4" bestFit="1" customWidth="1"/>
    <col min="13034" max="13035" width="5.42578125" style="4" customWidth="1"/>
    <col min="13036" max="13036" width="1.7109375" style="4" customWidth="1"/>
    <col min="13037" max="13039" width="5.140625" style="4" customWidth="1"/>
    <col min="13040" max="13040" width="1.7109375" style="4" customWidth="1"/>
    <col min="13041" max="13043" width="4.7109375" style="4" customWidth="1"/>
    <col min="13044" max="13044" width="1.7109375" style="4" customWidth="1"/>
    <col min="13045" max="13047" width="4.7109375" style="4" customWidth="1"/>
    <col min="13048" max="13048" width="1.7109375" style="4" customWidth="1"/>
    <col min="13049" max="13051" width="4.7109375" style="4" customWidth="1"/>
    <col min="13052" max="13052" width="1.7109375" style="4" customWidth="1"/>
    <col min="13053" max="13053" width="4.85546875" style="4" bestFit="1" customWidth="1"/>
    <col min="13054" max="13054" width="4" style="4" customWidth="1"/>
    <col min="13055" max="13055" width="5" style="4" customWidth="1"/>
    <col min="13056" max="13056" width="11.42578125" style="4"/>
    <col min="13057" max="13057" width="12.42578125" style="4" customWidth="1"/>
    <col min="13058" max="13058" width="10.85546875" style="4" customWidth="1"/>
    <col min="13059" max="13060" width="6.140625" style="4" customWidth="1"/>
    <col min="13061" max="13061" width="1.7109375" style="4" customWidth="1"/>
    <col min="13062" max="13062" width="6" style="4" customWidth="1"/>
    <col min="13063" max="13064" width="5.28515625" style="4" customWidth="1"/>
    <col min="13065" max="13065" width="1.7109375" style="4" customWidth="1"/>
    <col min="13066" max="13068" width="5.28515625" style="4" customWidth="1"/>
    <col min="13069" max="13069" width="1.7109375" style="4" customWidth="1"/>
    <col min="13070" max="13072" width="5.28515625" style="4" customWidth="1"/>
    <col min="13073" max="13073" width="1.7109375" style="4" customWidth="1"/>
    <col min="13074" max="13076" width="5.28515625" style="4" customWidth="1"/>
    <col min="13077" max="13077" width="1.7109375" style="4" customWidth="1"/>
    <col min="13078" max="13080" width="5.28515625" style="4" customWidth="1"/>
    <col min="13081" max="13081" width="1.7109375" style="4" customWidth="1"/>
    <col min="13082" max="13084" width="5.28515625" style="4" customWidth="1"/>
    <col min="13085" max="13283" width="11.42578125" style="4"/>
    <col min="13284" max="13284" width="22.7109375" style="4" customWidth="1"/>
    <col min="13285" max="13285" width="7.28515625" style="4" customWidth="1"/>
    <col min="13286" max="13286" width="6.85546875" style="4" customWidth="1"/>
    <col min="13287" max="13287" width="6" style="4" bestFit="1" customWidth="1"/>
    <col min="13288" max="13288" width="1.7109375" style="4" customWidth="1"/>
    <col min="13289" max="13289" width="6" style="4" bestFit="1" customWidth="1"/>
    <col min="13290" max="13291" width="5.42578125" style="4" customWidth="1"/>
    <col min="13292" max="13292" width="1.7109375" style="4" customWidth="1"/>
    <col min="13293" max="13295" width="5.140625" style="4" customWidth="1"/>
    <col min="13296" max="13296" width="1.7109375" style="4" customWidth="1"/>
    <col min="13297" max="13299" width="4.7109375" style="4" customWidth="1"/>
    <col min="13300" max="13300" width="1.7109375" style="4" customWidth="1"/>
    <col min="13301" max="13303" width="4.7109375" style="4" customWidth="1"/>
    <col min="13304" max="13304" width="1.7109375" style="4" customWidth="1"/>
    <col min="13305" max="13307" width="4.7109375" style="4" customWidth="1"/>
    <col min="13308" max="13308" width="1.7109375" style="4" customWidth="1"/>
    <col min="13309" max="13309" width="4.85546875" style="4" bestFit="1" customWidth="1"/>
    <col min="13310" max="13310" width="4" style="4" customWidth="1"/>
    <col min="13311" max="13311" width="5" style="4" customWidth="1"/>
    <col min="13312" max="13312" width="11.42578125" style="4"/>
    <col min="13313" max="13313" width="12.42578125" style="4" customWidth="1"/>
    <col min="13314" max="13314" width="10.85546875" style="4" customWidth="1"/>
    <col min="13315" max="13316" width="6.140625" style="4" customWidth="1"/>
    <col min="13317" max="13317" width="1.7109375" style="4" customWidth="1"/>
    <col min="13318" max="13318" width="6" style="4" customWidth="1"/>
    <col min="13319" max="13320" width="5.28515625" style="4" customWidth="1"/>
    <col min="13321" max="13321" width="1.7109375" style="4" customWidth="1"/>
    <col min="13322" max="13324" width="5.28515625" style="4" customWidth="1"/>
    <col min="13325" max="13325" width="1.7109375" style="4" customWidth="1"/>
    <col min="13326" max="13328" width="5.28515625" style="4" customWidth="1"/>
    <col min="13329" max="13329" width="1.7109375" style="4" customWidth="1"/>
    <col min="13330" max="13332" width="5.28515625" style="4" customWidth="1"/>
    <col min="13333" max="13333" width="1.7109375" style="4" customWidth="1"/>
    <col min="13334" max="13336" width="5.28515625" style="4" customWidth="1"/>
    <col min="13337" max="13337" width="1.7109375" style="4" customWidth="1"/>
    <col min="13338" max="13340" width="5.28515625" style="4" customWidth="1"/>
    <col min="13341" max="13539" width="11.42578125" style="4"/>
    <col min="13540" max="13540" width="22.7109375" style="4" customWidth="1"/>
    <col min="13541" max="13541" width="7.28515625" style="4" customWidth="1"/>
    <col min="13542" max="13542" width="6.85546875" style="4" customWidth="1"/>
    <col min="13543" max="13543" width="6" style="4" bestFit="1" customWidth="1"/>
    <col min="13544" max="13544" width="1.7109375" style="4" customWidth="1"/>
    <col min="13545" max="13545" width="6" style="4" bestFit="1" customWidth="1"/>
    <col min="13546" max="13547" width="5.42578125" style="4" customWidth="1"/>
    <col min="13548" max="13548" width="1.7109375" style="4" customWidth="1"/>
    <col min="13549" max="13551" width="5.140625" style="4" customWidth="1"/>
    <col min="13552" max="13552" width="1.7109375" style="4" customWidth="1"/>
    <col min="13553" max="13555" width="4.7109375" style="4" customWidth="1"/>
    <col min="13556" max="13556" width="1.7109375" style="4" customWidth="1"/>
    <col min="13557" max="13559" width="4.7109375" style="4" customWidth="1"/>
    <col min="13560" max="13560" width="1.7109375" style="4" customWidth="1"/>
    <col min="13561" max="13563" width="4.7109375" style="4" customWidth="1"/>
    <col min="13564" max="13564" width="1.7109375" style="4" customWidth="1"/>
    <col min="13565" max="13565" width="4.85546875" style="4" bestFit="1" customWidth="1"/>
    <col min="13566" max="13566" width="4" style="4" customWidth="1"/>
    <col min="13567" max="13567" width="5" style="4" customWidth="1"/>
    <col min="13568" max="13568" width="11.42578125" style="4"/>
    <col min="13569" max="13569" width="12.42578125" style="4" customWidth="1"/>
    <col min="13570" max="13570" width="10.85546875" style="4" customWidth="1"/>
    <col min="13571" max="13572" width="6.140625" style="4" customWidth="1"/>
    <col min="13573" max="13573" width="1.7109375" style="4" customWidth="1"/>
    <col min="13574" max="13574" width="6" style="4" customWidth="1"/>
    <col min="13575" max="13576" width="5.28515625" style="4" customWidth="1"/>
    <col min="13577" max="13577" width="1.7109375" style="4" customWidth="1"/>
    <col min="13578" max="13580" width="5.28515625" style="4" customWidth="1"/>
    <col min="13581" max="13581" width="1.7109375" style="4" customWidth="1"/>
    <col min="13582" max="13584" width="5.28515625" style="4" customWidth="1"/>
    <col min="13585" max="13585" width="1.7109375" style="4" customWidth="1"/>
    <col min="13586" max="13588" width="5.28515625" style="4" customWidth="1"/>
    <col min="13589" max="13589" width="1.7109375" style="4" customWidth="1"/>
    <col min="13590" max="13592" width="5.28515625" style="4" customWidth="1"/>
    <col min="13593" max="13593" width="1.7109375" style="4" customWidth="1"/>
    <col min="13594" max="13596" width="5.28515625" style="4" customWidth="1"/>
    <col min="13597" max="13795" width="11.42578125" style="4"/>
    <col min="13796" max="13796" width="22.7109375" style="4" customWidth="1"/>
    <col min="13797" max="13797" width="7.28515625" style="4" customWidth="1"/>
    <col min="13798" max="13798" width="6.85546875" style="4" customWidth="1"/>
    <col min="13799" max="13799" width="6" style="4" bestFit="1" customWidth="1"/>
    <col min="13800" max="13800" width="1.7109375" style="4" customWidth="1"/>
    <col min="13801" max="13801" width="6" style="4" bestFit="1" customWidth="1"/>
    <col min="13802" max="13803" width="5.42578125" style="4" customWidth="1"/>
    <col min="13804" max="13804" width="1.7109375" style="4" customWidth="1"/>
    <col min="13805" max="13807" width="5.140625" style="4" customWidth="1"/>
    <col min="13808" max="13808" width="1.7109375" style="4" customWidth="1"/>
    <col min="13809" max="13811" width="4.7109375" style="4" customWidth="1"/>
    <col min="13812" max="13812" width="1.7109375" style="4" customWidth="1"/>
    <col min="13813" max="13815" width="4.7109375" style="4" customWidth="1"/>
    <col min="13816" max="13816" width="1.7109375" style="4" customWidth="1"/>
    <col min="13817" max="13819" width="4.7109375" style="4" customWidth="1"/>
    <col min="13820" max="13820" width="1.7109375" style="4" customWidth="1"/>
    <col min="13821" max="13821" width="4.85546875" style="4" bestFit="1" customWidth="1"/>
    <col min="13822" max="13822" width="4" style="4" customWidth="1"/>
    <col min="13823" max="13823" width="5" style="4" customWidth="1"/>
    <col min="13824" max="13824" width="11.42578125" style="4"/>
    <col min="13825" max="13825" width="12.42578125" style="4" customWidth="1"/>
    <col min="13826" max="13826" width="10.85546875" style="4" customWidth="1"/>
    <col min="13827" max="13828" width="6.140625" style="4" customWidth="1"/>
    <col min="13829" max="13829" width="1.7109375" style="4" customWidth="1"/>
    <col min="13830" max="13830" width="6" style="4" customWidth="1"/>
    <col min="13831" max="13832" width="5.28515625" style="4" customWidth="1"/>
    <col min="13833" max="13833" width="1.7109375" style="4" customWidth="1"/>
    <col min="13834" max="13836" width="5.28515625" style="4" customWidth="1"/>
    <col min="13837" max="13837" width="1.7109375" style="4" customWidth="1"/>
    <col min="13838" max="13840" width="5.28515625" style="4" customWidth="1"/>
    <col min="13841" max="13841" width="1.7109375" style="4" customWidth="1"/>
    <col min="13842" max="13844" width="5.28515625" style="4" customWidth="1"/>
    <col min="13845" max="13845" width="1.7109375" style="4" customWidth="1"/>
    <col min="13846" max="13848" width="5.28515625" style="4" customWidth="1"/>
    <col min="13849" max="13849" width="1.7109375" style="4" customWidth="1"/>
    <col min="13850" max="13852" width="5.28515625" style="4" customWidth="1"/>
    <col min="13853" max="14051" width="11.42578125" style="4"/>
    <col min="14052" max="14052" width="22.7109375" style="4" customWidth="1"/>
    <col min="14053" max="14053" width="7.28515625" style="4" customWidth="1"/>
    <col min="14054" max="14054" width="6.85546875" style="4" customWidth="1"/>
    <col min="14055" max="14055" width="6" style="4" bestFit="1" customWidth="1"/>
    <col min="14056" max="14056" width="1.7109375" style="4" customWidth="1"/>
    <col min="14057" max="14057" width="6" style="4" bestFit="1" customWidth="1"/>
    <col min="14058" max="14059" width="5.42578125" style="4" customWidth="1"/>
    <col min="14060" max="14060" width="1.7109375" style="4" customWidth="1"/>
    <col min="14061" max="14063" width="5.140625" style="4" customWidth="1"/>
    <col min="14064" max="14064" width="1.7109375" style="4" customWidth="1"/>
    <col min="14065" max="14067" width="4.7109375" style="4" customWidth="1"/>
    <col min="14068" max="14068" width="1.7109375" style="4" customWidth="1"/>
    <col min="14069" max="14071" width="4.7109375" style="4" customWidth="1"/>
    <col min="14072" max="14072" width="1.7109375" style="4" customWidth="1"/>
    <col min="14073" max="14075" width="4.7109375" style="4" customWidth="1"/>
    <col min="14076" max="14076" width="1.7109375" style="4" customWidth="1"/>
    <col min="14077" max="14077" width="4.85546875" style="4" bestFit="1" customWidth="1"/>
    <col min="14078" max="14078" width="4" style="4" customWidth="1"/>
    <col min="14079" max="14079" width="5" style="4" customWidth="1"/>
    <col min="14080" max="14080" width="11.42578125" style="4"/>
    <col min="14081" max="14081" width="12.42578125" style="4" customWidth="1"/>
    <col min="14082" max="14082" width="10.85546875" style="4" customWidth="1"/>
    <col min="14083" max="14084" width="6.140625" style="4" customWidth="1"/>
    <col min="14085" max="14085" width="1.7109375" style="4" customWidth="1"/>
    <col min="14086" max="14086" width="6" style="4" customWidth="1"/>
    <col min="14087" max="14088" width="5.28515625" style="4" customWidth="1"/>
    <col min="14089" max="14089" width="1.7109375" style="4" customWidth="1"/>
    <col min="14090" max="14092" width="5.28515625" style="4" customWidth="1"/>
    <col min="14093" max="14093" width="1.7109375" style="4" customWidth="1"/>
    <col min="14094" max="14096" width="5.28515625" style="4" customWidth="1"/>
    <col min="14097" max="14097" width="1.7109375" style="4" customWidth="1"/>
    <col min="14098" max="14100" width="5.28515625" style="4" customWidth="1"/>
    <col min="14101" max="14101" width="1.7109375" style="4" customWidth="1"/>
    <col min="14102" max="14104" width="5.28515625" style="4" customWidth="1"/>
    <col min="14105" max="14105" width="1.7109375" style="4" customWidth="1"/>
    <col min="14106" max="14108" width="5.28515625" style="4" customWidth="1"/>
    <col min="14109" max="14307" width="11.42578125" style="4"/>
    <col min="14308" max="14308" width="22.7109375" style="4" customWidth="1"/>
    <col min="14309" max="14309" width="7.28515625" style="4" customWidth="1"/>
    <col min="14310" max="14310" width="6.85546875" style="4" customWidth="1"/>
    <col min="14311" max="14311" width="6" style="4" bestFit="1" customWidth="1"/>
    <col min="14312" max="14312" width="1.7109375" style="4" customWidth="1"/>
    <col min="14313" max="14313" width="6" style="4" bestFit="1" customWidth="1"/>
    <col min="14314" max="14315" width="5.42578125" style="4" customWidth="1"/>
    <col min="14316" max="14316" width="1.7109375" style="4" customWidth="1"/>
    <col min="14317" max="14319" width="5.140625" style="4" customWidth="1"/>
    <col min="14320" max="14320" width="1.7109375" style="4" customWidth="1"/>
    <col min="14321" max="14323" width="4.7109375" style="4" customWidth="1"/>
    <col min="14324" max="14324" width="1.7109375" style="4" customWidth="1"/>
    <col min="14325" max="14327" width="4.7109375" style="4" customWidth="1"/>
    <col min="14328" max="14328" width="1.7109375" style="4" customWidth="1"/>
    <col min="14329" max="14331" width="4.7109375" style="4" customWidth="1"/>
    <col min="14332" max="14332" width="1.7109375" style="4" customWidth="1"/>
    <col min="14333" max="14333" width="4.85546875" style="4" bestFit="1" customWidth="1"/>
    <col min="14334" max="14334" width="4" style="4" customWidth="1"/>
    <col min="14335" max="14335" width="5" style="4" customWidth="1"/>
    <col min="14336" max="14336" width="11.42578125" style="4"/>
    <col min="14337" max="14337" width="12.42578125" style="4" customWidth="1"/>
    <col min="14338" max="14338" width="10.85546875" style="4" customWidth="1"/>
    <col min="14339" max="14340" width="6.140625" style="4" customWidth="1"/>
    <col min="14341" max="14341" width="1.7109375" style="4" customWidth="1"/>
    <col min="14342" max="14342" width="6" style="4" customWidth="1"/>
    <col min="14343" max="14344" width="5.28515625" style="4" customWidth="1"/>
    <col min="14345" max="14345" width="1.7109375" style="4" customWidth="1"/>
    <col min="14346" max="14348" width="5.28515625" style="4" customWidth="1"/>
    <col min="14349" max="14349" width="1.7109375" style="4" customWidth="1"/>
    <col min="14350" max="14352" width="5.28515625" style="4" customWidth="1"/>
    <col min="14353" max="14353" width="1.7109375" style="4" customWidth="1"/>
    <col min="14354" max="14356" width="5.28515625" style="4" customWidth="1"/>
    <col min="14357" max="14357" width="1.7109375" style="4" customWidth="1"/>
    <col min="14358" max="14360" width="5.28515625" style="4" customWidth="1"/>
    <col min="14361" max="14361" width="1.7109375" style="4" customWidth="1"/>
    <col min="14362" max="14364" width="5.28515625" style="4" customWidth="1"/>
    <col min="14365" max="14563" width="11.42578125" style="4"/>
    <col min="14564" max="14564" width="22.7109375" style="4" customWidth="1"/>
    <col min="14565" max="14565" width="7.28515625" style="4" customWidth="1"/>
    <col min="14566" max="14566" width="6.85546875" style="4" customWidth="1"/>
    <col min="14567" max="14567" width="6" style="4" bestFit="1" customWidth="1"/>
    <col min="14568" max="14568" width="1.7109375" style="4" customWidth="1"/>
    <col min="14569" max="14569" width="6" style="4" bestFit="1" customWidth="1"/>
    <col min="14570" max="14571" width="5.42578125" style="4" customWidth="1"/>
    <col min="14572" max="14572" width="1.7109375" style="4" customWidth="1"/>
    <col min="14573" max="14575" width="5.140625" style="4" customWidth="1"/>
    <col min="14576" max="14576" width="1.7109375" style="4" customWidth="1"/>
    <col min="14577" max="14579" width="4.7109375" style="4" customWidth="1"/>
    <col min="14580" max="14580" width="1.7109375" style="4" customWidth="1"/>
    <col min="14581" max="14583" width="4.7109375" style="4" customWidth="1"/>
    <col min="14584" max="14584" width="1.7109375" style="4" customWidth="1"/>
    <col min="14585" max="14587" width="4.7109375" style="4" customWidth="1"/>
    <col min="14588" max="14588" width="1.7109375" style="4" customWidth="1"/>
    <col min="14589" max="14589" width="4.85546875" style="4" bestFit="1" customWidth="1"/>
    <col min="14590" max="14590" width="4" style="4" customWidth="1"/>
    <col min="14591" max="14591" width="5" style="4" customWidth="1"/>
    <col min="14592" max="14592" width="11.42578125" style="4"/>
    <col min="14593" max="14593" width="12.42578125" style="4" customWidth="1"/>
    <col min="14594" max="14594" width="10.85546875" style="4" customWidth="1"/>
    <col min="14595" max="14596" width="6.140625" style="4" customWidth="1"/>
    <col min="14597" max="14597" width="1.7109375" style="4" customWidth="1"/>
    <col min="14598" max="14598" width="6" style="4" customWidth="1"/>
    <col min="14599" max="14600" width="5.28515625" style="4" customWidth="1"/>
    <col min="14601" max="14601" width="1.7109375" style="4" customWidth="1"/>
    <col min="14602" max="14604" width="5.28515625" style="4" customWidth="1"/>
    <col min="14605" max="14605" width="1.7109375" style="4" customWidth="1"/>
    <col min="14606" max="14608" width="5.28515625" style="4" customWidth="1"/>
    <col min="14609" max="14609" width="1.7109375" style="4" customWidth="1"/>
    <col min="14610" max="14612" width="5.28515625" style="4" customWidth="1"/>
    <col min="14613" max="14613" width="1.7109375" style="4" customWidth="1"/>
    <col min="14614" max="14616" width="5.28515625" style="4" customWidth="1"/>
    <col min="14617" max="14617" width="1.7109375" style="4" customWidth="1"/>
    <col min="14618" max="14620" width="5.28515625" style="4" customWidth="1"/>
    <col min="14621" max="14819" width="11.42578125" style="4"/>
    <col min="14820" max="14820" width="22.7109375" style="4" customWidth="1"/>
    <col min="14821" max="14821" width="7.28515625" style="4" customWidth="1"/>
    <col min="14822" max="14822" width="6.85546875" style="4" customWidth="1"/>
    <col min="14823" max="14823" width="6" style="4" bestFit="1" customWidth="1"/>
    <col min="14824" max="14824" width="1.7109375" style="4" customWidth="1"/>
    <col min="14825" max="14825" width="6" style="4" bestFit="1" customWidth="1"/>
    <col min="14826" max="14827" width="5.42578125" style="4" customWidth="1"/>
    <col min="14828" max="14828" width="1.7109375" style="4" customWidth="1"/>
    <col min="14829" max="14831" width="5.140625" style="4" customWidth="1"/>
    <col min="14832" max="14832" width="1.7109375" style="4" customWidth="1"/>
    <col min="14833" max="14835" width="4.7109375" style="4" customWidth="1"/>
    <col min="14836" max="14836" width="1.7109375" style="4" customWidth="1"/>
    <col min="14837" max="14839" width="4.7109375" style="4" customWidth="1"/>
    <col min="14840" max="14840" width="1.7109375" style="4" customWidth="1"/>
    <col min="14841" max="14843" width="4.7109375" style="4" customWidth="1"/>
    <col min="14844" max="14844" width="1.7109375" style="4" customWidth="1"/>
    <col min="14845" max="14845" width="4.85546875" style="4" bestFit="1" customWidth="1"/>
    <col min="14846" max="14846" width="4" style="4" customWidth="1"/>
    <col min="14847" max="14847" width="5" style="4" customWidth="1"/>
    <col min="14848" max="14848" width="11.42578125" style="4"/>
    <col min="14849" max="14849" width="12.42578125" style="4" customWidth="1"/>
    <col min="14850" max="14850" width="10.85546875" style="4" customWidth="1"/>
    <col min="14851" max="14852" width="6.140625" style="4" customWidth="1"/>
    <col min="14853" max="14853" width="1.7109375" style="4" customWidth="1"/>
    <col min="14854" max="14854" width="6" style="4" customWidth="1"/>
    <col min="14855" max="14856" width="5.28515625" style="4" customWidth="1"/>
    <col min="14857" max="14857" width="1.7109375" style="4" customWidth="1"/>
    <col min="14858" max="14860" width="5.28515625" style="4" customWidth="1"/>
    <col min="14861" max="14861" width="1.7109375" style="4" customWidth="1"/>
    <col min="14862" max="14864" width="5.28515625" style="4" customWidth="1"/>
    <col min="14865" max="14865" width="1.7109375" style="4" customWidth="1"/>
    <col min="14866" max="14868" width="5.28515625" style="4" customWidth="1"/>
    <col min="14869" max="14869" width="1.7109375" style="4" customWidth="1"/>
    <col min="14870" max="14872" width="5.28515625" style="4" customWidth="1"/>
    <col min="14873" max="14873" width="1.7109375" style="4" customWidth="1"/>
    <col min="14874" max="14876" width="5.28515625" style="4" customWidth="1"/>
    <col min="14877" max="15075" width="11.42578125" style="4"/>
    <col min="15076" max="15076" width="22.7109375" style="4" customWidth="1"/>
    <col min="15077" max="15077" width="7.28515625" style="4" customWidth="1"/>
    <col min="15078" max="15078" width="6.85546875" style="4" customWidth="1"/>
    <col min="15079" max="15079" width="6" style="4" bestFit="1" customWidth="1"/>
    <col min="15080" max="15080" width="1.7109375" style="4" customWidth="1"/>
    <col min="15081" max="15081" width="6" style="4" bestFit="1" customWidth="1"/>
    <col min="15082" max="15083" width="5.42578125" style="4" customWidth="1"/>
    <col min="15084" max="15084" width="1.7109375" style="4" customWidth="1"/>
    <col min="15085" max="15087" width="5.140625" style="4" customWidth="1"/>
    <col min="15088" max="15088" width="1.7109375" style="4" customWidth="1"/>
    <col min="15089" max="15091" width="4.7109375" style="4" customWidth="1"/>
    <col min="15092" max="15092" width="1.7109375" style="4" customWidth="1"/>
    <col min="15093" max="15095" width="4.7109375" style="4" customWidth="1"/>
    <col min="15096" max="15096" width="1.7109375" style="4" customWidth="1"/>
    <col min="15097" max="15099" width="4.7109375" style="4" customWidth="1"/>
    <col min="15100" max="15100" width="1.7109375" style="4" customWidth="1"/>
    <col min="15101" max="15101" width="4.85546875" style="4" bestFit="1" customWidth="1"/>
    <col min="15102" max="15102" width="4" style="4" customWidth="1"/>
    <col min="15103" max="15103" width="5" style="4" customWidth="1"/>
    <col min="15104" max="15104" width="11.42578125" style="4"/>
    <col min="15105" max="15105" width="12.42578125" style="4" customWidth="1"/>
    <col min="15106" max="15106" width="10.85546875" style="4" customWidth="1"/>
    <col min="15107" max="15108" width="6.140625" style="4" customWidth="1"/>
    <col min="15109" max="15109" width="1.7109375" style="4" customWidth="1"/>
    <col min="15110" max="15110" width="6" style="4" customWidth="1"/>
    <col min="15111" max="15112" width="5.28515625" style="4" customWidth="1"/>
    <col min="15113" max="15113" width="1.7109375" style="4" customWidth="1"/>
    <col min="15114" max="15116" width="5.28515625" style="4" customWidth="1"/>
    <col min="15117" max="15117" width="1.7109375" style="4" customWidth="1"/>
    <col min="15118" max="15120" width="5.28515625" style="4" customWidth="1"/>
    <col min="15121" max="15121" width="1.7109375" style="4" customWidth="1"/>
    <col min="15122" max="15124" width="5.28515625" style="4" customWidth="1"/>
    <col min="15125" max="15125" width="1.7109375" style="4" customWidth="1"/>
    <col min="15126" max="15128" width="5.28515625" style="4" customWidth="1"/>
    <col min="15129" max="15129" width="1.7109375" style="4" customWidth="1"/>
    <col min="15130" max="15132" width="5.28515625" style="4" customWidth="1"/>
    <col min="15133" max="15331" width="11.42578125" style="4"/>
    <col min="15332" max="15332" width="22.7109375" style="4" customWidth="1"/>
    <col min="15333" max="15333" width="7.28515625" style="4" customWidth="1"/>
    <col min="15334" max="15334" width="6.85546875" style="4" customWidth="1"/>
    <col min="15335" max="15335" width="6" style="4" bestFit="1" customWidth="1"/>
    <col min="15336" max="15336" width="1.7109375" style="4" customWidth="1"/>
    <col min="15337" max="15337" width="6" style="4" bestFit="1" customWidth="1"/>
    <col min="15338" max="15339" width="5.42578125" style="4" customWidth="1"/>
    <col min="15340" max="15340" width="1.7109375" style="4" customWidth="1"/>
    <col min="15341" max="15343" width="5.140625" style="4" customWidth="1"/>
    <col min="15344" max="15344" width="1.7109375" style="4" customWidth="1"/>
    <col min="15345" max="15347" width="4.7109375" style="4" customWidth="1"/>
    <col min="15348" max="15348" width="1.7109375" style="4" customWidth="1"/>
    <col min="15349" max="15351" width="4.7109375" style="4" customWidth="1"/>
    <col min="15352" max="15352" width="1.7109375" style="4" customWidth="1"/>
    <col min="15353" max="15355" width="4.7109375" style="4" customWidth="1"/>
    <col min="15356" max="15356" width="1.7109375" style="4" customWidth="1"/>
    <col min="15357" max="15357" width="4.85546875" style="4" bestFit="1" customWidth="1"/>
    <col min="15358" max="15358" width="4" style="4" customWidth="1"/>
    <col min="15359" max="15359" width="5" style="4" customWidth="1"/>
    <col min="15360" max="15360" width="11.42578125" style="4"/>
    <col min="15361" max="15361" width="12.42578125" style="4" customWidth="1"/>
    <col min="15362" max="15362" width="10.85546875" style="4" customWidth="1"/>
    <col min="15363" max="15364" width="6.140625" style="4" customWidth="1"/>
    <col min="15365" max="15365" width="1.7109375" style="4" customWidth="1"/>
    <col min="15366" max="15366" width="6" style="4" customWidth="1"/>
    <col min="15367" max="15368" width="5.28515625" style="4" customWidth="1"/>
    <col min="15369" max="15369" width="1.7109375" style="4" customWidth="1"/>
    <col min="15370" max="15372" width="5.28515625" style="4" customWidth="1"/>
    <col min="15373" max="15373" width="1.7109375" style="4" customWidth="1"/>
    <col min="15374" max="15376" width="5.28515625" style="4" customWidth="1"/>
    <col min="15377" max="15377" width="1.7109375" style="4" customWidth="1"/>
    <col min="15378" max="15380" width="5.28515625" style="4" customWidth="1"/>
    <col min="15381" max="15381" width="1.7109375" style="4" customWidth="1"/>
    <col min="15382" max="15384" width="5.28515625" style="4" customWidth="1"/>
    <col min="15385" max="15385" width="1.7109375" style="4" customWidth="1"/>
    <col min="15386" max="15388" width="5.28515625" style="4" customWidth="1"/>
    <col min="15389" max="15587" width="11.42578125" style="4"/>
    <col min="15588" max="15588" width="22.7109375" style="4" customWidth="1"/>
    <col min="15589" max="15589" width="7.28515625" style="4" customWidth="1"/>
    <col min="15590" max="15590" width="6.85546875" style="4" customWidth="1"/>
    <col min="15591" max="15591" width="6" style="4" bestFit="1" customWidth="1"/>
    <col min="15592" max="15592" width="1.7109375" style="4" customWidth="1"/>
    <col min="15593" max="15593" width="6" style="4" bestFit="1" customWidth="1"/>
    <col min="15594" max="15595" width="5.42578125" style="4" customWidth="1"/>
    <col min="15596" max="15596" width="1.7109375" style="4" customWidth="1"/>
    <col min="15597" max="15599" width="5.140625" style="4" customWidth="1"/>
    <col min="15600" max="15600" width="1.7109375" style="4" customWidth="1"/>
    <col min="15601" max="15603" width="4.7109375" style="4" customWidth="1"/>
    <col min="15604" max="15604" width="1.7109375" style="4" customWidth="1"/>
    <col min="15605" max="15607" width="4.7109375" style="4" customWidth="1"/>
    <col min="15608" max="15608" width="1.7109375" style="4" customWidth="1"/>
    <col min="15609" max="15611" width="4.7109375" style="4" customWidth="1"/>
    <col min="15612" max="15612" width="1.7109375" style="4" customWidth="1"/>
    <col min="15613" max="15613" width="4.85546875" style="4" bestFit="1" customWidth="1"/>
    <col min="15614" max="15614" width="4" style="4" customWidth="1"/>
    <col min="15615" max="15615" width="5" style="4" customWidth="1"/>
    <col min="15616" max="15616" width="11.42578125" style="4"/>
    <col min="15617" max="15617" width="12.42578125" style="4" customWidth="1"/>
    <col min="15618" max="15618" width="10.85546875" style="4" customWidth="1"/>
    <col min="15619" max="15620" width="6.140625" style="4" customWidth="1"/>
    <col min="15621" max="15621" width="1.7109375" style="4" customWidth="1"/>
    <col min="15622" max="15622" width="6" style="4" customWidth="1"/>
    <col min="15623" max="15624" width="5.28515625" style="4" customWidth="1"/>
    <col min="15625" max="15625" width="1.7109375" style="4" customWidth="1"/>
    <col min="15626" max="15628" width="5.28515625" style="4" customWidth="1"/>
    <col min="15629" max="15629" width="1.7109375" style="4" customWidth="1"/>
    <col min="15630" max="15632" width="5.28515625" style="4" customWidth="1"/>
    <col min="15633" max="15633" width="1.7109375" style="4" customWidth="1"/>
    <col min="15634" max="15636" width="5.28515625" style="4" customWidth="1"/>
    <col min="15637" max="15637" width="1.7109375" style="4" customWidth="1"/>
    <col min="15638" max="15640" width="5.28515625" style="4" customWidth="1"/>
    <col min="15641" max="15641" width="1.7109375" style="4" customWidth="1"/>
    <col min="15642" max="15644" width="5.28515625" style="4" customWidth="1"/>
    <col min="15645" max="15843" width="11.42578125" style="4"/>
    <col min="15844" max="15844" width="22.7109375" style="4" customWidth="1"/>
    <col min="15845" max="15845" width="7.28515625" style="4" customWidth="1"/>
    <col min="15846" max="15846" width="6.85546875" style="4" customWidth="1"/>
    <col min="15847" max="15847" width="6" style="4" bestFit="1" customWidth="1"/>
    <col min="15848" max="15848" width="1.7109375" style="4" customWidth="1"/>
    <col min="15849" max="15849" width="6" style="4" bestFit="1" customWidth="1"/>
    <col min="15850" max="15851" width="5.42578125" style="4" customWidth="1"/>
    <col min="15852" max="15852" width="1.7109375" style="4" customWidth="1"/>
    <col min="15853" max="15855" width="5.140625" style="4" customWidth="1"/>
    <col min="15856" max="15856" width="1.7109375" style="4" customWidth="1"/>
    <col min="15857" max="15859" width="4.7109375" style="4" customWidth="1"/>
    <col min="15860" max="15860" width="1.7109375" style="4" customWidth="1"/>
    <col min="15861" max="15863" width="4.7109375" style="4" customWidth="1"/>
    <col min="15864" max="15864" width="1.7109375" style="4" customWidth="1"/>
    <col min="15865" max="15867" width="4.7109375" style="4" customWidth="1"/>
    <col min="15868" max="15868" width="1.7109375" style="4" customWidth="1"/>
    <col min="15869" max="15869" width="4.85546875" style="4" bestFit="1" customWidth="1"/>
    <col min="15870" max="15870" width="4" style="4" customWidth="1"/>
    <col min="15871" max="15871" width="5" style="4" customWidth="1"/>
    <col min="15872" max="15872" width="11.42578125" style="4"/>
    <col min="15873" max="15873" width="12.42578125" style="4" customWidth="1"/>
    <col min="15874" max="15874" width="10.85546875" style="4" customWidth="1"/>
    <col min="15875" max="15876" width="6.140625" style="4" customWidth="1"/>
    <col min="15877" max="15877" width="1.7109375" style="4" customWidth="1"/>
    <col min="15878" max="15878" width="6" style="4" customWidth="1"/>
    <col min="15879" max="15880" width="5.28515625" style="4" customWidth="1"/>
    <col min="15881" max="15881" width="1.7109375" style="4" customWidth="1"/>
    <col min="15882" max="15884" width="5.28515625" style="4" customWidth="1"/>
    <col min="15885" max="15885" width="1.7109375" style="4" customWidth="1"/>
    <col min="15886" max="15888" width="5.28515625" style="4" customWidth="1"/>
    <col min="15889" max="15889" width="1.7109375" style="4" customWidth="1"/>
    <col min="15890" max="15892" width="5.28515625" style="4" customWidth="1"/>
    <col min="15893" max="15893" width="1.7109375" style="4" customWidth="1"/>
    <col min="15894" max="15896" width="5.28515625" style="4" customWidth="1"/>
    <col min="15897" max="15897" width="1.7109375" style="4" customWidth="1"/>
    <col min="15898" max="15900" width="5.28515625" style="4" customWidth="1"/>
    <col min="15901" max="16099" width="11.42578125" style="4"/>
    <col min="16100" max="16100" width="22.7109375" style="4" customWidth="1"/>
    <col min="16101" max="16101" width="7.28515625" style="4" customWidth="1"/>
    <col min="16102" max="16102" width="6.85546875" style="4" customWidth="1"/>
    <col min="16103" max="16103" width="6" style="4" bestFit="1" customWidth="1"/>
    <col min="16104" max="16104" width="1.7109375" style="4" customWidth="1"/>
    <col min="16105" max="16105" width="6" style="4" bestFit="1" customWidth="1"/>
    <col min="16106" max="16107" width="5.42578125" style="4" customWidth="1"/>
    <col min="16108" max="16108" width="1.7109375" style="4" customWidth="1"/>
    <col min="16109" max="16111" width="5.140625" style="4" customWidth="1"/>
    <col min="16112" max="16112" width="1.7109375" style="4" customWidth="1"/>
    <col min="16113" max="16115" width="4.7109375" style="4" customWidth="1"/>
    <col min="16116" max="16116" width="1.7109375" style="4" customWidth="1"/>
    <col min="16117" max="16119" width="4.7109375" style="4" customWidth="1"/>
    <col min="16120" max="16120" width="1.7109375" style="4" customWidth="1"/>
    <col min="16121" max="16123" width="4.7109375" style="4" customWidth="1"/>
    <col min="16124" max="16124" width="1.7109375" style="4" customWidth="1"/>
    <col min="16125" max="16125" width="4.85546875" style="4" bestFit="1" customWidth="1"/>
    <col min="16126" max="16126" width="4" style="4" customWidth="1"/>
    <col min="16127" max="16127" width="5" style="4" customWidth="1"/>
    <col min="16128" max="16128" width="11.42578125" style="4"/>
    <col min="16129" max="16129" width="12.42578125" style="4" customWidth="1"/>
    <col min="16130" max="16130" width="10.85546875" style="4" customWidth="1"/>
    <col min="16131" max="16132" width="6.140625" style="4" customWidth="1"/>
    <col min="16133" max="16133" width="1.7109375" style="4" customWidth="1"/>
    <col min="16134" max="16134" width="6" style="4" customWidth="1"/>
    <col min="16135" max="16136" width="5.28515625" style="4" customWidth="1"/>
    <col min="16137" max="16137" width="1.7109375" style="4" customWidth="1"/>
    <col min="16138" max="16140" width="5.28515625" style="4" customWidth="1"/>
    <col min="16141" max="16141" width="1.7109375" style="4" customWidth="1"/>
    <col min="16142" max="16144" width="5.28515625" style="4" customWidth="1"/>
    <col min="16145" max="16145" width="1.7109375" style="4" customWidth="1"/>
    <col min="16146" max="16148" width="5.28515625" style="4" customWidth="1"/>
    <col min="16149" max="16149" width="1.7109375" style="4" customWidth="1"/>
    <col min="16150" max="16152" width="5.28515625" style="4" customWidth="1"/>
    <col min="16153" max="16153" width="1.7109375" style="4" customWidth="1"/>
    <col min="16154" max="16156" width="5.28515625" style="4" customWidth="1"/>
    <col min="16157" max="16384" width="11.42578125" style="4"/>
  </cols>
  <sheetData>
    <row r="1" spans="1:35" s="31" customFormat="1" ht="14.25" customHeight="1" thickBot="1" x14ac:dyDescent="0.3">
      <c r="A1" s="249" t="s">
        <v>177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E1" s="189" t="s">
        <v>111</v>
      </c>
    </row>
    <row r="2" spans="1:35" s="31" customFormat="1" ht="15" x14ac:dyDescent="0.25">
      <c r="A2" s="249" t="s">
        <v>146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35" s="31" customFormat="1" ht="15" x14ac:dyDescent="0.25">
      <c r="A3" s="249" t="s">
        <v>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35" s="31" customFormat="1" ht="15" x14ac:dyDescent="0.25">
      <c r="A4" s="249" t="s">
        <v>90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</row>
    <row r="5" spans="1:35" s="31" customFormat="1" ht="15" x14ac:dyDescent="0.25">
      <c r="A5" s="249" t="s">
        <v>117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</row>
    <row r="6" spans="1:35" s="31" customFormat="1" ht="15.75" thickBot="1" x14ac:dyDescent="0.3">
      <c r="A6" s="32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</row>
    <row r="7" spans="1:35" ht="13.5" thickBot="1" x14ac:dyDescent="0.3">
      <c r="A7" s="237" t="s">
        <v>89</v>
      </c>
      <c r="B7" s="239" t="s">
        <v>10</v>
      </c>
      <c r="C7" s="239"/>
      <c r="D7" s="239"/>
      <c r="E7" s="140"/>
      <c r="F7" s="239" t="s">
        <v>21</v>
      </c>
      <c r="G7" s="239"/>
      <c r="H7" s="239"/>
      <c r="I7" s="140"/>
      <c r="J7" s="239" t="s">
        <v>22</v>
      </c>
      <c r="K7" s="239"/>
      <c r="L7" s="239"/>
      <c r="M7" s="140"/>
      <c r="N7" s="239" t="s">
        <v>23</v>
      </c>
      <c r="O7" s="239"/>
      <c r="P7" s="239"/>
      <c r="Q7" s="140"/>
      <c r="R7" s="239" t="s">
        <v>24</v>
      </c>
      <c r="S7" s="239"/>
      <c r="T7" s="239"/>
      <c r="U7" s="140"/>
      <c r="V7" s="239" t="s">
        <v>25</v>
      </c>
      <c r="W7" s="239"/>
      <c r="X7" s="239"/>
      <c r="Y7" s="140"/>
      <c r="Z7" s="239" t="s">
        <v>26</v>
      </c>
      <c r="AA7" s="239"/>
      <c r="AB7" s="239"/>
      <c r="AC7" s="17"/>
    </row>
    <row r="8" spans="1:35" ht="15.75" customHeight="1" thickBot="1" x14ac:dyDescent="0.3">
      <c r="A8" s="237"/>
      <c r="B8" s="195" t="s">
        <v>31</v>
      </c>
      <c r="C8" s="195" t="s">
        <v>32</v>
      </c>
      <c r="D8" s="195" t="s">
        <v>33</v>
      </c>
      <c r="E8" s="195"/>
      <c r="F8" s="195" t="s">
        <v>31</v>
      </c>
      <c r="G8" s="195" t="s">
        <v>32</v>
      </c>
      <c r="H8" s="195" t="s">
        <v>33</v>
      </c>
      <c r="I8" s="195"/>
      <c r="J8" s="195" t="s">
        <v>31</v>
      </c>
      <c r="K8" s="195" t="s">
        <v>32</v>
      </c>
      <c r="L8" s="195" t="s">
        <v>33</v>
      </c>
      <c r="M8" s="195"/>
      <c r="N8" s="195" t="s">
        <v>31</v>
      </c>
      <c r="O8" s="195" t="s">
        <v>32</v>
      </c>
      <c r="P8" s="195" t="s">
        <v>33</v>
      </c>
      <c r="Q8" s="195"/>
      <c r="R8" s="195" t="s">
        <v>31</v>
      </c>
      <c r="S8" s="195" t="s">
        <v>32</v>
      </c>
      <c r="T8" s="195" t="s">
        <v>33</v>
      </c>
      <c r="U8" s="195"/>
      <c r="V8" s="195" t="s">
        <v>31</v>
      </c>
      <c r="W8" s="195" t="s">
        <v>32</v>
      </c>
      <c r="X8" s="195" t="s">
        <v>33</v>
      </c>
      <c r="Y8" s="195"/>
      <c r="Z8" s="195" t="s">
        <v>31</v>
      </c>
      <c r="AA8" s="195" t="s">
        <v>32</v>
      </c>
      <c r="AB8" s="195" t="s">
        <v>33</v>
      </c>
      <c r="AC8" s="18"/>
    </row>
    <row r="9" spans="1:35" s="60" customFormat="1" ht="13.5" x14ac:dyDescent="0.25">
      <c r="A9" s="248" t="s">
        <v>5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197"/>
    </row>
    <row r="10" spans="1:35" ht="4.5" customHeight="1" x14ac:dyDescent="0.25">
      <c r="F10" s="35"/>
      <c r="G10" s="35"/>
      <c r="H10" s="35"/>
    </row>
    <row r="11" spans="1:35" ht="15" customHeight="1" x14ac:dyDescent="0.25">
      <c r="A11" s="29" t="s">
        <v>10</v>
      </c>
      <c r="B11" s="67">
        <f>+B16+B21</f>
        <v>4380</v>
      </c>
      <c r="C11" s="67">
        <f t="shared" ref="C11:D12" si="0">+C16+C21</f>
        <v>2380</v>
      </c>
      <c r="D11" s="67">
        <f t="shared" si="0"/>
        <v>2000</v>
      </c>
      <c r="E11" s="67"/>
      <c r="F11" s="67">
        <f>+F16+F21</f>
        <v>1018</v>
      </c>
      <c r="G11" s="67">
        <f t="shared" ref="G11:H12" si="1">+G16+G21</f>
        <v>571</v>
      </c>
      <c r="H11" s="67">
        <f t="shared" si="1"/>
        <v>447</v>
      </c>
      <c r="I11" s="67"/>
      <c r="J11" s="67">
        <f>+J16+J21</f>
        <v>1179</v>
      </c>
      <c r="K11" s="67">
        <f t="shared" ref="K11:L12" si="2">+K16+K21</f>
        <v>679</v>
      </c>
      <c r="L11" s="67">
        <f t="shared" si="2"/>
        <v>500</v>
      </c>
      <c r="M11" s="67"/>
      <c r="N11" s="67">
        <f>+N16+N21</f>
        <v>855</v>
      </c>
      <c r="O11" s="67">
        <f t="shared" ref="O11:P12" si="3">+O16+O21</f>
        <v>472</v>
      </c>
      <c r="P11" s="67">
        <f t="shared" si="3"/>
        <v>383</v>
      </c>
      <c r="Q11" s="67"/>
      <c r="R11" s="67">
        <f>+R16+R21</f>
        <v>753</v>
      </c>
      <c r="S11" s="67">
        <f t="shared" ref="S11:T12" si="4">+S16+S21</f>
        <v>380</v>
      </c>
      <c r="T11" s="67">
        <f t="shared" si="4"/>
        <v>373</v>
      </c>
      <c r="U11" s="67"/>
      <c r="V11" s="67">
        <f>+V16+V21</f>
        <v>575</v>
      </c>
      <c r="W11" s="67">
        <f t="shared" ref="W11:X12" si="5">+W16+W21</f>
        <v>278</v>
      </c>
      <c r="X11" s="67">
        <f t="shared" si="5"/>
        <v>297</v>
      </c>
      <c r="Y11" s="67"/>
      <c r="Z11" s="67">
        <f>+Z16+Z21</f>
        <v>0</v>
      </c>
      <c r="AA11" s="67">
        <f t="shared" ref="AA11:AB12" si="6">+AA16+AA21</f>
        <v>0</v>
      </c>
      <c r="AB11" s="67">
        <f t="shared" si="6"/>
        <v>0</v>
      </c>
      <c r="AC11" s="21"/>
      <c r="AD11" s="130">
        <f t="shared" ref="AD11" si="7">+AD16+AD21</f>
        <v>0</v>
      </c>
      <c r="AE11" s="130"/>
      <c r="AF11" s="130"/>
      <c r="AG11" s="130"/>
      <c r="AH11" s="130"/>
      <c r="AI11" s="130"/>
    </row>
    <row r="12" spans="1:35" ht="15" customHeight="1" x14ac:dyDescent="0.25">
      <c r="A12" s="78" t="s">
        <v>34</v>
      </c>
      <c r="B12" s="21">
        <f>+B17+B22</f>
        <v>4365</v>
      </c>
      <c r="C12" s="21">
        <f t="shared" si="0"/>
        <v>2371</v>
      </c>
      <c r="D12" s="21">
        <f t="shared" si="0"/>
        <v>1994</v>
      </c>
      <c r="E12" s="21"/>
      <c r="F12" s="21">
        <f>+F17+F22</f>
        <v>1011</v>
      </c>
      <c r="G12" s="21">
        <f t="shared" si="1"/>
        <v>566</v>
      </c>
      <c r="H12" s="21">
        <f t="shared" si="1"/>
        <v>445</v>
      </c>
      <c r="I12" s="21"/>
      <c r="J12" s="21">
        <f>+J17+J22</f>
        <v>1177</v>
      </c>
      <c r="K12" s="21">
        <f t="shared" si="2"/>
        <v>678</v>
      </c>
      <c r="L12" s="21">
        <f t="shared" si="2"/>
        <v>499</v>
      </c>
      <c r="M12" s="21"/>
      <c r="N12" s="21">
        <f>+N17+N22</f>
        <v>852</v>
      </c>
      <c r="O12" s="21">
        <f t="shared" si="3"/>
        <v>471</v>
      </c>
      <c r="P12" s="21">
        <f t="shared" si="3"/>
        <v>381</v>
      </c>
      <c r="Q12" s="21"/>
      <c r="R12" s="21">
        <f>+R17+R22</f>
        <v>750</v>
      </c>
      <c r="S12" s="21">
        <f t="shared" si="4"/>
        <v>378</v>
      </c>
      <c r="T12" s="21">
        <f t="shared" si="4"/>
        <v>372</v>
      </c>
      <c r="U12" s="21"/>
      <c r="V12" s="21">
        <f>+V17+V22</f>
        <v>575</v>
      </c>
      <c r="W12" s="21">
        <f t="shared" si="5"/>
        <v>278</v>
      </c>
      <c r="X12" s="21">
        <f t="shared" si="5"/>
        <v>297</v>
      </c>
      <c r="Y12" s="21"/>
      <c r="Z12" s="21">
        <f>+Z17+Z22</f>
        <v>0</v>
      </c>
      <c r="AA12" s="21">
        <f t="shared" si="6"/>
        <v>0</v>
      </c>
      <c r="AB12" s="21">
        <f t="shared" si="6"/>
        <v>0</v>
      </c>
      <c r="AC12" s="21"/>
      <c r="AD12" s="130">
        <f t="shared" ref="AD12:AD14" si="8">+AD17+AD22</f>
        <v>0</v>
      </c>
      <c r="AE12" s="130"/>
      <c r="AF12" s="130"/>
      <c r="AG12" s="130"/>
      <c r="AH12" s="130"/>
      <c r="AI12" s="130"/>
    </row>
    <row r="13" spans="1:35" ht="15" customHeight="1" x14ac:dyDescent="0.25">
      <c r="A13" s="78" t="s">
        <v>35</v>
      </c>
      <c r="B13" s="21">
        <f t="shared" ref="B13:D14" si="9">+B18+B23</f>
        <v>15</v>
      </c>
      <c r="C13" s="21">
        <f t="shared" si="9"/>
        <v>9</v>
      </c>
      <c r="D13" s="21">
        <f t="shared" si="9"/>
        <v>6</v>
      </c>
      <c r="E13" s="21"/>
      <c r="F13" s="21">
        <f t="shared" ref="F13:H14" si="10">+F18+F23</f>
        <v>7</v>
      </c>
      <c r="G13" s="21">
        <f t="shared" si="10"/>
        <v>5</v>
      </c>
      <c r="H13" s="21">
        <f t="shared" si="10"/>
        <v>2</v>
      </c>
      <c r="I13" s="21"/>
      <c r="J13" s="21">
        <f t="shared" ref="J13:L14" si="11">+J18+J23</f>
        <v>2</v>
      </c>
      <c r="K13" s="21">
        <f t="shared" si="11"/>
        <v>1</v>
      </c>
      <c r="L13" s="21">
        <f t="shared" si="11"/>
        <v>1</v>
      </c>
      <c r="M13" s="21"/>
      <c r="N13" s="21">
        <f t="shared" ref="N13:P14" si="12">+N18+N23</f>
        <v>3</v>
      </c>
      <c r="O13" s="21">
        <f t="shared" si="12"/>
        <v>1</v>
      </c>
      <c r="P13" s="21">
        <f t="shared" si="12"/>
        <v>2</v>
      </c>
      <c r="Q13" s="21"/>
      <c r="R13" s="21">
        <f t="shared" ref="R13:T14" si="13">+R18+R23</f>
        <v>3</v>
      </c>
      <c r="S13" s="21">
        <f t="shared" si="13"/>
        <v>2</v>
      </c>
      <c r="T13" s="21">
        <f t="shared" si="13"/>
        <v>1</v>
      </c>
      <c r="U13" s="21"/>
      <c r="V13" s="21">
        <f t="shared" ref="V13:X14" si="14">+V18+V23</f>
        <v>0</v>
      </c>
      <c r="W13" s="21">
        <f t="shared" si="14"/>
        <v>0</v>
      </c>
      <c r="X13" s="21">
        <f t="shared" si="14"/>
        <v>0</v>
      </c>
      <c r="Y13" s="21"/>
      <c r="Z13" s="21">
        <f t="shared" ref="Z13:AB14" si="15">+Z18+Z23</f>
        <v>0</v>
      </c>
      <c r="AA13" s="21">
        <f t="shared" si="15"/>
        <v>0</v>
      </c>
      <c r="AB13" s="21">
        <f t="shared" si="15"/>
        <v>0</v>
      </c>
      <c r="AC13" s="21"/>
      <c r="AD13" s="130">
        <f t="shared" si="8"/>
        <v>0</v>
      </c>
      <c r="AE13" s="130"/>
      <c r="AF13" s="130"/>
      <c r="AG13" s="130"/>
      <c r="AH13" s="130"/>
      <c r="AI13" s="130"/>
    </row>
    <row r="14" spans="1:35" ht="15" customHeight="1" x14ac:dyDescent="0.25">
      <c r="A14" s="79" t="s">
        <v>101</v>
      </c>
      <c r="B14" s="21">
        <f t="shared" si="9"/>
        <v>0</v>
      </c>
      <c r="C14" s="21">
        <f t="shared" si="9"/>
        <v>0</v>
      </c>
      <c r="D14" s="21">
        <f t="shared" si="9"/>
        <v>0</v>
      </c>
      <c r="E14" s="21"/>
      <c r="F14" s="21">
        <f t="shared" si="10"/>
        <v>0</v>
      </c>
      <c r="G14" s="21">
        <f t="shared" si="10"/>
        <v>0</v>
      </c>
      <c r="H14" s="21">
        <f t="shared" si="10"/>
        <v>0</v>
      </c>
      <c r="I14" s="21"/>
      <c r="J14" s="21">
        <f t="shared" si="11"/>
        <v>0</v>
      </c>
      <c r="K14" s="21">
        <f t="shared" si="11"/>
        <v>0</v>
      </c>
      <c r="L14" s="21">
        <f t="shared" si="11"/>
        <v>0</v>
      </c>
      <c r="M14" s="21"/>
      <c r="N14" s="21">
        <f t="shared" si="12"/>
        <v>0</v>
      </c>
      <c r="O14" s="21">
        <f t="shared" si="12"/>
        <v>0</v>
      </c>
      <c r="P14" s="21">
        <f t="shared" si="12"/>
        <v>0</v>
      </c>
      <c r="Q14" s="21"/>
      <c r="R14" s="21">
        <f t="shared" si="13"/>
        <v>0</v>
      </c>
      <c r="S14" s="21">
        <f t="shared" si="13"/>
        <v>0</v>
      </c>
      <c r="T14" s="21">
        <f t="shared" si="13"/>
        <v>0</v>
      </c>
      <c r="U14" s="21"/>
      <c r="V14" s="21">
        <f t="shared" si="14"/>
        <v>0</v>
      </c>
      <c r="W14" s="21">
        <f t="shared" si="14"/>
        <v>0</v>
      </c>
      <c r="X14" s="21">
        <f t="shared" si="14"/>
        <v>0</v>
      </c>
      <c r="Y14" s="21"/>
      <c r="Z14" s="21">
        <f t="shared" si="15"/>
        <v>0</v>
      </c>
      <c r="AA14" s="21">
        <f t="shared" si="15"/>
        <v>0</v>
      </c>
      <c r="AB14" s="21">
        <f t="shared" si="15"/>
        <v>0</v>
      </c>
      <c r="AC14" s="21"/>
      <c r="AD14" s="130">
        <f t="shared" si="8"/>
        <v>0</v>
      </c>
      <c r="AE14" s="130"/>
      <c r="AF14" s="130"/>
      <c r="AG14" s="130"/>
      <c r="AH14" s="130"/>
      <c r="AI14" s="130"/>
    </row>
    <row r="15" spans="1:35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7"/>
      <c r="AE15" s="37"/>
      <c r="AF15" s="37"/>
      <c r="AG15" s="37"/>
    </row>
    <row r="16" spans="1:35" ht="15" customHeight="1" x14ac:dyDescent="0.25">
      <c r="A16" s="8" t="s">
        <v>36</v>
      </c>
      <c r="B16" s="61">
        <f>+F16+J16+N16+R16+V16+Z16</f>
        <v>3692</v>
      </c>
      <c r="C16" s="61">
        <f t="shared" ref="C16:D16" si="16">+G16+K16+O16+S16+W16+AA16</f>
        <v>1967</v>
      </c>
      <c r="D16" s="61">
        <f t="shared" si="16"/>
        <v>1725</v>
      </c>
      <c r="E16" s="61"/>
      <c r="F16" s="61">
        <f>+F17+F18+F19</f>
        <v>837</v>
      </c>
      <c r="G16" s="61">
        <f t="shared" ref="G16:H16" si="17">+G17+G18+G19</f>
        <v>459</v>
      </c>
      <c r="H16" s="61">
        <f t="shared" si="17"/>
        <v>378</v>
      </c>
      <c r="I16" s="94"/>
      <c r="J16" s="61">
        <f>+J17+J18+J19</f>
        <v>1022</v>
      </c>
      <c r="K16" s="61">
        <f t="shared" ref="K16:L16" si="18">+K17+K18+K19</f>
        <v>575</v>
      </c>
      <c r="L16" s="61">
        <f t="shared" si="18"/>
        <v>447</v>
      </c>
      <c r="M16" s="94"/>
      <c r="N16" s="61">
        <f>+N17+N18+N19</f>
        <v>732</v>
      </c>
      <c r="O16" s="61">
        <f t="shared" ref="O16:P16" si="19">+O17+O18+O19</f>
        <v>397</v>
      </c>
      <c r="P16" s="61">
        <f t="shared" si="19"/>
        <v>335</v>
      </c>
      <c r="Q16" s="94"/>
      <c r="R16" s="61">
        <f>+R17+R18+R19</f>
        <v>608</v>
      </c>
      <c r="S16" s="61">
        <f t="shared" ref="S16:T16" si="20">+S17+S18+S19</f>
        <v>294</v>
      </c>
      <c r="T16" s="61">
        <f t="shared" si="20"/>
        <v>314</v>
      </c>
      <c r="U16" s="94"/>
      <c r="V16" s="61">
        <f>+V17+V18+V19</f>
        <v>493</v>
      </c>
      <c r="W16" s="61">
        <f t="shared" ref="W16:X16" si="21">+W17+W18+W19</f>
        <v>242</v>
      </c>
      <c r="X16" s="61">
        <f t="shared" si="21"/>
        <v>251</v>
      </c>
      <c r="Y16" s="94"/>
      <c r="Z16" s="61">
        <f>+Z17+Z18+Z19</f>
        <v>0</v>
      </c>
      <c r="AA16" s="61">
        <f t="shared" ref="AA16:AB16" si="22">+AA17+AA18+AA19</f>
        <v>0</v>
      </c>
      <c r="AB16" s="61">
        <f t="shared" si="22"/>
        <v>0</v>
      </c>
      <c r="AC16" s="21"/>
      <c r="AD16" s="28"/>
      <c r="AE16" s="28"/>
      <c r="AF16" s="28"/>
      <c r="AG16" s="37"/>
    </row>
    <row r="17" spans="1:33" ht="15" customHeight="1" x14ac:dyDescent="0.25">
      <c r="A17" s="78" t="s">
        <v>34</v>
      </c>
      <c r="B17" s="26">
        <v>3677</v>
      </c>
      <c r="C17" s="26">
        <v>1958</v>
      </c>
      <c r="D17" s="26">
        <v>1719</v>
      </c>
      <c r="E17" s="26"/>
      <c r="F17" s="26">
        <v>830</v>
      </c>
      <c r="G17" s="26">
        <v>454</v>
      </c>
      <c r="H17" s="26">
        <v>376</v>
      </c>
      <c r="I17" s="26"/>
      <c r="J17" s="26">
        <v>1020</v>
      </c>
      <c r="K17" s="26">
        <v>574</v>
      </c>
      <c r="L17" s="26">
        <v>446</v>
      </c>
      <c r="M17" s="26"/>
      <c r="N17" s="26">
        <v>729</v>
      </c>
      <c r="O17" s="26">
        <v>396</v>
      </c>
      <c r="P17" s="26">
        <v>333</v>
      </c>
      <c r="Q17" s="26"/>
      <c r="R17" s="26">
        <v>605</v>
      </c>
      <c r="S17" s="26">
        <v>292</v>
      </c>
      <c r="T17" s="26">
        <v>313</v>
      </c>
      <c r="U17" s="26"/>
      <c r="V17" s="26">
        <v>493</v>
      </c>
      <c r="W17" s="26">
        <v>242</v>
      </c>
      <c r="X17" s="26">
        <v>251</v>
      </c>
      <c r="Y17" s="26"/>
      <c r="Z17" s="26">
        <v>0</v>
      </c>
      <c r="AA17" s="26">
        <v>0</v>
      </c>
      <c r="AB17" s="26">
        <v>0</v>
      </c>
      <c r="AC17" s="26"/>
      <c r="AD17" s="28"/>
      <c r="AE17" s="28"/>
      <c r="AF17" s="28"/>
      <c r="AG17" s="37"/>
    </row>
    <row r="18" spans="1:33" ht="15" customHeight="1" x14ac:dyDescent="0.25">
      <c r="A18" s="78" t="s">
        <v>35</v>
      </c>
      <c r="B18" s="26">
        <v>15</v>
      </c>
      <c r="C18" s="26">
        <v>9</v>
      </c>
      <c r="D18" s="26">
        <v>6</v>
      </c>
      <c r="E18" s="26"/>
      <c r="F18" s="26">
        <v>7</v>
      </c>
      <c r="G18" s="26">
        <v>5</v>
      </c>
      <c r="H18" s="26">
        <v>2</v>
      </c>
      <c r="I18" s="26"/>
      <c r="J18" s="26">
        <v>2</v>
      </c>
      <c r="K18" s="26">
        <v>1</v>
      </c>
      <c r="L18" s="26">
        <v>1</v>
      </c>
      <c r="M18" s="26"/>
      <c r="N18" s="26">
        <v>3</v>
      </c>
      <c r="O18" s="26">
        <v>1</v>
      </c>
      <c r="P18" s="26">
        <v>2</v>
      </c>
      <c r="Q18" s="26"/>
      <c r="R18" s="26">
        <v>3</v>
      </c>
      <c r="S18" s="26">
        <v>2</v>
      </c>
      <c r="T18" s="26">
        <v>1</v>
      </c>
      <c r="U18" s="26"/>
      <c r="V18" s="26">
        <v>0</v>
      </c>
      <c r="W18" s="26">
        <v>0</v>
      </c>
      <c r="X18" s="26">
        <v>0</v>
      </c>
      <c r="Y18" s="26"/>
      <c r="Z18" s="26">
        <v>0</v>
      </c>
      <c r="AA18" s="26">
        <v>0</v>
      </c>
      <c r="AB18" s="26">
        <v>0</v>
      </c>
      <c r="AC18" s="26"/>
      <c r="AD18" s="28"/>
      <c r="AE18" s="28"/>
      <c r="AF18" s="28"/>
      <c r="AG18" s="37"/>
    </row>
    <row r="19" spans="1:33" ht="15" customHeight="1" x14ac:dyDescent="0.25">
      <c r="A19" s="79" t="s">
        <v>101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8"/>
      <c r="AE19" s="28"/>
      <c r="AF19" s="28"/>
      <c r="AG19" s="37"/>
    </row>
    <row r="20" spans="1:33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8"/>
      <c r="AE20" s="28"/>
      <c r="AF20" s="28"/>
      <c r="AG20" s="37"/>
    </row>
    <row r="21" spans="1:33" ht="15" customHeight="1" x14ac:dyDescent="0.25">
      <c r="A21" s="8" t="s">
        <v>37</v>
      </c>
      <c r="B21" s="61">
        <f>+F21+J21+N21+R21+V21+Z21</f>
        <v>688</v>
      </c>
      <c r="C21" s="61">
        <f t="shared" ref="C21" si="23">+G21+K21+O21+S21+W21+AA21</f>
        <v>413</v>
      </c>
      <c r="D21" s="61">
        <f t="shared" ref="D21" si="24">+H21+L21+P21+T21+X21+AB21</f>
        <v>275</v>
      </c>
      <c r="E21" s="61"/>
      <c r="F21" s="61">
        <f>+F22+F23+F24</f>
        <v>181</v>
      </c>
      <c r="G21" s="61">
        <f t="shared" ref="G21" si="25">+G22+G23+G24</f>
        <v>112</v>
      </c>
      <c r="H21" s="61">
        <f t="shared" ref="H21" si="26">+H22+H23+H24</f>
        <v>69</v>
      </c>
      <c r="I21" s="94"/>
      <c r="J21" s="61">
        <f>+J22+J23+J24</f>
        <v>157</v>
      </c>
      <c r="K21" s="61">
        <f t="shared" ref="K21" si="27">+K22+K23+K24</f>
        <v>104</v>
      </c>
      <c r="L21" s="61">
        <f t="shared" ref="L21" si="28">+L22+L23+L24</f>
        <v>53</v>
      </c>
      <c r="M21" s="94"/>
      <c r="N21" s="61">
        <f>+N22+N23+N24</f>
        <v>123</v>
      </c>
      <c r="O21" s="61">
        <f t="shared" ref="O21" si="29">+O22+O23+O24</f>
        <v>75</v>
      </c>
      <c r="P21" s="61">
        <f t="shared" ref="P21" si="30">+P22+P23+P24</f>
        <v>48</v>
      </c>
      <c r="Q21" s="94"/>
      <c r="R21" s="61">
        <f>+R22+R23+R24</f>
        <v>145</v>
      </c>
      <c r="S21" s="61">
        <f t="shared" ref="S21" si="31">+S22+S23+S24</f>
        <v>86</v>
      </c>
      <c r="T21" s="61">
        <f t="shared" ref="T21" si="32">+T22+T23+T24</f>
        <v>59</v>
      </c>
      <c r="U21" s="94"/>
      <c r="V21" s="61">
        <f>+V22+V23+V24</f>
        <v>82</v>
      </c>
      <c r="W21" s="61">
        <f t="shared" ref="W21" si="33">+W22+W23+W24</f>
        <v>36</v>
      </c>
      <c r="X21" s="61">
        <f t="shared" ref="X21" si="34">+X22+X23+X24</f>
        <v>46</v>
      </c>
      <c r="Y21" s="94"/>
      <c r="Z21" s="61">
        <f>+Z22+Z23+Z24</f>
        <v>0</v>
      </c>
      <c r="AA21" s="61">
        <f t="shared" ref="AA21" si="35">+AA22+AA23+AA24</f>
        <v>0</v>
      </c>
      <c r="AB21" s="61">
        <f t="shared" ref="AB21" si="36">+AB22+AB23+AB24</f>
        <v>0</v>
      </c>
      <c r="AC21" s="21"/>
      <c r="AD21" s="28"/>
      <c r="AE21" s="28"/>
      <c r="AF21" s="28"/>
      <c r="AG21" s="37"/>
    </row>
    <row r="22" spans="1:33" ht="15" customHeight="1" x14ac:dyDescent="0.25">
      <c r="A22" s="78" t="s">
        <v>34</v>
      </c>
      <c r="B22" s="26">
        <v>688</v>
      </c>
      <c r="C22" s="26">
        <v>413</v>
      </c>
      <c r="D22" s="26">
        <v>275</v>
      </c>
      <c r="E22" s="26"/>
      <c r="F22" s="26">
        <v>181</v>
      </c>
      <c r="G22" s="26">
        <v>112</v>
      </c>
      <c r="H22" s="26">
        <v>69</v>
      </c>
      <c r="I22" s="26"/>
      <c r="J22" s="26">
        <v>157</v>
      </c>
      <c r="K22" s="26">
        <v>104</v>
      </c>
      <c r="L22" s="26">
        <v>53</v>
      </c>
      <c r="M22" s="26"/>
      <c r="N22" s="26">
        <v>123</v>
      </c>
      <c r="O22" s="26">
        <v>75</v>
      </c>
      <c r="P22" s="26">
        <v>48</v>
      </c>
      <c r="Q22" s="26"/>
      <c r="R22" s="26">
        <v>145</v>
      </c>
      <c r="S22" s="26">
        <v>86</v>
      </c>
      <c r="T22" s="26">
        <v>59</v>
      </c>
      <c r="U22" s="26"/>
      <c r="V22" s="26">
        <v>82</v>
      </c>
      <c r="W22" s="26">
        <v>36</v>
      </c>
      <c r="X22" s="26">
        <v>46</v>
      </c>
      <c r="Y22" s="26"/>
      <c r="Z22" s="26">
        <v>0</v>
      </c>
      <c r="AA22" s="26">
        <v>0</v>
      </c>
      <c r="AB22" s="26">
        <v>0</v>
      </c>
      <c r="AC22" s="26"/>
      <c r="AD22" s="28"/>
      <c r="AE22" s="28"/>
      <c r="AF22" s="28"/>
      <c r="AG22" s="37"/>
    </row>
    <row r="23" spans="1:33" ht="15" customHeight="1" x14ac:dyDescent="0.25">
      <c r="A23" s="78" t="s">
        <v>35</v>
      </c>
      <c r="B23" s="26">
        <v>0</v>
      </c>
      <c r="C23" s="26">
        <v>0</v>
      </c>
      <c r="D23" s="26">
        <v>0</v>
      </c>
      <c r="E23" s="26"/>
      <c r="F23" s="26">
        <v>0</v>
      </c>
      <c r="G23" s="26">
        <v>0</v>
      </c>
      <c r="H23" s="26">
        <v>0</v>
      </c>
      <c r="I23" s="26"/>
      <c r="J23" s="26">
        <v>0</v>
      </c>
      <c r="K23" s="26">
        <v>0</v>
      </c>
      <c r="L23" s="26">
        <v>0</v>
      </c>
      <c r="M23" s="26"/>
      <c r="N23" s="26">
        <v>0</v>
      </c>
      <c r="O23" s="26">
        <v>0</v>
      </c>
      <c r="P23" s="26">
        <v>0</v>
      </c>
      <c r="Q23" s="26"/>
      <c r="R23" s="26">
        <v>0</v>
      </c>
      <c r="S23" s="26">
        <v>0</v>
      </c>
      <c r="T23" s="26">
        <v>0</v>
      </c>
      <c r="U23" s="26"/>
      <c r="V23" s="26">
        <v>0</v>
      </c>
      <c r="W23" s="26">
        <v>0</v>
      </c>
      <c r="X23" s="26">
        <v>0</v>
      </c>
      <c r="Y23" s="26"/>
      <c r="Z23" s="26">
        <v>0</v>
      </c>
      <c r="AA23" s="26">
        <v>0</v>
      </c>
      <c r="AB23" s="26">
        <v>0</v>
      </c>
      <c r="AC23" s="26"/>
      <c r="AD23" s="28"/>
      <c r="AE23" s="28"/>
      <c r="AF23" s="28"/>
      <c r="AG23" s="37"/>
    </row>
    <row r="24" spans="1:33" ht="15" customHeight="1" x14ac:dyDescent="0.25">
      <c r="A24" s="80" t="s">
        <v>101</v>
      </c>
      <c r="B24" s="162">
        <v>0</v>
      </c>
      <c r="C24" s="162">
        <v>0</v>
      </c>
      <c r="D24" s="162">
        <v>0</v>
      </c>
      <c r="E24" s="162"/>
      <c r="F24" s="162">
        <v>0</v>
      </c>
      <c r="G24" s="162">
        <v>0</v>
      </c>
      <c r="H24" s="162">
        <f t="shared" ref="H24" si="37">+F24-G24</f>
        <v>0</v>
      </c>
      <c r="I24" s="162"/>
      <c r="J24" s="162">
        <v>0</v>
      </c>
      <c r="K24" s="162">
        <v>0</v>
      </c>
      <c r="L24" s="162">
        <f t="shared" ref="L24" si="38">+J24-K24</f>
        <v>0</v>
      </c>
      <c r="M24" s="162"/>
      <c r="N24" s="162">
        <v>0</v>
      </c>
      <c r="O24" s="162">
        <v>0</v>
      </c>
      <c r="P24" s="162">
        <f t="shared" ref="P24" si="39">+N24-O24</f>
        <v>0</v>
      </c>
      <c r="Q24" s="162"/>
      <c r="R24" s="162">
        <v>0</v>
      </c>
      <c r="S24" s="162">
        <v>0</v>
      </c>
      <c r="T24" s="162">
        <f t="shared" ref="T24" si="40">+R24-S24</f>
        <v>0</v>
      </c>
      <c r="U24" s="162"/>
      <c r="V24" s="162">
        <v>0</v>
      </c>
      <c r="W24" s="162">
        <v>0</v>
      </c>
      <c r="X24" s="162">
        <f t="shared" ref="X24" si="41">+V24-W24</f>
        <v>0</v>
      </c>
      <c r="Y24" s="162"/>
      <c r="Z24" s="162">
        <v>0</v>
      </c>
      <c r="AA24" s="162">
        <v>0</v>
      </c>
      <c r="AB24" s="162">
        <f t="shared" ref="AB24" si="42">+Z24-AA24</f>
        <v>0</v>
      </c>
      <c r="AC24" s="26"/>
      <c r="AD24" s="28"/>
      <c r="AE24" s="28"/>
      <c r="AF24" s="28"/>
      <c r="AG24" s="37"/>
    </row>
    <row r="25" spans="1:33" ht="9" customHeight="1" x14ac:dyDescent="0.25">
      <c r="A25" s="36"/>
      <c r="B25" s="82"/>
      <c r="C25" s="82"/>
      <c r="D25" s="82"/>
      <c r="E25" s="82"/>
      <c r="AD25" s="28"/>
      <c r="AE25" s="28"/>
      <c r="AF25" s="28"/>
      <c r="AG25" s="37"/>
    </row>
    <row r="26" spans="1:33" s="60" customFormat="1" ht="15" customHeight="1" x14ac:dyDescent="0.25">
      <c r="A26" s="248" t="s">
        <v>97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197"/>
      <c r="AD26" s="89"/>
      <c r="AE26" s="89"/>
      <c r="AF26" s="89"/>
      <c r="AG26" s="88"/>
    </row>
    <row r="27" spans="1:33" ht="9" customHeight="1" x14ac:dyDescent="0.25">
      <c r="F27" s="35"/>
      <c r="G27" s="35"/>
      <c r="H27" s="35"/>
      <c r="AD27" s="35"/>
      <c r="AE27" s="35"/>
      <c r="AF27" s="35"/>
    </row>
    <row r="28" spans="1:33" ht="15" customHeight="1" x14ac:dyDescent="0.25">
      <c r="A28" s="29" t="s">
        <v>10</v>
      </c>
      <c r="B28" s="63">
        <v>12.657862035083664</v>
      </c>
      <c r="C28" s="63">
        <v>13.987657948868645</v>
      </c>
      <c r="D28" s="63">
        <v>11.371389583807142</v>
      </c>
      <c r="E28" s="131"/>
      <c r="F28" s="63">
        <v>19.648716464003087</v>
      </c>
      <c r="G28" s="63">
        <v>20.778748180494905</v>
      </c>
      <c r="H28" s="63">
        <v>18.372379778051787</v>
      </c>
      <c r="I28" s="131"/>
      <c r="J28" s="63">
        <v>18.888176866388978</v>
      </c>
      <c r="K28" s="63">
        <v>20.94386181369525</v>
      </c>
      <c r="L28" s="63">
        <v>16.666666666666664</v>
      </c>
      <c r="M28" s="131"/>
      <c r="N28" s="63">
        <v>12.605042016806722</v>
      </c>
      <c r="O28" s="63">
        <v>13.947990543735225</v>
      </c>
      <c r="P28" s="63">
        <v>11.268020005884082</v>
      </c>
      <c r="Q28" s="131"/>
      <c r="R28" s="63">
        <v>9.1739766081871341</v>
      </c>
      <c r="S28" s="63">
        <v>9.7560975609756095</v>
      </c>
      <c r="T28" s="63">
        <v>8.6482726640389522</v>
      </c>
      <c r="U28" s="131"/>
      <c r="V28" s="63">
        <v>7.0319187966246792</v>
      </c>
      <c r="W28" s="63">
        <v>7.4351430863867352</v>
      </c>
      <c r="X28" s="63">
        <v>6.6922036953582689</v>
      </c>
      <c r="Y28" s="131"/>
      <c r="Z28" s="162">
        <v>0</v>
      </c>
      <c r="AA28" s="162">
        <v>0</v>
      </c>
      <c r="AB28" s="162">
        <v>0</v>
      </c>
      <c r="AD28" s="35"/>
      <c r="AE28" s="35"/>
      <c r="AF28" s="35"/>
    </row>
    <row r="29" spans="1:33" ht="15" customHeight="1" x14ac:dyDescent="0.25">
      <c r="A29" s="78" t="s">
        <v>34</v>
      </c>
      <c r="B29" s="53">
        <v>12.916876276151864</v>
      </c>
      <c r="C29" s="53">
        <v>14.276252408477841</v>
      </c>
      <c r="D29" s="53">
        <v>11.603142275240035</v>
      </c>
      <c r="E29" s="83"/>
      <c r="F29" s="53">
        <v>20.203836930455633</v>
      </c>
      <c r="G29" s="53">
        <v>21.270199173243142</v>
      </c>
      <c r="H29" s="53">
        <v>18.992744344857019</v>
      </c>
      <c r="I29" s="83"/>
      <c r="J29" s="53">
        <v>19.384057971014492</v>
      </c>
      <c r="K29" s="53">
        <v>21.489698890649763</v>
      </c>
      <c r="L29" s="53">
        <v>17.106616386698665</v>
      </c>
      <c r="M29" s="83"/>
      <c r="N29" s="53">
        <v>12.862318840579709</v>
      </c>
      <c r="O29" s="53">
        <v>14.238210399032647</v>
      </c>
      <c r="P29" s="53">
        <v>11.489746682750301</v>
      </c>
      <c r="Q29" s="83"/>
      <c r="R29" s="53">
        <v>9.3063655540389636</v>
      </c>
      <c r="S29" s="53">
        <v>9.9030652344773387</v>
      </c>
      <c r="T29" s="53">
        <v>8.7694483734087694</v>
      </c>
      <c r="U29" s="83"/>
      <c r="V29" s="53">
        <v>7.1570823998008457</v>
      </c>
      <c r="W29" s="53">
        <v>7.5811289882737931</v>
      </c>
      <c r="X29" s="53">
        <v>6.8010075566750636</v>
      </c>
      <c r="Y29" s="83"/>
      <c r="Z29" s="162">
        <v>0</v>
      </c>
      <c r="AA29" s="162">
        <v>0</v>
      </c>
      <c r="AB29" s="162">
        <v>0</v>
      </c>
      <c r="AD29" s="35"/>
      <c r="AE29" s="35"/>
      <c r="AF29" s="35"/>
    </row>
    <row r="30" spans="1:33" ht="15" customHeight="1" x14ac:dyDescent="0.25">
      <c r="A30" s="78" t="s">
        <v>35</v>
      </c>
      <c r="B30" s="53">
        <v>1.8518518518518516</v>
      </c>
      <c r="C30" s="53">
        <v>2.2113022113022112</v>
      </c>
      <c r="D30" s="53">
        <v>1.4888337468982631</v>
      </c>
      <c r="E30" s="83"/>
      <c r="F30" s="53">
        <v>3.9548022598870061</v>
      </c>
      <c r="G30" s="53">
        <v>5.7471264367816088</v>
      </c>
      <c r="H30" s="53">
        <v>2.2222222222222223</v>
      </c>
      <c r="I30" s="83"/>
      <c r="J30" s="53">
        <v>1.1764705882352942</v>
      </c>
      <c r="K30" s="53">
        <v>1.1494252873563218</v>
      </c>
      <c r="L30" s="53">
        <v>1.2048192771084338</v>
      </c>
      <c r="M30" s="83"/>
      <c r="N30" s="53">
        <v>1.8867924528301887</v>
      </c>
      <c r="O30" s="53">
        <v>1.3157894736842104</v>
      </c>
      <c r="P30" s="53">
        <v>2.4096385542168677</v>
      </c>
      <c r="Q30" s="83"/>
      <c r="R30" s="53">
        <v>2.0134228187919461</v>
      </c>
      <c r="S30" s="53">
        <v>2.5641025641025639</v>
      </c>
      <c r="T30" s="53">
        <v>1.4084507042253522</v>
      </c>
      <c r="U30" s="83"/>
      <c r="V30" s="53">
        <v>0</v>
      </c>
      <c r="W30" s="53">
        <v>0</v>
      </c>
      <c r="X30" s="53">
        <v>0</v>
      </c>
      <c r="Y30" s="83"/>
      <c r="Z30" s="162">
        <v>0</v>
      </c>
      <c r="AA30" s="162">
        <v>0</v>
      </c>
      <c r="AB30" s="162">
        <v>0</v>
      </c>
    </row>
    <row r="31" spans="1:33" ht="15" customHeight="1" x14ac:dyDescent="0.25">
      <c r="A31" s="79" t="s">
        <v>101</v>
      </c>
      <c r="B31" s="162">
        <v>0</v>
      </c>
      <c r="C31" s="162">
        <v>0</v>
      </c>
      <c r="D31" s="162">
        <v>0</v>
      </c>
      <c r="E31" s="83"/>
      <c r="F31" s="162">
        <v>0</v>
      </c>
      <c r="G31" s="162">
        <v>0</v>
      </c>
      <c r="H31" s="162">
        <v>0</v>
      </c>
      <c r="I31" s="83"/>
      <c r="J31" s="162">
        <v>0</v>
      </c>
      <c r="K31" s="162">
        <v>0</v>
      </c>
      <c r="L31" s="162">
        <v>0</v>
      </c>
      <c r="M31" s="83"/>
      <c r="N31" s="162">
        <v>0</v>
      </c>
      <c r="O31" s="162">
        <v>0</v>
      </c>
      <c r="P31" s="162">
        <v>0</v>
      </c>
      <c r="Q31" s="83"/>
      <c r="R31" s="162">
        <v>0</v>
      </c>
      <c r="S31" s="162">
        <v>0</v>
      </c>
      <c r="T31" s="162">
        <v>0</v>
      </c>
      <c r="U31" s="83"/>
      <c r="V31" s="162">
        <v>0</v>
      </c>
      <c r="W31" s="162">
        <v>0</v>
      </c>
      <c r="X31" s="162">
        <v>0</v>
      </c>
      <c r="Y31" s="83"/>
      <c r="Z31" s="162">
        <v>0</v>
      </c>
      <c r="AA31" s="162">
        <v>0</v>
      </c>
      <c r="AB31" s="162">
        <v>0</v>
      </c>
      <c r="AC31" s="38"/>
    </row>
    <row r="32" spans="1:33" ht="9" customHeight="1" x14ac:dyDescent="0.25">
      <c r="A32" s="8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15" customHeight="1" x14ac:dyDescent="0.25">
      <c r="A33" s="8" t="s">
        <v>36</v>
      </c>
      <c r="B33" s="63">
        <v>12.95574972804155</v>
      </c>
      <c r="C33" s="63">
        <v>14.147008055235904</v>
      </c>
      <c r="D33" s="63">
        <v>11.820735969300349</v>
      </c>
      <c r="E33" s="131"/>
      <c r="F33" s="63">
        <v>19.556074766355142</v>
      </c>
      <c r="G33" s="63">
        <v>20.043668122270741</v>
      </c>
      <c r="H33" s="63">
        <v>18.994974874371859</v>
      </c>
      <c r="I33" s="131"/>
      <c r="J33" s="63">
        <v>19.634966378482229</v>
      </c>
      <c r="K33" s="63">
        <v>21.567891972993248</v>
      </c>
      <c r="L33" s="63">
        <v>17.605356439543126</v>
      </c>
      <c r="M33" s="131"/>
      <c r="N33" s="63">
        <v>13.022593844511654</v>
      </c>
      <c r="O33" s="63">
        <v>14.394488759970994</v>
      </c>
      <c r="P33" s="63">
        <v>11.701012923506811</v>
      </c>
      <c r="Q33" s="131"/>
      <c r="R33" s="63">
        <v>9.0611028315946349</v>
      </c>
      <c r="S33" s="63">
        <v>9.3600764087870107</v>
      </c>
      <c r="T33" s="63">
        <v>8.7979826281871674</v>
      </c>
      <c r="U33" s="131"/>
      <c r="V33" s="63">
        <v>7.3791348600508897</v>
      </c>
      <c r="W33" s="63">
        <v>7.937028533945556</v>
      </c>
      <c r="X33" s="63">
        <v>6.9107929515418496</v>
      </c>
      <c r="Y33" s="131"/>
      <c r="Z33" s="162">
        <v>0</v>
      </c>
      <c r="AA33" s="162">
        <v>0</v>
      </c>
      <c r="AB33" s="162">
        <v>0</v>
      </c>
    </row>
    <row r="34" spans="1:28" ht="15" customHeight="1" x14ac:dyDescent="0.25">
      <c r="A34" s="78" t="s">
        <v>34</v>
      </c>
      <c r="B34" s="53">
        <v>12.935340885105184</v>
      </c>
      <c r="C34" s="53">
        <v>14.133102353111015</v>
      </c>
      <c r="D34" s="53">
        <v>11.796596211913259</v>
      </c>
      <c r="E34" s="83"/>
      <c r="F34" s="53">
        <v>19.451605343332552</v>
      </c>
      <c r="G34" s="53">
        <v>19.912280701754387</v>
      </c>
      <c r="H34" s="53">
        <v>18.922999496728739</v>
      </c>
      <c r="I34" s="83"/>
      <c r="J34" s="53">
        <v>19.653179190751445</v>
      </c>
      <c r="K34" s="53">
        <v>21.62773172569706</v>
      </c>
      <c r="L34" s="53">
        <v>17.586750788643531</v>
      </c>
      <c r="M34" s="83"/>
      <c r="N34" s="53">
        <v>13.010887024808138</v>
      </c>
      <c r="O34" s="53">
        <v>14.420975965040059</v>
      </c>
      <c r="P34" s="53">
        <v>11.655582779138957</v>
      </c>
      <c r="Q34" s="83"/>
      <c r="R34" s="53">
        <v>9.0406455469216986</v>
      </c>
      <c r="S34" s="53">
        <v>9.3320549696388611</v>
      </c>
      <c r="T34" s="53">
        <v>8.7847319674431663</v>
      </c>
      <c r="U34" s="83"/>
      <c r="V34" s="53">
        <v>7.3868744381180695</v>
      </c>
      <c r="W34" s="53">
        <v>7.9474548440065682</v>
      </c>
      <c r="X34" s="53">
        <v>6.9165059244971072</v>
      </c>
      <c r="Y34" s="83"/>
      <c r="Z34" s="162">
        <v>0</v>
      </c>
      <c r="AA34" s="162">
        <v>0</v>
      </c>
      <c r="AB34" s="162">
        <v>0</v>
      </c>
    </row>
    <row r="35" spans="1:28" ht="15" customHeight="1" x14ac:dyDescent="0.25">
      <c r="A35" s="78" t="s">
        <v>35</v>
      </c>
      <c r="B35" s="53">
        <v>21.12676056338028</v>
      </c>
      <c r="C35" s="53">
        <v>18</v>
      </c>
      <c r="D35" s="53">
        <v>28.571428571428569</v>
      </c>
      <c r="E35" s="83"/>
      <c r="F35" s="53">
        <v>53.846153846153847</v>
      </c>
      <c r="G35" s="53">
        <v>50</v>
      </c>
      <c r="H35" s="53">
        <v>66.666666666666657</v>
      </c>
      <c r="I35" s="83"/>
      <c r="J35" s="53">
        <v>13.333333333333334</v>
      </c>
      <c r="K35" s="53">
        <v>8.3333333333333321</v>
      </c>
      <c r="L35" s="53">
        <v>33.333333333333329</v>
      </c>
      <c r="M35" s="83"/>
      <c r="N35" s="53">
        <v>16.666666666666664</v>
      </c>
      <c r="O35" s="53">
        <v>8.3333333333333321</v>
      </c>
      <c r="P35" s="53">
        <v>33.333333333333329</v>
      </c>
      <c r="Q35" s="83"/>
      <c r="R35" s="53">
        <v>16.666666666666664</v>
      </c>
      <c r="S35" s="53">
        <v>16.666666666666664</v>
      </c>
      <c r="T35" s="53">
        <v>16.666666666666664</v>
      </c>
      <c r="U35" s="83"/>
      <c r="V35" s="53">
        <v>0</v>
      </c>
      <c r="W35" s="53">
        <v>0</v>
      </c>
      <c r="X35" s="53">
        <v>0</v>
      </c>
      <c r="Y35" s="83"/>
      <c r="Z35" s="162">
        <v>0</v>
      </c>
      <c r="AA35" s="162">
        <v>0</v>
      </c>
      <c r="AB35" s="162">
        <v>0</v>
      </c>
    </row>
    <row r="36" spans="1:28" ht="15" customHeight="1" x14ac:dyDescent="0.25">
      <c r="A36" s="79" t="s">
        <v>101</v>
      </c>
      <c r="B36" s="162">
        <v>0</v>
      </c>
      <c r="C36" s="162">
        <v>0</v>
      </c>
      <c r="D36" s="162">
        <v>0</v>
      </c>
      <c r="E36" s="83"/>
      <c r="F36" s="162">
        <v>0</v>
      </c>
      <c r="G36" s="162">
        <v>0</v>
      </c>
      <c r="H36" s="162">
        <v>0</v>
      </c>
      <c r="I36" s="83"/>
      <c r="J36" s="162">
        <v>0</v>
      </c>
      <c r="K36" s="162">
        <v>0</v>
      </c>
      <c r="L36" s="162">
        <v>0</v>
      </c>
      <c r="M36" s="83"/>
      <c r="N36" s="162">
        <v>0</v>
      </c>
      <c r="O36" s="162">
        <v>0</v>
      </c>
      <c r="P36" s="162">
        <v>0</v>
      </c>
      <c r="Q36" s="83"/>
      <c r="R36" s="162">
        <v>0</v>
      </c>
      <c r="S36" s="162">
        <v>0</v>
      </c>
      <c r="T36" s="162">
        <v>0</v>
      </c>
      <c r="U36" s="83"/>
      <c r="V36" s="162">
        <v>0</v>
      </c>
      <c r="W36" s="162">
        <v>0</v>
      </c>
      <c r="X36" s="162">
        <v>0</v>
      </c>
      <c r="Y36" s="83"/>
      <c r="Z36" s="162">
        <v>0</v>
      </c>
      <c r="AA36" s="162">
        <v>0</v>
      </c>
      <c r="AB36" s="162">
        <v>0</v>
      </c>
    </row>
    <row r="37" spans="1:28" ht="9" customHeight="1" x14ac:dyDescent="0.25">
      <c r="A37" s="8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ht="15" customHeight="1" x14ac:dyDescent="0.25">
      <c r="A38" s="8" t="s">
        <v>37</v>
      </c>
      <c r="B38" s="63">
        <v>11.267605633802818</v>
      </c>
      <c r="C38" s="63">
        <v>13.27547412407586</v>
      </c>
      <c r="D38" s="63">
        <v>9.1819699499165264</v>
      </c>
      <c r="E38" s="131"/>
      <c r="F38" s="63">
        <v>20.088790233074359</v>
      </c>
      <c r="G38" s="63">
        <v>24.454148471615721</v>
      </c>
      <c r="H38" s="63">
        <v>15.575620767494355</v>
      </c>
      <c r="I38" s="131"/>
      <c r="J38" s="63">
        <v>15.139826422372227</v>
      </c>
      <c r="K38" s="63">
        <v>18.055555555555554</v>
      </c>
      <c r="L38" s="63">
        <v>11.496746203904555</v>
      </c>
      <c r="M38" s="131"/>
      <c r="N38" s="63">
        <v>10.585197934595525</v>
      </c>
      <c r="O38" s="63">
        <v>11.980830670926517</v>
      </c>
      <c r="P38" s="63">
        <v>8.9552238805970141</v>
      </c>
      <c r="Q38" s="131"/>
      <c r="R38" s="63">
        <v>9.6795727636849129</v>
      </c>
      <c r="S38" s="63">
        <v>11.405835543766578</v>
      </c>
      <c r="T38" s="63">
        <v>7.93010752688172</v>
      </c>
      <c r="U38" s="131"/>
      <c r="V38" s="63">
        <v>5.4812834224598923</v>
      </c>
      <c r="W38" s="63">
        <v>5.2173913043478262</v>
      </c>
      <c r="X38" s="63">
        <v>5.7071960297766751</v>
      </c>
      <c r="Y38" s="131"/>
      <c r="Z38" s="162">
        <v>0</v>
      </c>
      <c r="AA38" s="162">
        <v>0</v>
      </c>
      <c r="AB38" s="162">
        <v>0</v>
      </c>
    </row>
    <row r="39" spans="1:28" ht="15" customHeight="1" x14ac:dyDescent="0.25">
      <c r="A39" s="78" t="s">
        <v>34</v>
      </c>
      <c r="B39" s="53">
        <v>12.819079560275759</v>
      </c>
      <c r="C39" s="53">
        <v>14.996368917937545</v>
      </c>
      <c r="D39" s="53">
        <v>10.524301569077689</v>
      </c>
      <c r="E39" s="83"/>
      <c r="F39" s="53">
        <v>24.559023066485754</v>
      </c>
      <c r="G39" s="53">
        <v>29.396325459317584</v>
      </c>
      <c r="H39" s="53">
        <v>19.382022471910112</v>
      </c>
      <c r="I39" s="83"/>
      <c r="J39" s="53">
        <v>17.800453514739228</v>
      </c>
      <c r="K39" s="53">
        <v>20.758483033932134</v>
      </c>
      <c r="L39" s="53">
        <v>13.910761154855644</v>
      </c>
      <c r="M39" s="83"/>
      <c r="N39" s="53">
        <v>12.047012732615084</v>
      </c>
      <c r="O39" s="53">
        <v>13.345195729537366</v>
      </c>
      <c r="P39" s="53">
        <v>10.457516339869281</v>
      </c>
      <c r="Q39" s="83"/>
      <c r="R39" s="53">
        <v>10.607168983174835</v>
      </c>
      <c r="S39" s="53">
        <v>12.5</v>
      </c>
      <c r="T39" s="53">
        <v>8.6892488954344618</v>
      </c>
      <c r="U39" s="83"/>
      <c r="V39" s="53">
        <v>6.0294117647058822</v>
      </c>
      <c r="W39" s="53">
        <v>5.787781350482315</v>
      </c>
      <c r="X39" s="53">
        <v>6.2330623306233059</v>
      </c>
      <c r="Y39" s="83"/>
      <c r="Z39" s="162">
        <v>0</v>
      </c>
      <c r="AA39" s="162">
        <v>0</v>
      </c>
      <c r="AB39" s="162">
        <v>0</v>
      </c>
    </row>
    <row r="40" spans="1:28" ht="15" customHeight="1" x14ac:dyDescent="0.25">
      <c r="A40" s="78" t="s">
        <v>35</v>
      </c>
      <c r="B40" s="53">
        <v>0</v>
      </c>
      <c r="C40" s="53">
        <v>0</v>
      </c>
      <c r="D40" s="53">
        <v>0</v>
      </c>
      <c r="E40" s="83"/>
      <c r="F40" s="53">
        <v>0</v>
      </c>
      <c r="G40" s="53">
        <v>0</v>
      </c>
      <c r="H40" s="53">
        <v>0</v>
      </c>
      <c r="I40" s="83"/>
      <c r="J40" s="53">
        <v>0</v>
      </c>
      <c r="K40" s="53">
        <v>0</v>
      </c>
      <c r="L40" s="53">
        <v>0</v>
      </c>
      <c r="M40" s="83"/>
      <c r="N40" s="53">
        <v>0</v>
      </c>
      <c r="O40" s="53">
        <v>0</v>
      </c>
      <c r="P40" s="53">
        <v>0</v>
      </c>
      <c r="Q40" s="83"/>
      <c r="R40" s="53">
        <v>0</v>
      </c>
      <c r="S40" s="53">
        <v>0</v>
      </c>
      <c r="T40" s="53">
        <v>0</v>
      </c>
      <c r="U40" s="83"/>
      <c r="V40" s="53">
        <v>0</v>
      </c>
      <c r="W40" s="53">
        <v>0</v>
      </c>
      <c r="X40" s="53">
        <v>0</v>
      </c>
      <c r="Y40" s="83"/>
      <c r="Z40" s="162">
        <v>0</v>
      </c>
      <c r="AA40" s="162">
        <v>0</v>
      </c>
      <c r="AB40" s="162">
        <v>0</v>
      </c>
    </row>
    <row r="41" spans="1:28" ht="15" customHeight="1" thickBot="1" x14ac:dyDescent="0.3">
      <c r="A41" s="81" t="s">
        <v>101</v>
      </c>
      <c r="B41" s="56" t="s">
        <v>7</v>
      </c>
      <c r="C41" s="56" t="s">
        <v>7</v>
      </c>
      <c r="D41" s="56" t="s">
        <v>7</v>
      </c>
      <c r="E41" s="84"/>
      <c r="F41" s="56" t="s">
        <v>7</v>
      </c>
      <c r="G41" s="56" t="s">
        <v>7</v>
      </c>
      <c r="H41" s="56" t="s">
        <v>7</v>
      </c>
      <c r="I41" s="84"/>
      <c r="J41" s="56" t="s">
        <v>7</v>
      </c>
      <c r="K41" s="56" t="s">
        <v>7</v>
      </c>
      <c r="L41" s="56" t="s">
        <v>7</v>
      </c>
      <c r="M41" s="84"/>
      <c r="N41" s="56" t="s">
        <v>7</v>
      </c>
      <c r="O41" s="56" t="s">
        <v>7</v>
      </c>
      <c r="P41" s="56" t="s">
        <v>7</v>
      </c>
      <c r="Q41" s="84"/>
      <c r="R41" s="56" t="s">
        <v>7</v>
      </c>
      <c r="S41" s="56" t="s">
        <v>7</v>
      </c>
      <c r="T41" s="56" t="s">
        <v>7</v>
      </c>
      <c r="U41" s="84"/>
      <c r="V41" s="56" t="s">
        <v>7</v>
      </c>
      <c r="W41" s="56" t="s">
        <v>7</v>
      </c>
      <c r="X41" s="56" t="s">
        <v>7</v>
      </c>
      <c r="Y41" s="84"/>
      <c r="Z41" s="56" t="s">
        <v>7</v>
      </c>
      <c r="AA41" s="56" t="s">
        <v>7</v>
      </c>
      <c r="AB41" s="56" t="s">
        <v>7</v>
      </c>
    </row>
    <row r="42" spans="1:28" x14ac:dyDescent="0.25">
      <c r="A42" s="242" t="s">
        <v>98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</row>
    <row r="43" spans="1:28" x14ac:dyDescent="0.25">
      <c r="A43" s="247" t="s">
        <v>79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</row>
  </sheetData>
  <mergeCells count="17">
    <mergeCell ref="A1:AB1"/>
    <mergeCell ref="A2:AB2"/>
    <mergeCell ref="A3:AB3"/>
    <mergeCell ref="A4:AB4"/>
    <mergeCell ref="A5:AB5"/>
    <mergeCell ref="R7:T7"/>
    <mergeCell ref="V7:X7"/>
    <mergeCell ref="A43:AB43"/>
    <mergeCell ref="A9:AB9"/>
    <mergeCell ref="A26:AB26"/>
    <mergeCell ref="A42:AB42"/>
    <mergeCell ref="Z7:AB7"/>
    <mergeCell ref="A7:A8"/>
    <mergeCell ref="B7:D7"/>
    <mergeCell ref="F7:H7"/>
    <mergeCell ref="J7:L7"/>
    <mergeCell ref="N7:P7"/>
  </mergeCells>
  <hyperlinks>
    <hyperlink ref="AE1" location="INDICE!A1" display="Indice"/>
  </hyperlink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opLeftCell="C29" zoomScaleNormal="100" workbookViewId="0">
      <selection activeCell="AE29" sqref="AE1:AE1048576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8.8554687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161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99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95" t="s">
        <v>31</v>
      </c>
      <c r="C9" s="195" t="s">
        <v>32</v>
      </c>
      <c r="D9" s="195" t="s">
        <v>33</v>
      </c>
      <c r="E9" s="195"/>
      <c r="F9" s="195" t="s">
        <v>31</v>
      </c>
      <c r="G9" s="195" t="s">
        <v>32</v>
      </c>
      <c r="H9" s="195" t="s">
        <v>33</v>
      </c>
      <c r="I9" s="195"/>
      <c r="J9" s="195" t="s">
        <v>31</v>
      </c>
      <c r="K9" s="195" t="s">
        <v>32</v>
      </c>
      <c r="L9" s="195" t="s">
        <v>33</v>
      </c>
      <c r="M9" s="195"/>
      <c r="N9" s="195" t="s">
        <v>31</v>
      </c>
      <c r="O9" s="195" t="s">
        <v>32</v>
      </c>
      <c r="P9" s="195" t="s">
        <v>33</v>
      </c>
      <c r="Q9" s="195"/>
      <c r="R9" s="195" t="s">
        <v>31</v>
      </c>
      <c r="S9" s="195" t="s">
        <v>32</v>
      </c>
      <c r="T9" s="195" t="s">
        <v>33</v>
      </c>
      <c r="U9" s="195"/>
      <c r="V9" s="195" t="s">
        <v>31</v>
      </c>
      <c r="W9" s="195" t="s">
        <v>32</v>
      </c>
      <c r="X9" s="195" t="s">
        <v>33</v>
      </c>
      <c r="Y9" s="195"/>
      <c r="Z9" s="195" t="s">
        <v>31</v>
      </c>
      <c r="AA9" s="195" t="s">
        <v>32</v>
      </c>
      <c r="AB9" s="19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SUM(B13:B34)</f>
        <v>4380</v>
      </c>
      <c r="C11" s="92">
        <f>SUM(C13:C34)</f>
        <v>2380</v>
      </c>
      <c r="D11" s="92">
        <f>SUM(D13:D34)</f>
        <v>2000</v>
      </c>
      <c r="E11" s="92"/>
      <c r="F11" s="92">
        <f>SUM(F13:F34)</f>
        <v>1018</v>
      </c>
      <c r="G11" s="92">
        <f>SUM(G13:G34)</f>
        <v>571</v>
      </c>
      <c r="H11" s="92">
        <f>SUM(H13:H34)</f>
        <v>447</v>
      </c>
      <c r="I11" s="92"/>
      <c r="J11" s="92">
        <f>SUM(J13:J34)</f>
        <v>1179</v>
      </c>
      <c r="K11" s="92">
        <f>SUM(K13:K34)</f>
        <v>679</v>
      </c>
      <c r="L11" s="92">
        <f>SUM(L13:L34)</f>
        <v>500</v>
      </c>
      <c r="M11" s="92"/>
      <c r="N11" s="92">
        <f>SUM(N13:N34)</f>
        <v>855</v>
      </c>
      <c r="O11" s="92">
        <f>SUM(O13:O34)</f>
        <v>472</v>
      </c>
      <c r="P11" s="92">
        <f>SUM(P13:P34)</f>
        <v>383</v>
      </c>
      <c r="Q11" s="92"/>
      <c r="R11" s="92">
        <f>SUM(R13:R34)</f>
        <v>753</v>
      </c>
      <c r="S11" s="92">
        <f>SUM(S13:S34)</f>
        <v>380</v>
      </c>
      <c r="T11" s="92">
        <f>SUM(T13:T34)</f>
        <v>373</v>
      </c>
      <c r="U11" s="92"/>
      <c r="V11" s="92">
        <f>SUM(V13:V34)</f>
        <v>575</v>
      </c>
      <c r="W11" s="92">
        <f>SUM(W13:W34)</f>
        <v>278</v>
      </c>
      <c r="X11" s="92">
        <f>SUM(X13:X34)</f>
        <v>297</v>
      </c>
      <c r="Y11" s="92"/>
      <c r="Z11" s="92">
        <f>SUM(Z13:Z34)</f>
        <v>0</v>
      </c>
      <c r="AA11" s="92">
        <f t="shared" ref="AA11:AB11" si="0">SUM(AA13:AA34)</f>
        <v>0</v>
      </c>
      <c r="AB11" s="92">
        <f t="shared" si="0"/>
        <v>0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67</v>
      </c>
      <c r="C13" s="143">
        <v>36</v>
      </c>
      <c r="D13" s="143">
        <v>31</v>
      </c>
      <c r="E13" s="143"/>
      <c r="F13" s="143">
        <v>16</v>
      </c>
      <c r="G13" s="143">
        <v>11</v>
      </c>
      <c r="H13" s="143">
        <v>5</v>
      </c>
      <c r="I13" s="143"/>
      <c r="J13" s="143">
        <v>25</v>
      </c>
      <c r="K13" s="143">
        <v>15</v>
      </c>
      <c r="L13" s="143">
        <v>10</v>
      </c>
      <c r="M13" s="143"/>
      <c r="N13" s="143">
        <v>14</v>
      </c>
      <c r="O13" s="143">
        <v>6</v>
      </c>
      <c r="P13" s="143">
        <v>8</v>
      </c>
      <c r="Q13" s="143"/>
      <c r="R13" s="143">
        <v>5</v>
      </c>
      <c r="S13" s="143">
        <v>3</v>
      </c>
      <c r="T13" s="143">
        <v>2</v>
      </c>
      <c r="U13" s="143"/>
      <c r="V13" s="143">
        <v>7</v>
      </c>
      <c r="W13" s="143">
        <v>1</v>
      </c>
      <c r="X13" s="143">
        <v>6</v>
      </c>
      <c r="Y13" s="143"/>
      <c r="Z13" s="143">
        <v>0</v>
      </c>
      <c r="AA13" s="143">
        <v>0</v>
      </c>
      <c r="AB13" s="143">
        <v>0</v>
      </c>
    </row>
    <row r="14" spans="1:31" ht="15" customHeight="1" x14ac:dyDescent="0.25">
      <c r="A14" s="4" t="s">
        <v>49</v>
      </c>
      <c r="B14" s="143">
        <v>152</v>
      </c>
      <c r="C14" s="143">
        <v>77</v>
      </c>
      <c r="D14" s="143">
        <v>75</v>
      </c>
      <c r="E14" s="143"/>
      <c r="F14" s="143">
        <v>47</v>
      </c>
      <c r="G14" s="143">
        <v>24</v>
      </c>
      <c r="H14" s="143">
        <v>23</v>
      </c>
      <c r="I14" s="143"/>
      <c r="J14" s="143">
        <v>37</v>
      </c>
      <c r="K14" s="143">
        <v>22</v>
      </c>
      <c r="L14" s="143">
        <v>15</v>
      </c>
      <c r="M14" s="143"/>
      <c r="N14" s="143">
        <v>41</v>
      </c>
      <c r="O14" s="143">
        <v>19</v>
      </c>
      <c r="P14" s="143">
        <v>22</v>
      </c>
      <c r="Q14" s="143"/>
      <c r="R14" s="143">
        <v>18</v>
      </c>
      <c r="S14" s="143">
        <v>9</v>
      </c>
      <c r="T14" s="143">
        <v>9</v>
      </c>
      <c r="U14" s="143"/>
      <c r="V14" s="143">
        <v>9</v>
      </c>
      <c r="W14" s="143">
        <v>3</v>
      </c>
      <c r="X14" s="143">
        <v>6</v>
      </c>
      <c r="Y14" s="143"/>
      <c r="Z14" s="143">
        <v>0</v>
      </c>
      <c r="AA14" s="143">
        <v>0</v>
      </c>
      <c r="AB14" s="143">
        <v>0</v>
      </c>
    </row>
    <row r="15" spans="1:31" ht="15" customHeight="1" x14ac:dyDescent="0.25">
      <c r="A15" s="4" t="s">
        <v>51</v>
      </c>
      <c r="B15" s="143">
        <v>147</v>
      </c>
      <c r="C15" s="143">
        <v>68</v>
      </c>
      <c r="D15" s="143">
        <v>79</v>
      </c>
      <c r="E15" s="143"/>
      <c r="F15" s="143">
        <v>35</v>
      </c>
      <c r="G15" s="143">
        <v>19</v>
      </c>
      <c r="H15" s="143">
        <v>16</v>
      </c>
      <c r="I15" s="143"/>
      <c r="J15" s="143">
        <v>48</v>
      </c>
      <c r="K15" s="143">
        <v>25</v>
      </c>
      <c r="L15" s="143">
        <v>23</v>
      </c>
      <c r="M15" s="143"/>
      <c r="N15" s="143">
        <v>41</v>
      </c>
      <c r="O15" s="143">
        <v>17</v>
      </c>
      <c r="P15" s="143">
        <v>24</v>
      </c>
      <c r="Q15" s="143"/>
      <c r="R15" s="143">
        <v>8</v>
      </c>
      <c r="S15" s="143">
        <v>3</v>
      </c>
      <c r="T15" s="143">
        <v>5</v>
      </c>
      <c r="U15" s="143"/>
      <c r="V15" s="143">
        <v>15</v>
      </c>
      <c r="W15" s="143">
        <v>4</v>
      </c>
      <c r="X15" s="143">
        <v>11</v>
      </c>
      <c r="Y15" s="143"/>
      <c r="Z15" s="143">
        <v>0</v>
      </c>
      <c r="AA15" s="143">
        <v>0</v>
      </c>
      <c r="AB15" s="143">
        <v>0</v>
      </c>
    </row>
    <row r="16" spans="1:31" ht="15" customHeight="1" x14ac:dyDescent="0.25">
      <c r="A16" s="4" t="s">
        <v>52</v>
      </c>
      <c r="B16" s="143">
        <v>31</v>
      </c>
      <c r="C16" s="143">
        <v>18</v>
      </c>
      <c r="D16" s="143">
        <v>13</v>
      </c>
      <c r="E16" s="143"/>
      <c r="F16" s="143">
        <v>1</v>
      </c>
      <c r="G16" s="143">
        <v>0</v>
      </c>
      <c r="H16" s="143">
        <v>1</v>
      </c>
      <c r="I16" s="143"/>
      <c r="J16" s="143">
        <v>6</v>
      </c>
      <c r="K16" s="143">
        <v>2</v>
      </c>
      <c r="L16" s="143">
        <v>4</v>
      </c>
      <c r="M16" s="143"/>
      <c r="N16" s="143">
        <v>20</v>
      </c>
      <c r="O16" s="143">
        <v>14</v>
      </c>
      <c r="P16" s="143">
        <v>6</v>
      </c>
      <c r="Q16" s="143"/>
      <c r="R16" s="143">
        <v>1</v>
      </c>
      <c r="S16" s="143">
        <v>1</v>
      </c>
      <c r="T16" s="143">
        <v>0</v>
      </c>
      <c r="U16" s="143"/>
      <c r="V16" s="143">
        <v>3</v>
      </c>
      <c r="W16" s="143">
        <v>1</v>
      </c>
      <c r="X16" s="143">
        <v>2</v>
      </c>
      <c r="Y16" s="143"/>
      <c r="Z16" s="143">
        <v>0</v>
      </c>
      <c r="AA16" s="143">
        <v>0</v>
      </c>
      <c r="AB16" s="143">
        <v>0</v>
      </c>
    </row>
    <row r="17" spans="1:28" ht="15" customHeight="1" x14ac:dyDescent="0.25">
      <c r="A17" s="4" t="s">
        <v>53</v>
      </c>
      <c r="B17" s="143">
        <v>495</v>
      </c>
      <c r="C17" s="143">
        <v>270</v>
      </c>
      <c r="D17" s="143">
        <v>225</v>
      </c>
      <c r="E17" s="143"/>
      <c r="F17" s="143">
        <v>96</v>
      </c>
      <c r="G17" s="143">
        <v>60</v>
      </c>
      <c r="H17" s="143">
        <v>36</v>
      </c>
      <c r="I17" s="143"/>
      <c r="J17" s="143">
        <v>138</v>
      </c>
      <c r="K17" s="143">
        <v>74</v>
      </c>
      <c r="L17" s="143">
        <v>64</v>
      </c>
      <c r="M17" s="143"/>
      <c r="N17" s="143">
        <v>83</v>
      </c>
      <c r="O17" s="143">
        <v>47</v>
      </c>
      <c r="P17" s="143">
        <v>36</v>
      </c>
      <c r="Q17" s="143"/>
      <c r="R17" s="143">
        <v>104</v>
      </c>
      <c r="S17" s="143">
        <v>57</v>
      </c>
      <c r="T17" s="143">
        <v>47</v>
      </c>
      <c r="U17" s="143"/>
      <c r="V17" s="143">
        <v>74</v>
      </c>
      <c r="W17" s="143">
        <v>32</v>
      </c>
      <c r="X17" s="143">
        <v>42</v>
      </c>
      <c r="Y17" s="143"/>
      <c r="Z17" s="143">
        <v>0</v>
      </c>
      <c r="AA17" s="143">
        <v>0</v>
      </c>
      <c r="AB17" s="143">
        <v>0</v>
      </c>
    </row>
    <row r="18" spans="1:28" ht="15" customHeight="1" x14ac:dyDescent="0.25">
      <c r="A18" s="4" t="s">
        <v>55</v>
      </c>
      <c r="B18" s="143">
        <v>247</v>
      </c>
      <c r="C18" s="143">
        <v>133</v>
      </c>
      <c r="D18" s="143">
        <v>114</v>
      </c>
      <c r="E18" s="143"/>
      <c r="F18" s="143">
        <v>87</v>
      </c>
      <c r="G18" s="143">
        <v>48</v>
      </c>
      <c r="H18" s="143">
        <v>39</v>
      </c>
      <c r="I18" s="143"/>
      <c r="J18" s="143">
        <v>83</v>
      </c>
      <c r="K18" s="143">
        <v>47</v>
      </c>
      <c r="L18" s="143">
        <v>36</v>
      </c>
      <c r="M18" s="143"/>
      <c r="N18" s="143">
        <v>33</v>
      </c>
      <c r="O18" s="143">
        <v>16</v>
      </c>
      <c r="P18" s="143">
        <v>17</v>
      </c>
      <c r="Q18" s="143"/>
      <c r="R18" s="143">
        <v>26</v>
      </c>
      <c r="S18" s="143">
        <v>11</v>
      </c>
      <c r="T18" s="143">
        <v>15</v>
      </c>
      <c r="U18" s="143"/>
      <c r="V18" s="143">
        <v>18</v>
      </c>
      <c r="W18" s="143">
        <v>11</v>
      </c>
      <c r="X18" s="143">
        <v>7</v>
      </c>
      <c r="Y18" s="143"/>
      <c r="Z18" s="143">
        <v>0</v>
      </c>
      <c r="AA18" s="143">
        <v>0</v>
      </c>
      <c r="AB18" s="143">
        <v>0</v>
      </c>
    </row>
    <row r="19" spans="1:28" ht="15" customHeight="1" x14ac:dyDescent="0.25">
      <c r="A19" s="4" t="s">
        <v>56</v>
      </c>
      <c r="B19" s="143">
        <v>310</v>
      </c>
      <c r="C19" s="143">
        <v>185</v>
      </c>
      <c r="D19" s="143">
        <v>125</v>
      </c>
      <c r="E19" s="143"/>
      <c r="F19" s="143">
        <v>75</v>
      </c>
      <c r="G19" s="143">
        <v>44</v>
      </c>
      <c r="H19" s="143">
        <v>31</v>
      </c>
      <c r="I19" s="143"/>
      <c r="J19" s="143">
        <v>74</v>
      </c>
      <c r="K19" s="143">
        <v>47</v>
      </c>
      <c r="L19" s="143">
        <v>27</v>
      </c>
      <c r="M19" s="143"/>
      <c r="N19" s="143">
        <v>73</v>
      </c>
      <c r="O19" s="143">
        <v>51</v>
      </c>
      <c r="P19" s="143">
        <v>22</v>
      </c>
      <c r="Q19" s="143"/>
      <c r="R19" s="143">
        <v>63</v>
      </c>
      <c r="S19" s="143">
        <v>30</v>
      </c>
      <c r="T19" s="143">
        <v>33</v>
      </c>
      <c r="U19" s="143"/>
      <c r="V19" s="143">
        <v>25</v>
      </c>
      <c r="W19" s="143">
        <v>13</v>
      </c>
      <c r="X19" s="143">
        <v>12</v>
      </c>
      <c r="Y19" s="143"/>
      <c r="Z19" s="143">
        <v>0</v>
      </c>
      <c r="AA19" s="143">
        <v>0</v>
      </c>
      <c r="AB19" s="143">
        <v>0</v>
      </c>
    </row>
    <row r="20" spans="1:28" ht="15" customHeight="1" x14ac:dyDescent="0.25">
      <c r="A20" s="78" t="s">
        <v>59</v>
      </c>
      <c r="B20" s="143">
        <v>468</v>
      </c>
      <c r="C20" s="143">
        <v>241</v>
      </c>
      <c r="D20" s="143">
        <v>227</v>
      </c>
      <c r="E20" s="143"/>
      <c r="F20" s="143">
        <v>136</v>
      </c>
      <c r="G20" s="143">
        <v>83</v>
      </c>
      <c r="H20" s="143">
        <v>53</v>
      </c>
      <c r="I20" s="143"/>
      <c r="J20" s="143">
        <v>139</v>
      </c>
      <c r="K20" s="143">
        <v>70</v>
      </c>
      <c r="L20" s="143">
        <v>69</v>
      </c>
      <c r="M20" s="143"/>
      <c r="N20" s="143">
        <v>95</v>
      </c>
      <c r="O20" s="143">
        <v>43</v>
      </c>
      <c r="P20" s="143">
        <v>52</v>
      </c>
      <c r="Q20" s="143"/>
      <c r="R20" s="143">
        <v>64</v>
      </c>
      <c r="S20" s="143">
        <v>28</v>
      </c>
      <c r="T20" s="143">
        <v>36</v>
      </c>
      <c r="U20" s="143"/>
      <c r="V20" s="143">
        <v>34</v>
      </c>
      <c r="W20" s="143">
        <v>17</v>
      </c>
      <c r="X20" s="143">
        <v>17</v>
      </c>
      <c r="Y20" s="143"/>
      <c r="Z20" s="143">
        <v>0</v>
      </c>
      <c r="AA20" s="143">
        <v>0</v>
      </c>
      <c r="AB20" s="143">
        <v>0</v>
      </c>
    </row>
    <row r="21" spans="1:28" ht="15" customHeight="1" x14ac:dyDescent="0.25">
      <c r="A21" s="4" t="s">
        <v>60</v>
      </c>
      <c r="B21" s="143">
        <v>76</v>
      </c>
      <c r="C21" s="143">
        <v>44</v>
      </c>
      <c r="D21" s="143">
        <v>32</v>
      </c>
      <c r="E21" s="143"/>
      <c r="F21" s="143">
        <v>15</v>
      </c>
      <c r="G21" s="143">
        <v>9</v>
      </c>
      <c r="H21" s="143">
        <v>6</v>
      </c>
      <c r="I21" s="143"/>
      <c r="J21" s="143">
        <v>18</v>
      </c>
      <c r="K21" s="143">
        <v>10</v>
      </c>
      <c r="L21" s="143">
        <v>8</v>
      </c>
      <c r="M21" s="143"/>
      <c r="N21" s="143">
        <v>14</v>
      </c>
      <c r="O21" s="143">
        <v>8</v>
      </c>
      <c r="P21" s="143">
        <v>6</v>
      </c>
      <c r="Q21" s="143"/>
      <c r="R21" s="143">
        <v>18</v>
      </c>
      <c r="S21" s="143">
        <v>11</v>
      </c>
      <c r="T21" s="143">
        <v>7</v>
      </c>
      <c r="U21" s="143"/>
      <c r="V21" s="143">
        <v>11</v>
      </c>
      <c r="W21" s="143">
        <v>6</v>
      </c>
      <c r="X21" s="143">
        <v>5</v>
      </c>
      <c r="Y21" s="143"/>
      <c r="Z21" s="143">
        <v>0</v>
      </c>
      <c r="AA21" s="143">
        <v>0</v>
      </c>
      <c r="AB21" s="143">
        <v>0</v>
      </c>
    </row>
    <row r="22" spans="1:28" ht="15" customHeight="1" x14ac:dyDescent="0.25">
      <c r="A22" s="4" t="s">
        <v>61</v>
      </c>
      <c r="B22" s="143">
        <v>468</v>
      </c>
      <c r="C22" s="143">
        <v>190</v>
      </c>
      <c r="D22" s="143">
        <v>278</v>
      </c>
      <c r="E22" s="143"/>
      <c r="F22" s="143">
        <v>134</v>
      </c>
      <c r="G22" s="143">
        <v>50</v>
      </c>
      <c r="H22" s="143">
        <v>84</v>
      </c>
      <c r="I22" s="143"/>
      <c r="J22" s="143">
        <v>130</v>
      </c>
      <c r="K22" s="143">
        <v>68</v>
      </c>
      <c r="L22" s="143">
        <v>62</v>
      </c>
      <c r="M22" s="143"/>
      <c r="N22" s="143">
        <v>68</v>
      </c>
      <c r="O22" s="143">
        <v>32</v>
      </c>
      <c r="P22" s="143">
        <v>36</v>
      </c>
      <c r="Q22" s="143"/>
      <c r="R22" s="143">
        <v>68</v>
      </c>
      <c r="S22" s="143">
        <v>19</v>
      </c>
      <c r="T22" s="143">
        <v>49</v>
      </c>
      <c r="U22" s="143"/>
      <c r="V22" s="143">
        <v>68</v>
      </c>
      <c r="W22" s="143">
        <v>21</v>
      </c>
      <c r="X22" s="143">
        <v>47</v>
      </c>
      <c r="Y22" s="143"/>
      <c r="Z22" s="143">
        <v>0</v>
      </c>
      <c r="AA22" s="143">
        <v>0</v>
      </c>
      <c r="AB22" s="143">
        <v>0</v>
      </c>
    </row>
    <row r="23" spans="1:28" ht="15" customHeight="1" x14ac:dyDescent="0.25">
      <c r="A23" s="4" t="s">
        <v>62</v>
      </c>
      <c r="B23" s="143">
        <v>149</v>
      </c>
      <c r="C23" s="143">
        <v>78</v>
      </c>
      <c r="D23" s="143">
        <v>71</v>
      </c>
      <c r="E23" s="143"/>
      <c r="F23" s="143">
        <v>44</v>
      </c>
      <c r="G23" s="143">
        <v>22</v>
      </c>
      <c r="H23" s="143">
        <v>22</v>
      </c>
      <c r="I23" s="143"/>
      <c r="J23" s="143">
        <v>37</v>
      </c>
      <c r="K23" s="143">
        <v>24</v>
      </c>
      <c r="L23" s="143">
        <v>13</v>
      </c>
      <c r="M23" s="143"/>
      <c r="N23" s="143">
        <v>23</v>
      </c>
      <c r="O23" s="143">
        <v>12</v>
      </c>
      <c r="P23" s="143">
        <v>11</v>
      </c>
      <c r="Q23" s="143"/>
      <c r="R23" s="143">
        <v>29</v>
      </c>
      <c r="S23" s="143">
        <v>16</v>
      </c>
      <c r="T23" s="143">
        <v>13</v>
      </c>
      <c r="U23" s="143"/>
      <c r="V23" s="143">
        <v>16</v>
      </c>
      <c r="W23" s="143">
        <v>4</v>
      </c>
      <c r="X23" s="143">
        <v>12</v>
      </c>
      <c r="Y23" s="143"/>
      <c r="Z23" s="143">
        <v>0</v>
      </c>
      <c r="AA23" s="143">
        <v>0</v>
      </c>
      <c r="AB23" s="143">
        <v>0</v>
      </c>
    </row>
    <row r="24" spans="1:28" ht="15" customHeight="1" x14ac:dyDescent="0.25">
      <c r="A24" s="4" t="s">
        <v>63</v>
      </c>
      <c r="B24" s="143">
        <v>199</v>
      </c>
      <c r="C24" s="143">
        <v>117</v>
      </c>
      <c r="D24" s="143">
        <v>82</v>
      </c>
      <c r="E24" s="143"/>
      <c r="F24" s="143">
        <v>38</v>
      </c>
      <c r="G24" s="143">
        <v>22</v>
      </c>
      <c r="H24" s="143">
        <v>16</v>
      </c>
      <c r="I24" s="143"/>
      <c r="J24" s="143">
        <v>48</v>
      </c>
      <c r="K24" s="143">
        <v>26</v>
      </c>
      <c r="L24" s="143">
        <v>22</v>
      </c>
      <c r="M24" s="143"/>
      <c r="N24" s="143">
        <v>23</v>
      </c>
      <c r="O24" s="143">
        <v>15</v>
      </c>
      <c r="P24" s="143">
        <v>8</v>
      </c>
      <c r="Q24" s="143"/>
      <c r="R24" s="143">
        <v>50</v>
      </c>
      <c r="S24" s="143">
        <v>27</v>
      </c>
      <c r="T24" s="143">
        <v>23</v>
      </c>
      <c r="U24" s="143"/>
      <c r="V24" s="143">
        <v>40</v>
      </c>
      <c r="W24" s="143">
        <v>27</v>
      </c>
      <c r="X24" s="143">
        <v>13</v>
      </c>
      <c r="Y24" s="143"/>
      <c r="Z24" s="143">
        <v>0</v>
      </c>
      <c r="AA24" s="143">
        <v>0</v>
      </c>
      <c r="AB24" s="143">
        <v>0</v>
      </c>
    </row>
    <row r="25" spans="1:28" ht="15" customHeight="1" x14ac:dyDescent="0.25">
      <c r="A25" s="4" t="s">
        <v>64</v>
      </c>
      <c r="B25" s="143">
        <v>32</v>
      </c>
      <c r="C25" s="143">
        <v>28</v>
      </c>
      <c r="D25" s="143">
        <v>4</v>
      </c>
      <c r="E25" s="143"/>
      <c r="F25" s="143">
        <v>2</v>
      </c>
      <c r="G25" s="143">
        <v>2</v>
      </c>
      <c r="H25" s="143">
        <v>0</v>
      </c>
      <c r="I25" s="143"/>
      <c r="J25" s="143">
        <v>15</v>
      </c>
      <c r="K25" s="143">
        <v>13</v>
      </c>
      <c r="L25" s="143">
        <v>2</v>
      </c>
      <c r="M25" s="143"/>
      <c r="N25" s="143">
        <v>4</v>
      </c>
      <c r="O25" s="143">
        <v>3</v>
      </c>
      <c r="P25" s="143">
        <v>1</v>
      </c>
      <c r="Q25" s="143"/>
      <c r="R25" s="143">
        <v>2</v>
      </c>
      <c r="S25" s="143">
        <v>2</v>
      </c>
      <c r="T25" s="143">
        <v>0</v>
      </c>
      <c r="U25" s="143"/>
      <c r="V25" s="143">
        <v>9</v>
      </c>
      <c r="W25" s="143">
        <v>8</v>
      </c>
      <c r="X25" s="143">
        <v>1</v>
      </c>
      <c r="Y25" s="143"/>
      <c r="Z25" s="143">
        <v>0</v>
      </c>
      <c r="AA25" s="143">
        <v>0</v>
      </c>
      <c r="AB25" s="143">
        <v>0</v>
      </c>
    </row>
    <row r="26" spans="1:28" ht="15" customHeight="1" x14ac:dyDescent="0.25">
      <c r="A26" s="4" t="s">
        <v>65</v>
      </c>
      <c r="B26" s="143">
        <v>2</v>
      </c>
      <c r="C26" s="143">
        <v>1</v>
      </c>
      <c r="D26" s="143">
        <v>1</v>
      </c>
      <c r="E26" s="143"/>
      <c r="F26" s="143">
        <v>1</v>
      </c>
      <c r="G26" s="143">
        <v>1</v>
      </c>
      <c r="H26" s="143">
        <v>0</v>
      </c>
      <c r="I26" s="143"/>
      <c r="J26" s="143">
        <v>0</v>
      </c>
      <c r="K26" s="143">
        <v>0</v>
      </c>
      <c r="L26" s="143">
        <v>0</v>
      </c>
      <c r="M26" s="143"/>
      <c r="N26" s="143">
        <v>0</v>
      </c>
      <c r="O26" s="143">
        <v>0</v>
      </c>
      <c r="P26" s="143">
        <v>0</v>
      </c>
      <c r="Q26" s="143"/>
      <c r="R26" s="143">
        <v>1</v>
      </c>
      <c r="S26" s="143">
        <v>0</v>
      </c>
      <c r="T26" s="143">
        <v>1</v>
      </c>
      <c r="U26" s="143"/>
      <c r="V26" s="143">
        <v>0</v>
      </c>
      <c r="W26" s="143">
        <v>0</v>
      </c>
      <c r="X26" s="143">
        <v>0</v>
      </c>
      <c r="Y26" s="143"/>
      <c r="Z26" s="143">
        <v>0</v>
      </c>
      <c r="AA26" s="143">
        <v>0</v>
      </c>
      <c r="AB26" s="143">
        <v>0</v>
      </c>
    </row>
    <row r="27" spans="1:28" ht="15" customHeight="1" x14ac:dyDescent="0.25">
      <c r="A27" s="4" t="s">
        <v>66</v>
      </c>
      <c r="B27" s="143">
        <v>94</v>
      </c>
      <c r="C27" s="143">
        <v>54</v>
      </c>
      <c r="D27" s="143">
        <v>40</v>
      </c>
      <c r="E27" s="143"/>
      <c r="F27" s="143">
        <v>15</v>
      </c>
      <c r="G27" s="143">
        <v>8</v>
      </c>
      <c r="H27" s="143">
        <v>7</v>
      </c>
      <c r="I27" s="143"/>
      <c r="J27" s="143">
        <v>18</v>
      </c>
      <c r="K27" s="143">
        <v>12</v>
      </c>
      <c r="L27" s="143">
        <v>6</v>
      </c>
      <c r="M27" s="143"/>
      <c r="N27" s="143">
        <v>12</v>
      </c>
      <c r="O27" s="143">
        <v>8</v>
      </c>
      <c r="P27" s="143">
        <v>4</v>
      </c>
      <c r="Q27" s="143"/>
      <c r="R27" s="143">
        <v>17</v>
      </c>
      <c r="S27" s="143">
        <v>10</v>
      </c>
      <c r="T27" s="143">
        <v>7</v>
      </c>
      <c r="U27" s="143"/>
      <c r="V27" s="143">
        <v>32</v>
      </c>
      <c r="W27" s="143">
        <v>16</v>
      </c>
      <c r="X27" s="143">
        <v>16</v>
      </c>
      <c r="Y27" s="143"/>
      <c r="Z27" s="143">
        <v>0</v>
      </c>
      <c r="AA27" s="143">
        <v>0</v>
      </c>
      <c r="AB27" s="143">
        <v>0</v>
      </c>
    </row>
    <row r="28" spans="1:28" ht="15" customHeight="1" x14ac:dyDescent="0.25">
      <c r="A28" s="4" t="s">
        <v>67</v>
      </c>
      <c r="B28" s="143">
        <v>92</v>
      </c>
      <c r="C28" s="143">
        <v>54</v>
      </c>
      <c r="D28" s="143">
        <v>38</v>
      </c>
      <c r="E28" s="143"/>
      <c r="F28" s="143">
        <v>16</v>
      </c>
      <c r="G28" s="143">
        <v>11</v>
      </c>
      <c r="H28" s="143">
        <v>5</v>
      </c>
      <c r="I28" s="143"/>
      <c r="J28" s="143">
        <v>23</v>
      </c>
      <c r="K28" s="143">
        <v>13</v>
      </c>
      <c r="L28" s="143">
        <v>10</v>
      </c>
      <c r="M28" s="143"/>
      <c r="N28" s="143">
        <v>11</v>
      </c>
      <c r="O28" s="143">
        <v>5</v>
      </c>
      <c r="P28" s="143">
        <v>6</v>
      </c>
      <c r="Q28" s="143"/>
      <c r="R28" s="143">
        <v>19</v>
      </c>
      <c r="S28" s="143">
        <v>9</v>
      </c>
      <c r="T28" s="143">
        <v>10</v>
      </c>
      <c r="U28" s="143"/>
      <c r="V28" s="143">
        <v>23</v>
      </c>
      <c r="W28" s="143">
        <v>16</v>
      </c>
      <c r="X28" s="143">
        <v>7</v>
      </c>
      <c r="Y28" s="143"/>
      <c r="Z28" s="143">
        <v>0</v>
      </c>
      <c r="AA28" s="143">
        <v>0</v>
      </c>
      <c r="AB28" s="143">
        <v>0</v>
      </c>
    </row>
    <row r="29" spans="1:28" ht="15" customHeight="1" x14ac:dyDescent="0.25">
      <c r="A29" s="4" t="s">
        <v>68</v>
      </c>
      <c r="B29" s="143">
        <v>415</v>
      </c>
      <c r="C29" s="143">
        <v>255</v>
      </c>
      <c r="D29" s="143">
        <v>160</v>
      </c>
      <c r="E29" s="143"/>
      <c r="F29" s="143">
        <v>69</v>
      </c>
      <c r="G29" s="143">
        <v>50</v>
      </c>
      <c r="H29" s="143">
        <v>19</v>
      </c>
      <c r="I29" s="143"/>
      <c r="J29" s="143">
        <v>99</v>
      </c>
      <c r="K29" s="143">
        <v>64</v>
      </c>
      <c r="L29" s="143">
        <v>35</v>
      </c>
      <c r="M29" s="143"/>
      <c r="N29" s="143">
        <v>78</v>
      </c>
      <c r="O29" s="143">
        <v>44</v>
      </c>
      <c r="P29" s="143">
        <v>34</v>
      </c>
      <c r="Q29" s="143"/>
      <c r="R29" s="143">
        <v>93</v>
      </c>
      <c r="S29" s="143">
        <v>53</v>
      </c>
      <c r="T29" s="143">
        <v>40</v>
      </c>
      <c r="U29" s="143"/>
      <c r="V29" s="143">
        <v>76</v>
      </c>
      <c r="W29" s="143">
        <v>44</v>
      </c>
      <c r="X29" s="143">
        <v>32</v>
      </c>
      <c r="Y29" s="143"/>
      <c r="Z29" s="143">
        <v>0</v>
      </c>
      <c r="AA29" s="143">
        <v>0</v>
      </c>
      <c r="AB29" s="143">
        <v>0</v>
      </c>
    </row>
    <row r="30" spans="1:28" ht="15" customHeight="1" x14ac:dyDescent="0.25">
      <c r="A30" s="4" t="s">
        <v>69</v>
      </c>
      <c r="B30" s="143">
        <v>294</v>
      </c>
      <c r="C30" s="143">
        <v>140</v>
      </c>
      <c r="D30" s="143">
        <v>154</v>
      </c>
      <c r="E30" s="143"/>
      <c r="F30" s="143">
        <v>65</v>
      </c>
      <c r="G30" s="143">
        <v>29</v>
      </c>
      <c r="H30" s="143">
        <v>36</v>
      </c>
      <c r="I30" s="143"/>
      <c r="J30" s="143">
        <v>72</v>
      </c>
      <c r="K30" s="143">
        <v>31</v>
      </c>
      <c r="L30" s="143">
        <v>41</v>
      </c>
      <c r="M30" s="143"/>
      <c r="N30" s="143">
        <v>86</v>
      </c>
      <c r="O30" s="143">
        <v>48</v>
      </c>
      <c r="P30" s="143">
        <v>38</v>
      </c>
      <c r="Q30" s="143"/>
      <c r="R30" s="143">
        <v>37</v>
      </c>
      <c r="S30" s="143">
        <v>18</v>
      </c>
      <c r="T30" s="143">
        <v>19</v>
      </c>
      <c r="U30" s="143"/>
      <c r="V30" s="143">
        <v>34</v>
      </c>
      <c r="W30" s="143">
        <v>14</v>
      </c>
      <c r="X30" s="143">
        <v>20</v>
      </c>
      <c r="Y30" s="143"/>
      <c r="Z30" s="143">
        <v>0</v>
      </c>
      <c r="AA30" s="143">
        <v>0</v>
      </c>
      <c r="AB30" s="143">
        <v>0</v>
      </c>
    </row>
    <row r="31" spans="1:28" ht="15" customHeight="1" x14ac:dyDescent="0.25">
      <c r="A31" s="4" t="s">
        <v>70</v>
      </c>
      <c r="B31" s="143">
        <v>286</v>
      </c>
      <c r="C31" s="143">
        <v>184</v>
      </c>
      <c r="D31" s="143">
        <v>102</v>
      </c>
      <c r="E31" s="143"/>
      <c r="F31" s="143">
        <v>66</v>
      </c>
      <c r="G31" s="143">
        <v>44</v>
      </c>
      <c r="H31" s="143">
        <v>22</v>
      </c>
      <c r="I31" s="143"/>
      <c r="J31" s="143">
        <v>62</v>
      </c>
      <c r="K31" s="143">
        <v>43</v>
      </c>
      <c r="L31" s="143">
        <v>19</v>
      </c>
      <c r="M31" s="143"/>
      <c r="N31" s="143">
        <v>59</v>
      </c>
      <c r="O31" s="143">
        <v>41</v>
      </c>
      <c r="P31" s="143">
        <v>18</v>
      </c>
      <c r="Q31" s="143"/>
      <c r="R31" s="143">
        <v>61</v>
      </c>
      <c r="S31" s="143">
        <v>35</v>
      </c>
      <c r="T31" s="143">
        <v>26</v>
      </c>
      <c r="U31" s="143"/>
      <c r="V31" s="143">
        <v>38</v>
      </c>
      <c r="W31" s="143">
        <v>21</v>
      </c>
      <c r="X31" s="143">
        <v>17</v>
      </c>
      <c r="Y31" s="143"/>
      <c r="Z31" s="143">
        <v>0</v>
      </c>
      <c r="AA31" s="143">
        <v>0</v>
      </c>
      <c r="AB31" s="143">
        <v>0</v>
      </c>
    </row>
    <row r="32" spans="1:28" ht="15" customHeight="1" x14ac:dyDescent="0.25">
      <c r="A32" s="4" t="s">
        <v>72</v>
      </c>
      <c r="B32" s="143">
        <v>221</v>
      </c>
      <c r="C32" s="143">
        <v>140</v>
      </c>
      <c r="D32" s="143">
        <v>81</v>
      </c>
      <c r="E32" s="143"/>
      <c r="F32" s="143">
        <v>48</v>
      </c>
      <c r="G32" s="143">
        <v>26</v>
      </c>
      <c r="H32" s="143">
        <v>22</v>
      </c>
      <c r="I32" s="143"/>
      <c r="J32" s="143">
        <v>84</v>
      </c>
      <c r="K32" s="143">
        <v>59</v>
      </c>
      <c r="L32" s="143">
        <v>25</v>
      </c>
      <c r="M32" s="143"/>
      <c r="N32" s="143">
        <v>50</v>
      </c>
      <c r="O32" s="143">
        <v>28</v>
      </c>
      <c r="P32" s="143">
        <v>22</v>
      </c>
      <c r="Q32" s="143"/>
      <c r="R32" s="143">
        <v>31</v>
      </c>
      <c r="S32" s="143">
        <v>21</v>
      </c>
      <c r="T32" s="143">
        <v>10</v>
      </c>
      <c r="U32" s="143"/>
      <c r="V32" s="143">
        <v>8</v>
      </c>
      <c r="W32" s="143">
        <v>6</v>
      </c>
      <c r="X32" s="143">
        <v>2</v>
      </c>
      <c r="Y32" s="143"/>
      <c r="Z32" s="143">
        <v>0</v>
      </c>
      <c r="AA32" s="143">
        <v>0</v>
      </c>
      <c r="AB32" s="143">
        <v>0</v>
      </c>
    </row>
    <row r="33" spans="1:31" ht="15" customHeight="1" x14ac:dyDescent="0.25">
      <c r="A33" s="4" t="s">
        <v>73</v>
      </c>
      <c r="B33" s="143">
        <v>131</v>
      </c>
      <c r="C33" s="143">
        <v>64</v>
      </c>
      <c r="D33" s="143">
        <v>67</v>
      </c>
      <c r="E33" s="143"/>
      <c r="F33" s="143">
        <v>10</v>
      </c>
      <c r="G33" s="143">
        <v>7</v>
      </c>
      <c r="H33" s="143">
        <v>3</v>
      </c>
      <c r="I33" s="143"/>
      <c r="J33" s="143">
        <v>22</v>
      </c>
      <c r="K33" s="143">
        <v>13</v>
      </c>
      <c r="L33" s="143">
        <v>9</v>
      </c>
      <c r="M33" s="143"/>
      <c r="N33" s="143">
        <v>26</v>
      </c>
      <c r="O33" s="143">
        <v>14</v>
      </c>
      <c r="P33" s="143">
        <v>12</v>
      </c>
      <c r="Q33" s="143"/>
      <c r="R33" s="143">
        <v>38</v>
      </c>
      <c r="S33" s="143">
        <v>17</v>
      </c>
      <c r="T33" s="143">
        <v>21</v>
      </c>
      <c r="U33" s="143"/>
      <c r="V33" s="143">
        <v>35</v>
      </c>
      <c r="W33" s="143">
        <v>13</v>
      </c>
      <c r="X33" s="143">
        <v>22</v>
      </c>
      <c r="Y33" s="143"/>
      <c r="Z33" s="143">
        <v>0</v>
      </c>
      <c r="AA33" s="143">
        <v>0</v>
      </c>
      <c r="AB33" s="143">
        <v>0</v>
      </c>
    </row>
    <row r="34" spans="1:31" ht="15" customHeight="1" thickBot="1" x14ac:dyDescent="0.3">
      <c r="A34" s="42" t="s">
        <v>74</v>
      </c>
      <c r="B34" s="27">
        <v>4</v>
      </c>
      <c r="C34" s="27">
        <v>3</v>
      </c>
      <c r="D34" s="27">
        <v>1</v>
      </c>
      <c r="E34" s="27"/>
      <c r="F34" s="27">
        <v>2</v>
      </c>
      <c r="G34" s="27">
        <v>1</v>
      </c>
      <c r="H34" s="27">
        <v>1</v>
      </c>
      <c r="I34" s="27"/>
      <c r="J34" s="27">
        <v>1</v>
      </c>
      <c r="K34" s="27">
        <v>1</v>
      </c>
      <c r="L34" s="27">
        <v>0</v>
      </c>
      <c r="M34" s="27"/>
      <c r="N34" s="27">
        <v>1</v>
      </c>
      <c r="O34" s="27">
        <v>1</v>
      </c>
      <c r="P34" s="27">
        <v>0</v>
      </c>
      <c r="Q34" s="27"/>
      <c r="R34" s="27">
        <v>0</v>
      </c>
      <c r="S34" s="27">
        <v>0</v>
      </c>
      <c r="T34" s="27">
        <v>0</v>
      </c>
      <c r="U34" s="27"/>
      <c r="V34" s="27">
        <v>0</v>
      </c>
      <c r="W34" s="27">
        <v>0</v>
      </c>
      <c r="X34" s="27">
        <v>0</v>
      </c>
      <c r="Y34" s="27"/>
      <c r="Z34" s="27">
        <v>0</v>
      </c>
      <c r="AA34" s="27">
        <v>0</v>
      </c>
      <c r="AB34" s="27">
        <v>0</v>
      </c>
    </row>
    <row r="35" spans="1:31" x14ac:dyDescent="0.25">
      <c r="A35" s="242" t="s">
        <v>98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</row>
    <row r="36" spans="1:31" x14ac:dyDescent="0.25">
      <c r="A36" s="247" t="s">
        <v>79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</row>
    <row r="37" spans="1:31" ht="16.5" customHeight="1" thickBot="1" x14ac:dyDescent="0.3">
      <c r="A37" s="22"/>
    </row>
    <row r="38" spans="1:31" ht="14.25" customHeight="1" thickBot="1" x14ac:dyDescent="0.3">
      <c r="A38" s="258" t="s">
        <v>179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E38" s="189" t="s">
        <v>111</v>
      </c>
    </row>
    <row r="39" spans="1:31" ht="14.25" x14ac:dyDescent="0.25">
      <c r="A39" s="258" t="s">
        <v>160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</row>
    <row r="40" spans="1:31" ht="14.25" x14ac:dyDescent="0.25">
      <c r="A40" s="258" t="s">
        <v>30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</row>
    <row r="41" spans="1:31" ht="14.25" x14ac:dyDescent="0.25">
      <c r="A41" s="258" t="s">
        <v>46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</row>
    <row r="42" spans="1:31" ht="14.25" x14ac:dyDescent="0.25">
      <c r="A42" s="250" t="s">
        <v>99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</row>
    <row r="43" spans="1:31" ht="14.25" x14ac:dyDescent="0.25">
      <c r="A43" s="250" t="s">
        <v>117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</row>
    <row r="44" spans="1:31" ht="13.5" thickBo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31" ht="15" customHeight="1" thickBot="1" x14ac:dyDescent="0.3">
      <c r="A45" s="237" t="s">
        <v>103</v>
      </c>
      <c r="B45" s="239" t="s">
        <v>10</v>
      </c>
      <c r="C45" s="239"/>
      <c r="D45" s="239"/>
      <c r="E45" s="8"/>
      <c r="F45" s="239" t="s">
        <v>21</v>
      </c>
      <c r="G45" s="239"/>
      <c r="H45" s="239"/>
      <c r="I45" s="8"/>
      <c r="J45" s="239" t="s">
        <v>22</v>
      </c>
      <c r="K45" s="239"/>
      <c r="L45" s="239"/>
      <c r="M45" s="8"/>
      <c r="N45" s="239" t="s">
        <v>23</v>
      </c>
      <c r="O45" s="239"/>
      <c r="P45" s="239"/>
      <c r="Q45" s="8"/>
      <c r="R45" s="239" t="s">
        <v>24</v>
      </c>
      <c r="S45" s="239"/>
      <c r="T45" s="239"/>
      <c r="U45" s="8"/>
      <c r="V45" s="239" t="s">
        <v>25</v>
      </c>
      <c r="W45" s="239"/>
      <c r="X45" s="239"/>
      <c r="Y45" s="8"/>
      <c r="Z45" s="239" t="s">
        <v>26</v>
      </c>
      <c r="AA45" s="239"/>
      <c r="AB45" s="239"/>
    </row>
    <row r="46" spans="1:31" ht="15" customHeight="1" thickBot="1" x14ac:dyDescent="0.3">
      <c r="A46" s="237"/>
      <c r="B46" s="11" t="s">
        <v>31</v>
      </c>
      <c r="C46" s="11" t="s">
        <v>32</v>
      </c>
      <c r="D46" s="11" t="s">
        <v>33</v>
      </c>
      <c r="E46" s="11"/>
      <c r="F46" s="11" t="s">
        <v>31</v>
      </c>
      <c r="G46" s="11" t="s">
        <v>32</v>
      </c>
      <c r="H46" s="11" t="s">
        <v>33</v>
      </c>
      <c r="I46" s="11"/>
      <c r="J46" s="11" t="s">
        <v>31</v>
      </c>
      <c r="K46" s="11" t="s">
        <v>32</v>
      </c>
      <c r="L46" s="11" t="s">
        <v>33</v>
      </c>
      <c r="M46" s="11"/>
      <c r="N46" s="11" t="s">
        <v>31</v>
      </c>
      <c r="O46" s="11" t="s">
        <v>32</v>
      </c>
      <c r="P46" s="11" t="s">
        <v>33</v>
      </c>
      <c r="Q46" s="11"/>
      <c r="R46" s="11" t="s">
        <v>31</v>
      </c>
      <c r="S46" s="11" t="s">
        <v>32</v>
      </c>
      <c r="T46" s="11" t="s">
        <v>33</v>
      </c>
      <c r="U46" s="11"/>
      <c r="V46" s="11" t="s">
        <v>31</v>
      </c>
      <c r="W46" s="11" t="s">
        <v>32</v>
      </c>
      <c r="X46" s="11" t="s">
        <v>33</v>
      </c>
      <c r="Y46" s="11"/>
      <c r="Z46" s="11" t="s">
        <v>31</v>
      </c>
      <c r="AA46" s="11" t="s">
        <v>32</v>
      </c>
      <c r="AB46" s="11" t="s">
        <v>33</v>
      </c>
    </row>
    <row r="47" spans="1:31" ht="15" customHeight="1" x14ac:dyDescent="0.25">
      <c r="A47" s="23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31" s="24" customFormat="1" ht="15" customHeight="1" x14ac:dyDescent="0.25">
      <c r="A48" s="29" t="s">
        <v>47</v>
      </c>
      <c r="B48" s="63">
        <v>12.934089298369949</v>
      </c>
      <c r="C48" s="63">
        <v>14.287429463320928</v>
      </c>
      <c r="D48" s="63">
        <v>11.62385214460072</v>
      </c>
      <c r="E48" s="93"/>
      <c r="F48" s="63">
        <v>20.291010564082121</v>
      </c>
      <c r="G48" s="63">
        <v>21.377761138150504</v>
      </c>
      <c r="H48" s="63">
        <v>19.053708439897697</v>
      </c>
      <c r="I48" s="93"/>
      <c r="J48" s="63">
        <v>19.369147363233118</v>
      </c>
      <c r="K48" s="63">
        <v>21.439848437006631</v>
      </c>
      <c r="L48" s="63">
        <v>17.123287671232877</v>
      </c>
      <c r="M48" s="93"/>
      <c r="N48" s="63">
        <v>12.872628726287264</v>
      </c>
      <c r="O48" s="63">
        <v>14.216867469879519</v>
      </c>
      <c r="P48" s="63">
        <v>11.529199277543649</v>
      </c>
      <c r="Q48" s="93"/>
      <c r="R48" s="63">
        <v>9.3227683545870992</v>
      </c>
      <c r="S48" s="63">
        <v>9.9242622094541648</v>
      </c>
      <c r="T48" s="63">
        <v>8.7806026365348409</v>
      </c>
      <c r="U48" s="93"/>
      <c r="V48" s="63">
        <v>7.1508518840940187</v>
      </c>
      <c r="W48" s="63">
        <v>7.5728684282211924</v>
      </c>
      <c r="X48" s="63">
        <v>6.7963386727688784</v>
      </c>
      <c r="Y48" s="93"/>
      <c r="Z48" s="63" t="s">
        <v>19</v>
      </c>
      <c r="AA48" s="63" t="s">
        <v>19</v>
      </c>
      <c r="AB48" s="63" t="s">
        <v>19</v>
      </c>
    </row>
    <row r="49" spans="1:28" ht="15" customHeight="1" x14ac:dyDescent="0.25">
      <c r="A49" s="2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</row>
    <row r="50" spans="1:28" ht="15" customHeight="1" x14ac:dyDescent="0.25">
      <c r="A50" s="4" t="s">
        <v>48</v>
      </c>
      <c r="B50" s="53">
        <v>11.019736842105262</v>
      </c>
      <c r="C50" s="53">
        <v>12.857142857142856</v>
      </c>
      <c r="D50" s="53">
        <v>9.4512195121951219</v>
      </c>
      <c r="E50" s="50"/>
      <c r="F50" s="53">
        <v>11.510791366906476</v>
      </c>
      <c r="G50" s="53">
        <v>15.942028985507244</v>
      </c>
      <c r="H50" s="53">
        <v>7.1428571428571423</v>
      </c>
      <c r="I50" s="50"/>
      <c r="J50" s="53">
        <v>19.083969465648856</v>
      </c>
      <c r="K50" s="53">
        <v>23.076923076923077</v>
      </c>
      <c r="L50" s="53">
        <v>15.151515151515152</v>
      </c>
      <c r="M50" s="50"/>
      <c r="N50" s="53">
        <v>12.280701754385964</v>
      </c>
      <c r="O50" s="53">
        <v>11.76470588235294</v>
      </c>
      <c r="P50" s="53">
        <v>12.698412698412698</v>
      </c>
      <c r="Q50" s="50"/>
      <c r="R50" s="53">
        <v>4.3478260869565215</v>
      </c>
      <c r="S50" s="53">
        <v>5.7692307692307692</v>
      </c>
      <c r="T50" s="53">
        <v>3.1746031746031744</v>
      </c>
      <c r="U50" s="50"/>
      <c r="V50" s="53">
        <v>6.4220183486238538</v>
      </c>
      <c r="W50" s="53">
        <v>2.3255813953488373</v>
      </c>
      <c r="X50" s="53">
        <v>9.0909090909090917</v>
      </c>
      <c r="Y50" s="50"/>
      <c r="Z50" s="63" t="s">
        <v>19</v>
      </c>
      <c r="AA50" s="63" t="s">
        <v>19</v>
      </c>
      <c r="AB50" s="63" t="s">
        <v>19</v>
      </c>
    </row>
    <row r="51" spans="1:28" ht="15" customHeight="1" x14ac:dyDescent="0.25">
      <c r="A51" s="4" t="s">
        <v>49</v>
      </c>
      <c r="B51" s="53">
        <v>15.064420218037661</v>
      </c>
      <c r="C51" s="53">
        <v>15.650406504065039</v>
      </c>
      <c r="D51" s="53">
        <v>14.506769825918761</v>
      </c>
      <c r="E51" s="50"/>
      <c r="F51" s="53">
        <v>23.618090452261306</v>
      </c>
      <c r="G51" s="53">
        <v>23.762376237623762</v>
      </c>
      <c r="H51" s="53">
        <v>23.469387755102041</v>
      </c>
      <c r="I51" s="50"/>
      <c r="J51" s="53">
        <v>18.048780487804876</v>
      </c>
      <c r="K51" s="53">
        <v>20.952380952380953</v>
      </c>
      <c r="L51" s="53">
        <v>15</v>
      </c>
      <c r="M51" s="50"/>
      <c r="N51" s="53">
        <v>20.297029702970299</v>
      </c>
      <c r="O51" s="53">
        <v>18.627450980392158</v>
      </c>
      <c r="P51" s="53">
        <v>22</v>
      </c>
      <c r="Q51" s="50"/>
      <c r="R51" s="53">
        <v>8.071748878923767</v>
      </c>
      <c r="S51" s="53">
        <v>9.0909090909090917</v>
      </c>
      <c r="T51" s="53">
        <v>7.2580645161290329</v>
      </c>
      <c r="U51" s="50"/>
      <c r="V51" s="53">
        <v>5</v>
      </c>
      <c r="W51" s="53">
        <v>3.5294117647058822</v>
      </c>
      <c r="X51" s="53">
        <v>6.3157894736842106</v>
      </c>
      <c r="Y51" s="50"/>
      <c r="Z51" s="63" t="s">
        <v>19</v>
      </c>
      <c r="AA51" s="63" t="s">
        <v>19</v>
      </c>
      <c r="AB51" s="63" t="s">
        <v>19</v>
      </c>
    </row>
    <row r="52" spans="1:28" ht="15" customHeight="1" x14ac:dyDescent="0.25">
      <c r="A52" s="4" t="s">
        <v>51</v>
      </c>
      <c r="B52" s="53">
        <v>14.626865671641792</v>
      </c>
      <c r="C52" s="53">
        <v>14.912280701754385</v>
      </c>
      <c r="D52" s="53">
        <v>14.389799635701275</v>
      </c>
      <c r="E52" s="50"/>
      <c r="F52" s="53">
        <v>18.918918918918919</v>
      </c>
      <c r="G52" s="53">
        <v>21.111111111111111</v>
      </c>
      <c r="H52" s="53">
        <v>16.842105263157894</v>
      </c>
      <c r="I52" s="50"/>
      <c r="J52" s="53">
        <v>25</v>
      </c>
      <c r="K52" s="53">
        <v>26.881720430107524</v>
      </c>
      <c r="L52" s="53">
        <v>23.232323232323232</v>
      </c>
      <c r="M52" s="50"/>
      <c r="N52" s="53">
        <v>16.400000000000002</v>
      </c>
      <c r="O52" s="53">
        <v>17.171717171717169</v>
      </c>
      <c r="P52" s="53">
        <v>15.894039735099339</v>
      </c>
      <c r="Q52" s="50"/>
      <c r="R52" s="53">
        <v>3.4782608695652173</v>
      </c>
      <c r="S52" s="53">
        <v>2.8301886792452833</v>
      </c>
      <c r="T52" s="53">
        <v>4.032258064516129</v>
      </c>
      <c r="U52" s="50"/>
      <c r="V52" s="53">
        <v>10.135135135135135</v>
      </c>
      <c r="W52" s="53">
        <v>5.8823529411764701</v>
      </c>
      <c r="X52" s="53">
        <v>13.750000000000002</v>
      </c>
      <c r="Y52" s="50"/>
      <c r="Z52" s="63" t="s">
        <v>19</v>
      </c>
      <c r="AA52" s="63" t="s">
        <v>19</v>
      </c>
      <c r="AB52" s="63" t="s">
        <v>19</v>
      </c>
    </row>
    <row r="53" spans="1:28" ht="15" customHeight="1" x14ac:dyDescent="0.25">
      <c r="A53" s="4" t="s">
        <v>52</v>
      </c>
      <c r="B53" s="53">
        <v>4.4927536231884062</v>
      </c>
      <c r="C53" s="53">
        <v>5.0139275766016711</v>
      </c>
      <c r="D53" s="53">
        <v>3.9274924471299091</v>
      </c>
      <c r="E53" s="50"/>
      <c r="F53" s="53">
        <v>1</v>
      </c>
      <c r="G53" s="53">
        <v>0</v>
      </c>
      <c r="H53" s="53">
        <v>2.4390243902439024</v>
      </c>
      <c r="I53" s="50"/>
      <c r="J53" s="53">
        <v>5.3097345132743365</v>
      </c>
      <c r="K53" s="53">
        <v>3.6363636363636362</v>
      </c>
      <c r="L53" s="53">
        <v>6.8965517241379306</v>
      </c>
      <c r="M53" s="50"/>
      <c r="N53" s="53">
        <v>14.388489208633093</v>
      </c>
      <c r="O53" s="53">
        <v>16.279069767441861</v>
      </c>
      <c r="P53" s="53">
        <v>11.320754716981133</v>
      </c>
      <c r="Q53" s="50"/>
      <c r="R53" s="53">
        <v>0.60240963855421692</v>
      </c>
      <c r="S53" s="53">
        <v>1.2345679012345678</v>
      </c>
      <c r="T53" s="53">
        <v>0</v>
      </c>
      <c r="U53" s="50"/>
      <c r="V53" s="53">
        <v>1.7441860465116279</v>
      </c>
      <c r="W53" s="53">
        <v>1.2820512820512819</v>
      </c>
      <c r="X53" s="53">
        <v>2.1276595744680851</v>
      </c>
      <c r="Y53" s="50"/>
      <c r="Z53" s="63" t="s">
        <v>19</v>
      </c>
      <c r="AA53" s="63" t="s">
        <v>19</v>
      </c>
      <c r="AB53" s="63" t="s">
        <v>19</v>
      </c>
    </row>
    <row r="54" spans="1:28" ht="15" customHeight="1" x14ac:dyDescent="0.25">
      <c r="A54" s="4" t="s">
        <v>53</v>
      </c>
      <c r="B54" s="53">
        <v>15.33457249070632</v>
      </c>
      <c r="C54" s="53">
        <v>15.588914549653579</v>
      </c>
      <c r="D54" s="53">
        <v>15.040106951871657</v>
      </c>
      <c r="E54" s="50"/>
      <c r="F54" s="53">
        <v>22.222222222222221</v>
      </c>
      <c r="G54" s="53">
        <v>22.900763358778626</v>
      </c>
      <c r="H54" s="53">
        <v>21.176470588235293</v>
      </c>
      <c r="I54" s="50"/>
      <c r="J54" s="53">
        <v>26.38623326959847</v>
      </c>
      <c r="K54" s="53">
        <v>26.428571428571431</v>
      </c>
      <c r="L54" s="53">
        <v>26.337448559670783</v>
      </c>
      <c r="M54" s="50"/>
      <c r="N54" s="53">
        <v>14.163822525597269</v>
      </c>
      <c r="O54" s="53">
        <v>14.37308868501529</v>
      </c>
      <c r="P54" s="53">
        <v>13.8996138996139</v>
      </c>
      <c r="Q54" s="50"/>
      <c r="R54" s="53">
        <v>12.871287128712872</v>
      </c>
      <c r="S54" s="53">
        <v>13.443396226415095</v>
      </c>
      <c r="T54" s="53">
        <v>12.239583333333332</v>
      </c>
      <c r="U54" s="50"/>
      <c r="V54" s="53">
        <v>8.4186575654152449</v>
      </c>
      <c r="W54" s="53">
        <v>7.2892938496583142</v>
      </c>
      <c r="X54" s="53">
        <v>9.5454545454545467</v>
      </c>
      <c r="Y54" s="50"/>
      <c r="Z54" s="63" t="s">
        <v>19</v>
      </c>
      <c r="AA54" s="63" t="s">
        <v>19</v>
      </c>
      <c r="AB54" s="63" t="s">
        <v>19</v>
      </c>
    </row>
    <row r="55" spans="1:28" ht="15" customHeight="1" x14ac:dyDescent="0.25">
      <c r="A55" s="4" t="s">
        <v>55</v>
      </c>
      <c r="B55" s="53">
        <v>12.001943634596696</v>
      </c>
      <c r="C55" s="53">
        <v>12.950340798442065</v>
      </c>
      <c r="D55" s="53">
        <v>11.057225994180406</v>
      </c>
      <c r="E55" s="50"/>
      <c r="F55" s="53">
        <v>26.524390243902442</v>
      </c>
      <c r="G55" s="53">
        <v>26.229508196721312</v>
      </c>
      <c r="H55" s="53">
        <v>26.896551724137929</v>
      </c>
      <c r="I55" s="50"/>
      <c r="J55" s="53">
        <v>17.965367965367964</v>
      </c>
      <c r="K55" s="53">
        <v>19.915254237288135</v>
      </c>
      <c r="L55" s="53">
        <v>15.929203539823009</v>
      </c>
      <c r="M55" s="50"/>
      <c r="N55" s="53">
        <v>8.3123425692695214</v>
      </c>
      <c r="O55" s="53">
        <v>8.4656084656084651</v>
      </c>
      <c r="P55" s="53">
        <v>8.1730769230769234</v>
      </c>
      <c r="Q55" s="50"/>
      <c r="R55" s="53">
        <v>5.8165548098434003</v>
      </c>
      <c r="S55" s="53">
        <v>4.9107142857142856</v>
      </c>
      <c r="T55" s="53">
        <v>6.7264573991031389</v>
      </c>
      <c r="U55" s="50"/>
      <c r="V55" s="53">
        <v>4.2452830188679247</v>
      </c>
      <c r="W55" s="53">
        <v>5.6410256410256414</v>
      </c>
      <c r="X55" s="53">
        <v>3.0567685589519651</v>
      </c>
      <c r="Y55" s="50"/>
      <c r="Z55" s="63" t="s">
        <v>19</v>
      </c>
      <c r="AA55" s="63" t="s">
        <v>19</v>
      </c>
      <c r="AB55" s="63" t="s">
        <v>19</v>
      </c>
    </row>
    <row r="56" spans="1:28" ht="15" customHeight="1" x14ac:dyDescent="0.25">
      <c r="A56" s="4" t="s">
        <v>56</v>
      </c>
      <c r="B56" s="53">
        <v>12.248123271434217</v>
      </c>
      <c r="C56" s="53">
        <v>13.7444279346211</v>
      </c>
      <c r="D56" s="53">
        <v>10.548523206751055</v>
      </c>
      <c r="E56" s="50"/>
      <c r="F56" s="53">
        <v>22.727272727272727</v>
      </c>
      <c r="G56" s="53">
        <v>24.581005586592177</v>
      </c>
      <c r="H56" s="53">
        <v>20.52980132450331</v>
      </c>
      <c r="I56" s="50"/>
      <c r="J56" s="53">
        <v>17.452830188679243</v>
      </c>
      <c r="K56" s="53">
        <v>18.650793650793652</v>
      </c>
      <c r="L56" s="53">
        <v>15.697674418604651</v>
      </c>
      <c r="M56" s="50"/>
      <c r="N56" s="53">
        <v>13.878326996197718</v>
      </c>
      <c r="O56" s="53">
        <v>16.887417218543046</v>
      </c>
      <c r="P56" s="53">
        <v>9.8214285714285712</v>
      </c>
      <c r="Q56" s="50"/>
      <c r="R56" s="53">
        <v>10.310965630114566</v>
      </c>
      <c r="S56" s="53">
        <v>9.2024539877300615</v>
      </c>
      <c r="T56" s="53">
        <v>11.578947368421053</v>
      </c>
      <c r="U56" s="50"/>
      <c r="V56" s="53">
        <v>3.90625</v>
      </c>
      <c r="W56" s="53">
        <v>4.529616724738676</v>
      </c>
      <c r="X56" s="53">
        <v>3.3994334277620402</v>
      </c>
      <c r="Y56" s="50"/>
      <c r="Z56" s="63" t="s">
        <v>19</v>
      </c>
      <c r="AA56" s="63" t="s">
        <v>19</v>
      </c>
      <c r="AB56" s="63" t="s">
        <v>19</v>
      </c>
    </row>
    <row r="57" spans="1:28" ht="15" customHeight="1" x14ac:dyDescent="0.25">
      <c r="A57" s="78" t="s">
        <v>59</v>
      </c>
      <c r="B57" s="53">
        <v>13.596746077861708</v>
      </c>
      <c r="C57" s="53">
        <v>14.00348634514817</v>
      </c>
      <c r="D57" s="53">
        <v>13.190005810575247</v>
      </c>
      <c r="E57" s="50"/>
      <c r="F57" s="53">
        <v>21.052631578947366</v>
      </c>
      <c r="G57" s="53">
        <v>24.776119402985074</v>
      </c>
      <c r="H57" s="53">
        <v>17.041800643086816</v>
      </c>
      <c r="I57" s="50"/>
      <c r="J57" s="53">
        <v>19.828815977175463</v>
      </c>
      <c r="K57" s="53">
        <v>19.830028328611899</v>
      </c>
      <c r="L57" s="53">
        <v>19.827586206896552</v>
      </c>
      <c r="M57" s="50"/>
      <c r="N57" s="53">
        <v>13.399153737658676</v>
      </c>
      <c r="O57" s="53">
        <v>12.078651685393259</v>
      </c>
      <c r="P57" s="53">
        <v>14.730878186968837</v>
      </c>
      <c r="Q57" s="50"/>
      <c r="R57" s="53">
        <v>8.6486486486486491</v>
      </c>
      <c r="S57" s="53">
        <v>8.0924855491329488</v>
      </c>
      <c r="T57" s="53">
        <v>9.1370558375634516</v>
      </c>
      <c r="U57" s="50"/>
      <c r="V57" s="53">
        <v>5.2631578947368416</v>
      </c>
      <c r="W57" s="53">
        <v>5.1359516616314203</v>
      </c>
      <c r="X57" s="53">
        <v>5.3968253968253972</v>
      </c>
      <c r="Y57" s="50"/>
      <c r="Z57" s="63" t="s">
        <v>19</v>
      </c>
      <c r="AA57" s="63" t="s">
        <v>19</v>
      </c>
      <c r="AB57" s="63" t="s">
        <v>19</v>
      </c>
    </row>
    <row r="58" spans="1:28" ht="15" customHeight="1" x14ac:dyDescent="0.25">
      <c r="A58" s="4" t="s">
        <v>60</v>
      </c>
      <c r="B58" s="53">
        <v>12.063492063492063</v>
      </c>
      <c r="C58" s="53">
        <v>13.455657492354739</v>
      </c>
      <c r="D58" s="53">
        <v>10.561056105610561</v>
      </c>
      <c r="E58" s="50"/>
      <c r="F58" s="53">
        <v>18.292682926829269</v>
      </c>
      <c r="G58" s="53">
        <v>22.5</v>
      </c>
      <c r="H58" s="53">
        <v>14.285714285714285</v>
      </c>
      <c r="I58" s="50"/>
      <c r="J58" s="53">
        <v>15.65217391304348</v>
      </c>
      <c r="K58" s="53">
        <v>15.873015873015872</v>
      </c>
      <c r="L58" s="53">
        <v>15.384615384615385</v>
      </c>
      <c r="M58" s="50"/>
      <c r="N58" s="53">
        <v>11.666666666666666</v>
      </c>
      <c r="O58" s="53">
        <v>11.594202898550725</v>
      </c>
      <c r="P58" s="53">
        <v>11.76470588235294</v>
      </c>
      <c r="Q58" s="50"/>
      <c r="R58" s="53">
        <v>11.612903225806452</v>
      </c>
      <c r="S58" s="53">
        <v>12.941176470588237</v>
      </c>
      <c r="T58" s="53">
        <v>10</v>
      </c>
      <c r="U58" s="50"/>
      <c r="V58" s="53">
        <v>6.962025316455696</v>
      </c>
      <c r="W58" s="53">
        <v>8.5714285714285712</v>
      </c>
      <c r="X58" s="53">
        <v>5.6818181818181817</v>
      </c>
      <c r="Y58" s="50"/>
      <c r="Z58" s="63" t="s">
        <v>19</v>
      </c>
      <c r="AA58" s="63" t="s">
        <v>19</v>
      </c>
      <c r="AB58" s="63" t="s">
        <v>19</v>
      </c>
    </row>
    <row r="59" spans="1:28" ht="15" customHeight="1" x14ac:dyDescent="0.25">
      <c r="A59" s="4" t="s">
        <v>61</v>
      </c>
      <c r="B59" s="53">
        <v>22.25392296718973</v>
      </c>
      <c r="C59" s="53">
        <v>20.127118644067796</v>
      </c>
      <c r="D59" s="53">
        <v>23.986194995685935</v>
      </c>
      <c r="E59" s="50"/>
      <c r="F59" s="53">
        <v>36.51226158038147</v>
      </c>
      <c r="G59" s="53">
        <v>27.932960893854748</v>
      </c>
      <c r="H59" s="53">
        <v>44.680851063829785</v>
      </c>
      <c r="I59" s="50"/>
      <c r="J59" s="53">
        <v>27.139874739039666</v>
      </c>
      <c r="K59" s="53">
        <v>29.059829059829063</v>
      </c>
      <c r="L59" s="53">
        <v>25.30612244897959</v>
      </c>
      <c r="M59" s="50"/>
      <c r="N59" s="53">
        <v>14.592274678111588</v>
      </c>
      <c r="O59" s="53">
        <v>14.814814814814813</v>
      </c>
      <c r="P59" s="53">
        <v>14.399999999999999</v>
      </c>
      <c r="Q59" s="50"/>
      <c r="R59" s="53">
        <v>16.113744075829384</v>
      </c>
      <c r="S59" s="53">
        <v>10.734463276836157</v>
      </c>
      <c r="T59" s="53">
        <v>20</v>
      </c>
      <c r="U59" s="50"/>
      <c r="V59" s="53">
        <v>18.428184281842817</v>
      </c>
      <c r="W59" s="53">
        <v>15.217391304347828</v>
      </c>
      <c r="X59" s="53">
        <v>20.346320346320347</v>
      </c>
      <c r="Y59" s="50"/>
      <c r="Z59" s="63" t="s">
        <v>19</v>
      </c>
      <c r="AA59" s="63" t="s">
        <v>19</v>
      </c>
      <c r="AB59" s="63" t="s">
        <v>19</v>
      </c>
    </row>
    <row r="60" spans="1:28" ht="15" customHeight="1" x14ac:dyDescent="0.25">
      <c r="A60" s="4" t="s">
        <v>62</v>
      </c>
      <c r="B60" s="53">
        <v>8.6077411900635479</v>
      </c>
      <c r="C60" s="53">
        <v>9.2857142857142865</v>
      </c>
      <c r="D60" s="53">
        <v>7.9685746352413016</v>
      </c>
      <c r="E60" s="50"/>
      <c r="F60" s="53">
        <v>19.642857142857142</v>
      </c>
      <c r="G60" s="53">
        <v>20.183486238532112</v>
      </c>
      <c r="H60" s="53">
        <v>19.130434782608695</v>
      </c>
      <c r="I60" s="50"/>
      <c r="J60" s="53">
        <v>12.416107382550337</v>
      </c>
      <c r="K60" s="53">
        <v>14.457831325301203</v>
      </c>
      <c r="L60" s="53">
        <v>9.8484848484848477</v>
      </c>
      <c r="M60" s="50"/>
      <c r="N60" s="53">
        <v>7.1428571428571423</v>
      </c>
      <c r="O60" s="53">
        <v>7.4074074074074066</v>
      </c>
      <c r="P60" s="53">
        <v>6.8750000000000009</v>
      </c>
      <c r="Q60" s="50"/>
      <c r="R60" s="53">
        <v>6.3457330415754925</v>
      </c>
      <c r="S60" s="53">
        <v>7.8431372549019605</v>
      </c>
      <c r="T60" s="53">
        <v>5.1383399209486171</v>
      </c>
      <c r="U60" s="50"/>
      <c r="V60" s="53">
        <v>3.7209302325581395</v>
      </c>
      <c r="W60" s="53">
        <v>2.0100502512562812</v>
      </c>
      <c r="X60" s="53">
        <v>5.1948051948051948</v>
      </c>
      <c r="Y60" s="50"/>
      <c r="Z60" s="63" t="s">
        <v>19</v>
      </c>
      <c r="AA60" s="63" t="s">
        <v>19</v>
      </c>
      <c r="AB60" s="63" t="s">
        <v>19</v>
      </c>
    </row>
    <row r="61" spans="1:28" ht="15" customHeight="1" x14ac:dyDescent="0.25">
      <c r="A61" s="4" t="s">
        <v>63</v>
      </c>
      <c r="B61" s="53">
        <v>11.281179138321995</v>
      </c>
      <c r="C61" s="53">
        <v>15</v>
      </c>
      <c r="D61" s="53">
        <v>8.3333333333333321</v>
      </c>
      <c r="E61" s="50"/>
      <c r="F61" s="53">
        <v>13.818181818181818</v>
      </c>
      <c r="G61" s="53">
        <v>16.666666666666664</v>
      </c>
      <c r="H61" s="53">
        <v>11.188811188811188</v>
      </c>
      <c r="I61" s="50"/>
      <c r="J61" s="53">
        <v>13.043478260869565</v>
      </c>
      <c r="K61" s="53">
        <v>15.476190476190476</v>
      </c>
      <c r="L61" s="53">
        <v>11</v>
      </c>
      <c r="M61" s="50"/>
      <c r="N61" s="53">
        <v>7.5907590759075907</v>
      </c>
      <c r="O61" s="53">
        <v>12.396694214876034</v>
      </c>
      <c r="P61" s="53">
        <v>4.395604395604396</v>
      </c>
      <c r="Q61" s="50"/>
      <c r="R61" s="53">
        <v>11.7096018735363</v>
      </c>
      <c r="S61" s="53">
        <v>13.366336633663368</v>
      </c>
      <c r="T61" s="53">
        <v>10.222222222222223</v>
      </c>
      <c r="U61" s="50"/>
      <c r="V61" s="53">
        <v>10.230179028132993</v>
      </c>
      <c r="W61" s="53">
        <v>17.197452229299362</v>
      </c>
      <c r="X61" s="53">
        <v>5.5555555555555554</v>
      </c>
      <c r="Y61" s="50"/>
      <c r="Z61" s="63" t="s">
        <v>19</v>
      </c>
      <c r="AA61" s="63" t="s">
        <v>19</v>
      </c>
      <c r="AB61" s="63" t="s">
        <v>19</v>
      </c>
    </row>
    <row r="62" spans="1:28" ht="15" customHeight="1" x14ac:dyDescent="0.25">
      <c r="A62" s="4" t="s">
        <v>64</v>
      </c>
      <c r="B62" s="53">
        <v>11.721611721611721</v>
      </c>
      <c r="C62" s="53">
        <v>18.791946308724832</v>
      </c>
      <c r="D62" s="53">
        <v>3.225806451612903</v>
      </c>
      <c r="E62" s="50"/>
      <c r="F62" s="53">
        <v>7.6923076923076925</v>
      </c>
      <c r="G62" s="53">
        <v>10.526315789473683</v>
      </c>
      <c r="H62" s="53">
        <v>0</v>
      </c>
      <c r="I62" s="50"/>
      <c r="J62" s="53">
        <v>33.333333333333329</v>
      </c>
      <c r="K62" s="53">
        <v>48.148148148148145</v>
      </c>
      <c r="L62" s="53">
        <v>11.111111111111111</v>
      </c>
      <c r="M62" s="50"/>
      <c r="N62" s="53">
        <v>8.8888888888888893</v>
      </c>
      <c r="O62" s="53">
        <v>12.5</v>
      </c>
      <c r="P62" s="53">
        <v>4.7619047619047619</v>
      </c>
      <c r="Q62" s="50"/>
      <c r="R62" s="53">
        <v>3.3898305084745761</v>
      </c>
      <c r="S62" s="53">
        <v>8</v>
      </c>
      <c r="T62" s="53">
        <v>0</v>
      </c>
      <c r="U62" s="50"/>
      <c r="V62" s="53">
        <v>9.183673469387756</v>
      </c>
      <c r="W62" s="53">
        <v>14.814814814814813</v>
      </c>
      <c r="X62" s="53">
        <v>2.2727272727272729</v>
      </c>
      <c r="Y62" s="50"/>
      <c r="Z62" s="63" t="s">
        <v>19</v>
      </c>
      <c r="AA62" s="63" t="s">
        <v>19</v>
      </c>
      <c r="AB62" s="63" t="s">
        <v>19</v>
      </c>
    </row>
    <row r="63" spans="1:28" ht="15" customHeight="1" x14ac:dyDescent="0.25">
      <c r="A63" s="4" t="s">
        <v>65</v>
      </c>
      <c r="B63" s="53">
        <v>0.92592592592592582</v>
      </c>
      <c r="C63" s="53">
        <v>0.98039215686274506</v>
      </c>
      <c r="D63" s="53">
        <v>0.8771929824561403</v>
      </c>
      <c r="E63" s="50"/>
      <c r="F63" s="53">
        <v>4.3478260869565215</v>
      </c>
      <c r="G63" s="53">
        <v>6.666666666666667</v>
      </c>
      <c r="H63" s="53">
        <v>0</v>
      </c>
      <c r="I63" s="50"/>
      <c r="J63" s="53">
        <v>0</v>
      </c>
      <c r="K63" s="53">
        <v>0</v>
      </c>
      <c r="L63" s="53">
        <v>0</v>
      </c>
      <c r="M63" s="50"/>
      <c r="N63" s="53">
        <v>0</v>
      </c>
      <c r="O63" s="53">
        <v>0</v>
      </c>
      <c r="P63" s="53">
        <v>0</v>
      </c>
      <c r="Q63" s="50"/>
      <c r="R63" s="53">
        <v>1.7543859649122806</v>
      </c>
      <c r="S63" s="53">
        <v>0</v>
      </c>
      <c r="T63" s="53">
        <v>2.8571428571428572</v>
      </c>
      <c r="U63" s="50"/>
      <c r="V63" s="53">
        <v>0</v>
      </c>
      <c r="W63" s="53">
        <v>0</v>
      </c>
      <c r="X63" s="53">
        <v>0</v>
      </c>
      <c r="Y63" s="50"/>
      <c r="Z63" s="63" t="s">
        <v>19</v>
      </c>
      <c r="AA63" s="63" t="s">
        <v>19</v>
      </c>
      <c r="AB63" s="63" t="s">
        <v>19</v>
      </c>
    </row>
    <row r="64" spans="1:28" ht="15" customHeight="1" x14ac:dyDescent="0.25">
      <c r="A64" s="4" t="s">
        <v>66</v>
      </c>
      <c r="B64" s="53">
        <v>12.550066755674234</v>
      </c>
      <c r="C64" s="53">
        <v>15.472779369627506</v>
      </c>
      <c r="D64" s="53">
        <v>10</v>
      </c>
      <c r="E64" s="50"/>
      <c r="F64" s="53">
        <v>19.230769230769234</v>
      </c>
      <c r="G64" s="53">
        <v>17.391304347826086</v>
      </c>
      <c r="H64" s="53">
        <v>21.875</v>
      </c>
      <c r="I64" s="50"/>
      <c r="J64" s="53">
        <v>18.181818181818183</v>
      </c>
      <c r="K64" s="53">
        <v>24</v>
      </c>
      <c r="L64" s="53">
        <v>12.244897959183673</v>
      </c>
      <c r="M64" s="50"/>
      <c r="N64" s="53">
        <v>9.67741935483871</v>
      </c>
      <c r="O64" s="53">
        <v>15.09433962264151</v>
      </c>
      <c r="P64" s="53">
        <v>5.6338028169014089</v>
      </c>
      <c r="Q64" s="50"/>
      <c r="R64" s="53">
        <v>8.1730769230769234</v>
      </c>
      <c r="S64" s="53">
        <v>12.048192771084338</v>
      </c>
      <c r="T64" s="53">
        <v>5.6000000000000005</v>
      </c>
      <c r="U64" s="50"/>
      <c r="V64" s="53">
        <v>13.333333333333334</v>
      </c>
      <c r="W64" s="53">
        <v>13.675213675213676</v>
      </c>
      <c r="X64" s="53">
        <v>13.008130081300814</v>
      </c>
      <c r="Y64" s="50"/>
      <c r="Z64" s="63" t="s">
        <v>19</v>
      </c>
      <c r="AA64" s="63" t="s">
        <v>19</v>
      </c>
      <c r="AB64" s="63" t="s">
        <v>19</v>
      </c>
    </row>
    <row r="65" spans="1:28" ht="15" customHeight="1" x14ac:dyDescent="0.25">
      <c r="A65" s="4" t="s">
        <v>67</v>
      </c>
      <c r="B65" s="53">
        <v>14.330218068535824</v>
      </c>
      <c r="C65" s="53">
        <v>17.647058823529413</v>
      </c>
      <c r="D65" s="53">
        <v>11.30952380952381</v>
      </c>
      <c r="E65" s="50"/>
      <c r="F65" s="53">
        <v>20.779220779220779</v>
      </c>
      <c r="G65" s="53">
        <v>30.555555555555557</v>
      </c>
      <c r="H65" s="53">
        <v>12.195121951219512</v>
      </c>
      <c r="I65" s="50"/>
      <c r="J65" s="53">
        <v>21.69811320754717</v>
      </c>
      <c r="K65" s="53">
        <v>25</v>
      </c>
      <c r="L65" s="53">
        <v>18.518518518518519</v>
      </c>
      <c r="M65" s="50"/>
      <c r="N65" s="53">
        <v>9.4827586206896548</v>
      </c>
      <c r="O65" s="53">
        <v>8.7719298245614024</v>
      </c>
      <c r="P65" s="53">
        <v>10.16949152542373</v>
      </c>
      <c r="Q65" s="50"/>
      <c r="R65" s="53">
        <v>10.982658959537572</v>
      </c>
      <c r="S65" s="53">
        <v>10.843373493975903</v>
      </c>
      <c r="T65" s="53">
        <v>11.111111111111111</v>
      </c>
      <c r="U65" s="50"/>
      <c r="V65" s="53">
        <v>13.529411764705882</v>
      </c>
      <c r="W65" s="53">
        <v>20.512820512820511</v>
      </c>
      <c r="X65" s="53">
        <v>7.608695652173914</v>
      </c>
      <c r="Y65" s="50"/>
      <c r="Z65" s="63" t="s">
        <v>19</v>
      </c>
      <c r="AA65" s="63" t="s">
        <v>19</v>
      </c>
      <c r="AB65" s="63" t="s">
        <v>19</v>
      </c>
    </row>
    <row r="66" spans="1:28" ht="15" customHeight="1" x14ac:dyDescent="0.25">
      <c r="A66" s="4" t="s">
        <v>68</v>
      </c>
      <c r="B66" s="53">
        <v>14.633286318758815</v>
      </c>
      <c r="C66" s="53">
        <v>16.820580474934037</v>
      </c>
      <c r="D66" s="53">
        <v>12.121212121212121</v>
      </c>
      <c r="E66" s="50"/>
      <c r="F66" s="53">
        <v>18.852459016393443</v>
      </c>
      <c r="G66" s="53">
        <v>22.624434389140273</v>
      </c>
      <c r="H66" s="53">
        <v>13.103448275862069</v>
      </c>
      <c r="I66" s="50"/>
      <c r="J66" s="53">
        <v>21.568627450980394</v>
      </c>
      <c r="K66" s="53">
        <v>25.098039215686274</v>
      </c>
      <c r="L66" s="53">
        <v>17.156862745098039</v>
      </c>
      <c r="M66" s="50"/>
      <c r="N66" s="53">
        <v>13.612565445026178</v>
      </c>
      <c r="O66" s="53">
        <v>14.864864864864865</v>
      </c>
      <c r="P66" s="53">
        <v>12.274368231046932</v>
      </c>
      <c r="Q66" s="50"/>
      <c r="R66" s="53">
        <v>13.616398243045388</v>
      </c>
      <c r="S66" s="53">
        <v>14.363143631436316</v>
      </c>
      <c r="T66" s="53">
        <v>12.738853503184714</v>
      </c>
      <c r="U66" s="50"/>
      <c r="V66" s="53">
        <v>10.066225165562914</v>
      </c>
      <c r="W66" s="53">
        <v>11.733333333333333</v>
      </c>
      <c r="X66" s="53">
        <v>8.4210526315789469</v>
      </c>
      <c r="Y66" s="50"/>
      <c r="Z66" s="63" t="s">
        <v>19</v>
      </c>
      <c r="AA66" s="63" t="s">
        <v>19</v>
      </c>
      <c r="AB66" s="63" t="s">
        <v>19</v>
      </c>
    </row>
    <row r="67" spans="1:28" ht="15" customHeight="1" x14ac:dyDescent="0.25">
      <c r="A67" s="4" t="s">
        <v>69</v>
      </c>
      <c r="B67" s="53">
        <v>15.328467153284672</v>
      </c>
      <c r="C67" s="53">
        <v>16.6865315852205</v>
      </c>
      <c r="D67" s="53">
        <v>14.272474513438368</v>
      </c>
      <c r="E67" s="50"/>
      <c r="F67" s="53">
        <v>19.696969696969695</v>
      </c>
      <c r="G67" s="53">
        <v>19.078947368421055</v>
      </c>
      <c r="H67" s="53">
        <v>20.224719101123593</v>
      </c>
      <c r="I67" s="50"/>
      <c r="J67" s="53">
        <v>22.291021671826623</v>
      </c>
      <c r="K67" s="53">
        <v>18.787878787878785</v>
      </c>
      <c r="L67" s="53">
        <v>25.949367088607595</v>
      </c>
      <c r="M67" s="50"/>
      <c r="N67" s="53">
        <v>22.994652406417114</v>
      </c>
      <c r="O67" s="53">
        <v>27.906976744186046</v>
      </c>
      <c r="P67" s="53">
        <v>18.811881188118811</v>
      </c>
      <c r="Q67" s="50"/>
      <c r="R67" s="53">
        <v>7.956989247311828</v>
      </c>
      <c r="S67" s="53">
        <v>9.8360655737704921</v>
      </c>
      <c r="T67" s="53">
        <v>6.7375886524822697</v>
      </c>
      <c r="U67" s="50"/>
      <c r="V67" s="53">
        <v>7.981220657276995</v>
      </c>
      <c r="W67" s="53">
        <v>8.3832335329341312</v>
      </c>
      <c r="X67" s="53">
        <v>7.7220077220077217</v>
      </c>
      <c r="Y67" s="50"/>
      <c r="Z67" s="63" t="s">
        <v>19</v>
      </c>
      <c r="AA67" s="63" t="s">
        <v>19</v>
      </c>
      <c r="AB67" s="63" t="s">
        <v>19</v>
      </c>
    </row>
    <row r="68" spans="1:28" ht="15" customHeight="1" x14ac:dyDescent="0.25">
      <c r="A68" s="4" t="s">
        <v>70</v>
      </c>
      <c r="B68" s="53">
        <v>17.524509803921568</v>
      </c>
      <c r="C68" s="53">
        <v>23.439490445859875</v>
      </c>
      <c r="D68" s="53">
        <v>12.04250295159386</v>
      </c>
      <c r="E68" s="50"/>
      <c r="F68" s="53">
        <v>34.375</v>
      </c>
      <c r="G68" s="53">
        <v>43.137254901960787</v>
      </c>
      <c r="H68" s="53">
        <v>24.444444444444443</v>
      </c>
      <c r="I68" s="50"/>
      <c r="J68" s="53">
        <v>25.833333333333336</v>
      </c>
      <c r="K68" s="53">
        <v>30.281690140845068</v>
      </c>
      <c r="L68" s="53">
        <v>19.387755102040817</v>
      </c>
      <c r="M68" s="50"/>
      <c r="N68" s="53">
        <v>18.322981366459629</v>
      </c>
      <c r="O68" s="53">
        <v>25.465838509316768</v>
      </c>
      <c r="P68" s="53">
        <v>11.180124223602485</v>
      </c>
      <c r="Q68" s="50"/>
      <c r="R68" s="53">
        <v>14.489311163895488</v>
      </c>
      <c r="S68" s="53">
        <v>18.421052631578945</v>
      </c>
      <c r="T68" s="53">
        <v>11.255411255411255</v>
      </c>
      <c r="U68" s="50"/>
      <c r="V68" s="53">
        <v>8.3150984682713336</v>
      </c>
      <c r="W68" s="53">
        <v>11.052631578947368</v>
      </c>
      <c r="X68" s="53">
        <v>6.3670411985018731</v>
      </c>
      <c r="Y68" s="50"/>
      <c r="Z68" s="63" t="s">
        <v>19</v>
      </c>
      <c r="AA68" s="63" t="s">
        <v>19</v>
      </c>
      <c r="AB68" s="63" t="s">
        <v>19</v>
      </c>
    </row>
    <row r="69" spans="1:28" ht="15" customHeight="1" x14ac:dyDescent="0.25">
      <c r="A69" s="4" t="s">
        <v>72</v>
      </c>
      <c r="B69" s="53">
        <v>8.4641899655304478</v>
      </c>
      <c r="C69" s="53">
        <v>11.391375101708705</v>
      </c>
      <c r="D69" s="53">
        <v>5.861070911722142</v>
      </c>
      <c r="E69" s="50"/>
      <c r="F69" s="53">
        <v>11.881188118811881</v>
      </c>
      <c r="G69" s="53">
        <v>11.453744493392071</v>
      </c>
      <c r="H69" s="53">
        <v>12.429378531073446</v>
      </c>
      <c r="I69" s="50"/>
      <c r="J69" s="53">
        <v>19.221967963386728</v>
      </c>
      <c r="K69" s="53">
        <v>28.095238095238095</v>
      </c>
      <c r="L69" s="53">
        <v>11.013215859030836</v>
      </c>
      <c r="M69" s="50"/>
      <c r="N69" s="53">
        <v>10.548523206751055</v>
      </c>
      <c r="O69" s="53">
        <v>12.444444444444445</v>
      </c>
      <c r="P69" s="53">
        <v>8.8353413654618471</v>
      </c>
      <c r="Q69" s="50"/>
      <c r="R69" s="53">
        <v>4.84375</v>
      </c>
      <c r="S69" s="53">
        <v>7.0945945945945947</v>
      </c>
      <c r="T69" s="53">
        <v>2.9069767441860463</v>
      </c>
      <c r="U69" s="50"/>
      <c r="V69" s="53">
        <v>1.2195121951219512</v>
      </c>
      <c r="W69" s="53">
        <v>2.214022140221402</v>
      </c>
      <c r="X69" s="53">
        <v>0.51948051948051943</v>
      </c>
      <c r="Y69" s="50"/>
      <c r="Z69" s="63" t="s">
        <v>19</v>
      </c>
      <c r="AA69" s="63" t="s">
        <v>19</v>
      </c>
      <c r="AB69" s="63" t="s">
        <v>19</v>
      </c>
    </row>
    <row r="70" spans="1:28" ht="15" customHeight="1" x14ac:dyDescent="0.25">
      <c r="A70" s="4" t="s">
        <v>73</v>
      </c>
      <c r="B70" s="53">
        <v>6.7352185089974288</v>
      </c>
      <c r="C70" s="53">
        <v>6.7297581493165088</v>
      </c>
      <c r="D70" s="53">
        <v>6.7404426559356132</v>
      </c>
      <c r="E70" s="50"/>
      <c r="F70" s="53">
        <v>5.5555555555555554</v>
      </c>
      <c r="G70" s="53">
        <v>7.0707070707070701</v>
      </c>
      <c r="H70" s="53">
        <v>3.7037037037037033</v>
      </c>
      <c r="I70" s="50"/>
      <c r="J70" s="53">
        <v>7.7738515901060072</v>
      </c>
      <c r="K70" s="53">
        <v>8.7837837837837842</v>
      </c>
      <c r="L70" s="53">
        <v>6.666666666666667</v>
      </c>
      <c r="M70" s="50"/>
      <c r="N70" s="53">
        <v>6.435643564356436</v>
      </c>
      <c r="O70" s="53">
        <v>6.6350710900473935</v>
      </c>
      <c r="P70" s="53">
        <v>6.2176165803108807</v>
      </c>
      <c r="Q70" s="50"/>
      <c r="R70" s="53">
        <v>7.4803149606299222</v>
      </c>
      <c r="S70" s="53">
        <v>7.7625570776255701</v>
      </c>
      <c r="T70" s="53">
        <v>7.2664359861591699</v>
      </c>
      <c r="U70" s="50"/>
      <c r="V70" s="53">
        <v>6.140350877192982</v>
      </c>
      <c r="W70" s="53">
        <v>4.7445255474452548</v>
      </c>
      <c r="X70" s="53">
        <v>7.4324324324324325</v>
      </c>
      <c r="Y70" s="50"/>
      <c r="Z70" s="63" t="s">
        <v>19</v>
      </c>
      <c r="AA70" s="63" t="s">
        <v>19</v>
      </c>
      <c r="AB70" s="63" t="s">
        <v>19</v>
      </c>
    </row>
    <row r="71" spans="1:28" ht="15" customHeight="1" thickBot="1" x14ac:dyDescent="0.3">
      <c r="A71" s="42" t="s">
        <v>74</v>
      </c>
      <c r="B71" s="53">
        <v>1.6460905349794239</v>
      </c>
      <c r="C71" s="53">
        <v>2.34375</v>
      </c>
      <c r="D71" s="53">
        <v>0.86956521739130432</v>
      </c>
      <c r="E71" s="50"/>
      <c r="F71" s="53">
        <v>5.8823529411764701</v>
      </c>
      <c r="G71" s="53">
        <v>6.25</v>
      </c>
      <c r="H71" s="53">
        <v>5.5555555555555554</v>
      </c>
      <c r="I71" s="50"/>
      <c r="J71" s="53">
        <v>2.1739130434782608</v>
      </c>
      <c r="K71" s="53">
        <v>3.4482758620689653</v>
      </c>
      <c r="L71" s="53">
        <v>0</v>
      </c>
      <c r="M71" s="50"/>
      <c r="N71" s="53">
        <v>2.5</v>
      </c>
      <c r="O71" s="53">
        <v>4.7619047619047619</v>
      </c>
      <c r="P71" s="53">
        <v>0</v>
      </c>
      <c r="Q71" s="50"/>
      <c r="R71" s="53">
        <v>0</v>
      </c>
      <c r="S71" s="53">
        <v>0</v>
      </c>
      <c r="T71" s="53">
        <v>0</v>
      </c>
      <c r="U71" s="50"/>
      <c r="V71" s="53">
        <v>0</v>
      </c>
      <c r="W71" s="53">
        <v>0</v>
      </c>
      <c r="X71" s="53">
        <v>0</v>
      </c>
      <c r="Y71" s="50"/>
      <c r="Z71" s="63" t="s">
        <v>19</v>
      </c>
      <c r="AA71" s="63" t="s">
        <v>19</v>
      </c>
      <c r="AB71" s="63" t="s">
        <v>19</v>
      </c>
    </row>
    <row r="72" spans="1:28" ht="15" customHeight="1" x14ac:dyDescent="0.25">
      <c r="A72" s="242" t="s">
        <v>98</v>
      </c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</row>
    <row r="73" spans="1:28" x14ac:dyDescent="0.25">
      <c r="A73" s="247" t="s">
        <v>79</v>
      </c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</row>
  </sheetData>
  <mergeCells count="32">
    <mergeCell ref="A1:AB1"/>
    <mergeCell ref="A2:AB2"/>
    <mergeCell ref="A3:AB3"/>
    <mergeCell ref="A4:AB4"/>
    <mergeCell ref="A5:AB5"/>
    <mergeCell ref="A6:AB6"/>
    <mergeCell ref="A8:A9"/>
    <mergeCell ref="B8:D8"/>
    <mergeCell ref="F8:H8"/>
    <mergeCell ref="J8:L8"/>
    <mergeCell ref="N8:P8"/>
    <mergeCell ref="A42:AB42"/>
    <mergeCell ref="A35:AB35"/>
    <mergeCell ref="R8:T8"/>
    <mergeCell ref="V8:X8"/>
    <mergeCell ref="Z8:AB8"/>
    <mergeCell ref="A36:AB36"/>
    <mergeCell ref="A38:AB38"/>
    <mergeCell ref="A39:AB39"/>
    <mergeCell ref="A40:AB40"/>
    <mergeCell ref="A41:AB41"/>
    <mergeCell ref="A72:AB72"/>
    <mergeCell ref="A73:AB73"/>
    <mergeCell ref="A43:AB43"/>
    <mergeCell ref="A45:A46"/>
    <mergeCell ref="B45:D45"/>
    <mergeCell ref="F45:H45"/>
    <mergeCell ref="J45:L45"/>
    <mergeCell ref="N45:P45"/>
    <mergeCell ref="R45:T45"/>
    <mergeCell ref="V45:X45"/>
    <mergeCell ref="Z45:AB45"/>
  </mergeCells>
  <hyperlinks>
    <hyperlink ref="AE38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36" max="16383" man="1"/>
  </rowBreaks>
  <colBreaks count="1" manualBreakCount="1">
    <brk id="28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opLeftCell="H38" zoomScaleNormal="100" workbookViewId="0">
      <selection activeCell="AD45" sqref="AD45"/>
    </sheetView>
  </sheetViews>
  <sheetFormatPr baseColWidth="10" defaultRowHeight="12.75" x14ac:dyDescent="0.2"/>
  <cols>
    <col min="1" max="1" width="11.42578125" style="209"/>
    <col min="2" max="2" width="8.85546875" style="213" bestFit="1" customWidth="1"/>
    <col min="3" max="4" width="7.28515625" style="213" bestFit="1" customWidth="1"/>
    <col min="5" max="5" width="1.7109375" style="213" customWidth="1"/>
    <col min="6" max="6" width="7.5703125" style="213" bestFit="1" customWidth="1"/>
    <col min="7" max="7" width="6.28515625" style="213" bestFit="1" customWidth="1"/>
    <col min="8" max="8" width="6.28515625" style="213" customWidth="1"/>
    <col min="9" max="9" width="1.7109375" style="213" customWidth="1"/>
    <col min="10" max="10" width="7.28515625" style="213" bestFit="1" customWidth="1"/>
    <col min="11" max="11" width="6.5703125" style="213" bestFit="1" customWidth="1"/>
    <col min="12" max="12" width="6.5703125" style="213" customWidth="1"/>
    <col min="13" max="13" width="1.7109375" style="213" customWidth="1"/>
    <col min="14" max="15" width="6.85546875" style="213" bestFit="1" customWidth="1"/>
    <col min="16" max="16" width="6.85546875" style="213" customWidth="1"/>
    <col min="17" max="17" width="1.7109375" style="213" customWidth="1"/>
    <col min="18" max="18" width="7.5703125" style="213" bestFit="1" customWidth="1"/>
    <col min="19" max="19" width="6.85546875" style="213" bestFit="1" customWidth="1"/>
    <col min="20" max="20" width="6.85546875" style="213" customWidth="1"/>
    <col min="21" max="21" width="1.7109375" style="213" customWidth="1"/>
    <col min="22" max="22" width="7.28515625" style="213" bestFit="1" customWidth="1"/>
    <col min="23" max="23" width="6.28515625" style="213" bestFit="1" customWidth="1"/>
    <col min="24" max="24" width="6.28515625" style="213" customWidth="1"/>
    <col min="25" max="25" width="1.7109375" style="213" customWidth="1"/>
    <col min="26" max="26" width="7.5703125" style="213" bestFit="1" customWidth="1"/>
    <col min="27" max="27" width="6.28515625" style="213" bestFit="1" customWidth="1"/>
    <col min="28" max="28" width="6.28515625" style="213" customWidth="1"/>
    <col min="29" max="29" width="5.28515625" style="4" customWidth="1"/>
    <col min="30" max="30" width="12.5703125" style="4" customWidth="1"/>
    <col min="31" max="31" width="5" style="4" customWidth="1"/>
    <col min="32" max="32" width="1.7109375" style="4" customWidth="1"/>
    <col min="33" max="35" width="5" style="4" customWidth="1"/>
    <col min="36" max="36" width="1.7109375" style="4" customWidth="1"/>
    <col min="37" max="39" width="5" style="4" customWidth="1"/>
    <col min="40" max="40" width="1.7109375" style="4" customWidth="1"/>
    <col min="41" max="43" width="5.140625" style="4" customWidth="1"/>
    <col min="44" max="44" width="1.7109375" style="4" customWidth="1"/>
    <col min="45" max="46" width="5" style="4" customWidth="1"/>
    <col min="47" max="47" width="5.28515625" style="4" customWidth="1"/>
    <col min="48" max="246" width="11.42578125" style="4"/>
    <col min="247" max="247" width="16.140625" style="4" customWidth="1"/>
    <col min="248" max="248" width="6" style="4" customWidth="1"/>
    <col min="249" max="249" width="6" style="4" bestFit="1" customWidth="1"/>
    <col min="250" max="250" width="5.7109375" style="4" bestFit="1" customWidth="1"/>
    <col min="251" max="251" width="1.7109375" style="4" customWidth="1"/>
    <col min="252" max="252" width="6" style="4" bestFit="1" customWidth="1"/>
    <col min="253" max="254" width="5" style="4" customWidth="1"/>
    <col min="255" max="255" width="1.7109375" style="4" customWidth="1"/>
    <col min="256" max="258" width="5" style="4" customWidth="1"/>
    <col min="259" max="259" width="1.7109375" style="4" customWidth="1"/>
    <col min="260" max="262" width="5.140625" style="4" bestFit="1" customWidth="1"/>
    <col min="263" max="263" width="1.7109375" style="4" customWidth="1"/>
    <col min="264" max="266" width="5.140625" style="4" bestFit="1" customWidth="1"/>
    <col min="267" max="267" width="1.7109375" style="4" customWidth="1"/>
    <col min="268" max="270" width="5.140625" style="4" bestFit="1" customWidth="1"/>
    <col min="271" max="271" width="1.7109375" style="4" customWidth="1"/>
    <col min="272" max="272" width="4.85546875" style="4" bestFit="1" customWidth="1"/>
    <col min="273" max="274" width="4.42578125" style="4" customWidth="1"/>
    <col min="275" max="275" width="8.85546875" style="4" customWidth="1"/>
    <col min="276" max="276" width="12" style="4" customWidth="1"/>
    <col min="277" max="279" width="6" style="4" customWidth="1"/>
    <col min="280" max="280" width="1.7109375" style="4" customWidth="1"/>
    <col min="281" max="281" width="6.140625" style="4" customWidth="1"/>
    <col min="282" max="283" width="5.140625" style="4" customWidth="1"/>
    <col min="284" max="284" width="1.7109375" style="4" customWidth="1"/>
    <col min="285" max="287" width="5" style="4" customWidth="1"/>
    <col min="288" max="288" width="1.7109375" style="4" customWidth="1"/>
    <col min="289" max="291" width="5" style="4" customWidth="1"/>
    <col min="292" max="292" width="1.7109375" style="4" customWidth="1"/>
    <col min="293" max="295" width="5" style="4" customWidth="1"/>
    <col min="296" max="296" width="1.7109375" style="4" customWidth="1"/>
    <col min="297" max="299" width="5.140625" style="4" customWidth="1"/>
    <col min="300" max="300" width="1.7109375" style="4" customWidth="1"/>
    <col min="301" max="302" width="5" style="4" customWidth="1"/>
    <col min="303" max="303" width="5.28515625" style="4" customWidth="1"/>
    <col min="304" max="502" width="11.42578125" style="4"/>
    <col min="503" max="503" width="16.140625" style="4" customWidth="1"/>
    <col min="504" max="504" width="6" style="4" customWidth="1"/>
    <col min="505" max="505" width="6" style="4" bestFit="1" customWidth="1"/>
    <col min="506" max="506" width="5.7109375" style="4" bestFit="1" customWidth="1"/>
    <col min="507" max="507" width="1.7109375" style="4" customWidth="1"/>
    <col min="508" max="508" width="6" style="4" bestFit="1" customWidth="1"/>
    <col min="509" max="510" width="5" style="4" customWidth="1"/>
    <col min="511" max="511" width="1.7109375" style="4" customWidth="1"/>
    <col min="512" max="514" width="5" style="4" customWidth="1"/>
    <col min="515" max="515" width="1.7109375" style="4" customWidth="1"/>
    <col min="516" max="518" width="5.140625" style="4" bestFit="1" customWidth="1"/>
    <col min="519" max="519" width="1.7109375" style="4" customWidth="1"/>
    <col min="520" max="522" width="5.140625" style="4" bestFit="1" customWidth="1"/>
    <col min="523" max="523" width="1.7109375" style="4" customWidth="1"/>
    <col min="524" max="526" width="5.140625" style="4" bestFit="1" customWidth="1"/>
    <col min="527" max="527" width="1.7109375" style="4" customWidth="1"/>
    <col min="528" max="528" width="4.85546875" style="4" bestFit="1" customWidth="1"/>
    <col min="529" max="530" width="4.42578125" style="4" customWidth="1"/>
    <col min="531" max="531" width="8.85546875" style="4" customWidth="1"/>
    <col min="532" max="532" width="12" style="4" customWidth="1"/>
    <col min="533" max="535" width="6" style="4" customWidth="1"/>
    <col min="536" max="536" width="1.7109375" style="4" customWidth="1"/>
    <col min="537" max="537" width="6.140625" style="4" customWidth="1"/>
    <col min="538" max="539" width="5.140625" style="4" customWidth="1"/>
    <col min="540" max="540" width="1.7109375" style="4" customWidth="1"/>
    <col min="541" max="543" width="5" style="4" customWidth="1"/>
    <col min="544" max="544" width="1.7109375" style="4" customWidth="1"/>
    <col min="545" max="547" width="5" style="4" customWidth="1"/>
    <col min="548" max="548" width="1.7109375" style="4" customWidth="1"/>
    <col min="549" max="551" width="5" style="4" customWidth="1"/>
    <col min="552" max="552" width="1.7109375" style="4" customWidth="1"/>
    <col min="553" max="555" width="5.140625" style="4" customWidth="1"/>
    <col min="556" max="556" width="1.7109375" style="4" customWidth="1"/>
    <col min="557" max="558" width="5" style="4" customWidth="1"/>
    <col min="559" max="559" width="5.28515625" style="4" customWidth="1"/>
    <col min="560" max="758" width="11.42578125" style="4"/>
    <col min="759" max="759" width="16.140625" style="4" customWidth="1"/>
    <col min="760" max="760" width="6" style="4" customWidth="1"/>
    <col min="761" max="761" width="6" style="4" bestFit="1" customWidth="1"/>
    <col min="762" max="762" width="5.7109375" style="4" bestFit="1" customWidth="1"/>
    <col min="763" max="763" width="1.7109375" style="4" customWidth="1"/>
    <col min="764" max="764" width="6" style="4" bestFit="1" customWidth="1"/>
    <col min="765" max="766" width="5" style="4" customWidth="1"/>
    <col min="767" max="767" width="1.7109375" style="4" customWidth="1"/>
    <col min="768" max="770" width="5" style="4" customWidth="1"/>
    <col min="771" max="771" width="1.7109375" style="4" customWidth="1"/>
    <col min="772" max="774" width="5.140625" style="4" bestFit="1" customWidth="1"/>
    <col min="775" max="775" width="1.7109375" style="4" customWidth="1"/>
    <col min="776" max="778" width="5.140625" style="4" bestFit="1" customWidth="1"/>
    <col min="779" max="779" width="1.7109375" style="4" customWidth="1"/>
    <col min="780" max="782" width="5.140625" style="4" bestFit="1" customWidth="1"/>
    <col min="783" max="783" width="1.7109375" style="4" customWidth="1"/>
    <col min="784" max="784" width="4.85546875" style="4" bestFit="1" customWidth="1"/>
    <col min="785" max="786" width="4.42578125" style="4" customWidth="1"/>
    <col min="787" max="787" width="8.85546875" style="4" customWidth="1"/>
    <col min="788" max="788" width="12" style="4" customWidth="1"/>
    <col min="789" max="791" width="6" style="4" customWidth="1"/>
    <col min="792" max="792" width="1.7109375" style="4" customWidth="1"/>
    <col min="793" max="793" width="6.140625" style="4" customWidth="1"/>
    <col min="794" max="795" width="5.140625" style="4" customWidth="1"/>
    <col min="796" max="796" width="1.7109375" style="4" customWidth="1"/>
    <col min="797" max="799" width="5" style="4" customWidth="1"/>
    <col min="800" max="800" width="1.7109375" style="4" customWidth="1"/>
    <col min="801" max="803" width="5" style="4" customWidth="1"/>
    <col min="804" max="804" width="1.7109375" style="4" customWidth="1"/>
    <col min="805" max="807" width="5" style="4" customWidth="1"/>
    <col min="808" max="808" width="1.7109375" style="4" customWidth="1"/>
    <col min="809" max="811" width="5.140625" style="4" customWidth="1"/>
    <col min="812" max="812" width="1.7109375" style="4" customWidth="1"/>
    <col min="813" max="814" width="5" style="4" customWidth="1"/>
    <col min="815" max="815" width="5.28515625" style="4" customWidth="1"/>
    <col min="816" max="1014" width="11.42578125" style="4"/>
    <col min="1015" max="1015" width="16.140625" style="4" customWidth="1"/>
    <col min="1016" max="1016" width="6" style="4" customWidth="1"/>
    <col min="1017" max="1017" width="6" style="4" bestFit="1" customWidth="1"/>
    <col min="1018" max="1018" width="5.7109375" style="4" bestFit="1" customWidth="1"/>
    <col min="1019" max="1019" width="1.7109375" style="4" customWidth="1"/>
    <col min="1020" max="1020" width="6" style="4" bestFit="1" customWidth="1"/>
    <col min="1021" max="1022" width="5" style="4" customWidth="1"/>
    <col min="1023" max="1023" width="1.7109375" style="4" customWidth="1"/>
    <col min="1024" max="1026" width="5" style="4" customWidth="1"/>
    <col min="1027" max="1027" width="1.7109375" style="4" customWidth="1"/>
    <col min="1028" max="1030" width="5.140625" style="4" bestFit="1" customWidth="1"/>
    <col min="1031" max="1031" width="1.7109375" style="4" customWidth="1"/>
    <col min="1032" max="1034" width="5.140625" style="4" bestFit="1" customWidth="1"/>
    <col min="1035" max="1035" width="1.7109375" style="4" customWidth="1"/>
    <col min="1036" max="1038" width="5.140625" style="4" bestFit="1" customWidth="1"/>
    <col min="1039" max="1039" width="1.7109375" style="4" customWidth="1"/>
    <col min="1040" max="1040" width="4.85546875" style="4" bestFit="1" customWidth="1"/>
    <col min="1041" max="1042" width="4.42578125" style="4" customWidth="1"/>
    <col min="1043" max="1043" width="8.85546875" style="4" customWidth="1"/>
    <col min="1044" max="1044" width="12" style="4" customWidth="1"/>
    <col min="1045" max="1047" width="6" style="4" customWidth="1"/>
    <col min="1048" max="1048" width="1.7109375" style="4" customWidth="1"/>
    <col min="1049" max="1049" width="6.140625" style="4" customWidth="1"/>
    <col min="1050" max="1051" width="5.140625" style="4" customWidth="1"/>
    <col min="1052" max="1052" width="1.7109375" style="4" customWidth="1"/>
    <col min="1053" max="1055" width="5" style="4" customWidth="1"/>
    <col min="1056" max="1056" width="1.7109375" style="4" customWidth="1"/>
    <col min="1057" max="1059" width="5" style="4" customWidth="1"/>
    <col min="1060" max="1060" width="1.7109375" style="4" customWidth="1"/>
    <col min="1061" max="1063" width="5" style="4" customWidth="1"/>
    <col min="1064" max="1064" width="1.7109375" style="4" customWidth="1"/>
    <col min="1065" max="1067" width="5.140625" style="4" customWidth="1"/>
    <col min="1068" max="1068" width="1.7109375" style="4" customWidth="1"/>
    <col min="1069" max="1070" width="5" style="4" customWidth="1"/>
    <col min="1071" max="1071" width="5.28515625" style="4" customWidth="1"/>
    <col min="1072" max="1270" width="11.42578125" style="4"/>
    <col min="1271" max="1271" width="16.140625" style="4" customWidth="1"/>
    <col min="1272" max="1272" width="6" style="4" customWidth="1"/>
    <col min="1273" max="1273" width="6" style="4" bestFit="1" customWidth="1"/>
    <col min="1274" max="1274" width="5.7109375" style="4" bestFit="1" customWidth="1"/>
    <col min="1275" max="1275" width="1.7109375" style="4" customWidth="1"/>
    <col min="1276" max="1276" width="6" style="4" bestFit="1" customWidth="1"/>
    <col min="1277" max="1278" width="5" style="4" customWidth="1"/>
    <col min="1279" max="1279" width="1.7109375" style="4" customWidth="1"/>
    <col min="1280" max="1282" width="5" style="4" customWidth="1"/>
    <col min="1283" max="1283" width="1.7109375" style="4" customWidth="1"/>
    <col min="1284" max="1286" width="5.140625" style="4" bestFit="1" customWidth="1"/>
    <col min="1287" max="1287" width="1.7109375" style="4" customWidth="1"/>
    <col min="1288" max="1290" width="5.140625" style="4" bestFit="1" customWidth="1"/>
    <col min="1291" max="1291" width="1.7109375" style="4" customWidth="1"/>
    <col min="1292" max="1294" width="5.140625" style="4" bestFit="1" customWidth="1"/>
    <col min="1295" max="1295" width="1.7109375" style="4" customWidth="1"/>
    <col min="1296" max="1296" width="4.85546875" style="4" bestFit="1" customWidth="1"/>
    <col min="1297" max="1298" width="4.42578125" style="4" customWidth="1"/>
    <col min="1299" max="1299" width="8.85546875" style="4" customWidth="1"/>
    <col min="1300" max="1300" width="12" style="4" customWidth="1"/>
    <col min="1301" max="1303" width="6" style="4" customWidth="1"/>
    <col min="1304" max="1304" width="1.7109375" style="4" customWidth="1"/>
    <col min="1305" max="1305" width="6.140625" style="4" customWidth="1"/>
    <col min="1306" max="1307" width="5.140625" style="4" customWidth="1"/>
    <col min="1308" max="1308" width="1.7109375" style="4" customWidth="1"/>
    <col min="1309" max="1311" width="5" style="4" customWidth="1"/>
    <col min="1312" max="1312" width="1.7109375" style="4" customWidth="1"/>
    <col min="1313" max="1315" width="5" style="4" customWidth="1"/>
    <col min="1316" max="1316" width="1.7109375" style="4" customWidth="1"/>
    <col min="1317" max="1319" width="5" style="4" customWidth="1"/>
    <col min="1320" max="1320" width="1.7109375" style="4" customWidth="1"/>
    <col min="1321" max="1323" width="5.140625" style="4" customWidth="1"/>
    <col min="1324" max="1324" width="1.7109375" style="4" customWidth="1"/>
    <col min="1325" max="1326" width="5" style="4" customWidth="1"/>
    <col min="1327" max="1327" width="5.28515625" style="4" customWidth="1"/>
    <col min="1328" max="1526" width="11.42578125" style="4"/>
    <col min="1527" max="1527" width="16.140625" style="4" customWidth="1"/>
    <col min="1528" max="1528" width="6" style="4" customWidth="1"/>
    <col min="1529" max="1529" width="6" style="4" bestFit="1" customWidth="1"/>
    <col min="1530" max="1530" width="5.7109375" style="4" bestFit="1" customWidth="1"/>
    <col min="1531" max="1531" width="1.7109375" style="4" customWidth="1"/>
    <col min="1532" max="1532" width="6" style="4" bestFit="1" customWidth="1"/>
    <col min="1533" max="1534" width="5" style="4" customWidth="1"/>
    <col min="1535" max="1535" width="1.7109375" style="4" customWidth="1"/>
    <col min="1536" max="1538" width="5" style="4" customWidth="1"/>
    <col min="1539" max="1539" width="1.7109375" style="4" customWidth="1"/>
    <col min="1540" max="1542" width="5.140625" style="4" bestFit="1" customWidth="1"/>
    <col min="1543" max="1543" width="1.7109375" style="4" customWidth="1"/>
    <col min="1544" max="1546" width="5.140625" style="4" bestFit="1" customWidth="1"/>
    <col min="1547" max="1547" width="1.7109375" style="4" customWidth="1"/>
    <col min="1548" max="1550" width="5.140625" style="4" bestFit="1" customWidth="1"/>
    <col min="1551" max="1551" width="1.7109375" style="4" customWidth="1"/>
    <col min="1552" max="1552" width="4.85546875" style="4" bestFit="1" customWidth="1"/>
    <col min="1553" max="1554" width="4.42578125" style="4" customWidth="1"/>
    <col min="1555" max="1555" width="8.85546875" style="4" customWidth="1"/>
    <col min="1556" max="1556" width="12" style="4" customWidth="1"/>
    <col min="1557" max="1559" width="6" style="4" customWidth="1"/>
    <col min="1560" max="1560" width="1.7109375" style="4" customWidth="1"/>
    <col min="1561" max="1561" width="6.140625" style="4" customWidth="1"/>
    <col min="1562" max="1563" width="5.140625" style="4" customWidth="1"/>
    <col min="1564" max="1564" width="1.7109375" style="4" customWidth="1"/>
    <col min="1565" max="1567" width="5" style="4" customWidth="1"/>
    <col min="1568" max="1568" width="1.7109375" style="4" customWidth="1"/>
    <col min="1569" max="1571" width="5" style="4" customWidth="1"/>
    <col min="1572" max="1572" width="1.7109375" style="4" customWidth="1"/>
    <col min="1573" max="1575" width="5" style="4" customWidth="1"/>
    <col min="1576" max="1576" width="1.7109375" style="4" customWidth="1"/>
    <col min="1577" max="1579" width="5.140625" style="4" customWidth="1"/>
    <col min="1580" max="1580" width="1.7109375" style="4" customWidth="1"/>
    <col min="1581" max="1582" width="5" style="4" customWidth="1"/>
    <col min="1583" max="1583" width="5.28515625" style="4" customWidth="1"/>
    <col min="1584" max="1782" width="11.42578125" style="4"/>
    <col min="1783" max="1783" width="16.140625" style="4" customWidth="1"/>
    <col min="1784" max="1784" width="6" style="4" customWidth="1"/>
    <col min="1785" max="1785" width="6" style="4" bestFit="1" customWidth="1"/>
    <col min="1786" max="1786" width="5.7109375" style="4" bestFit="1" customWidth="1"/>
    <col min="1787" max="1787" width="1.7109375" style="4" customWidth="1"/>
    <col min="1788" max="1788" width="6" style="4" bestFit="1" customWidth="1"/>
    <col min="1789" max="1790" width="5" style="4" customWidth="1"/>
    <col min="1791" max="1791" width="1.7109375" style="4" customWidth="1"/>
    <col min="1792" max="1794" width="5" style="4" customWidth="1"/>
    <col min="1795" max="1795" width="1.7109375" style="4" customWidth="1"/>
    <col min="1796" max="1798" width="5.140625" style="4" bestFit="1" customWidth="1"/>
    <col min="1799" max="1799" width="1.7109375" style="4" customWidth="1"/>
    <col min="1800" max="1802" width="5.140625" style="4" bestFit="1" customWidth="1"/>
    <col min="1803" max="1803" width="1.7109375" style="4" customWidth="1"/>
    <col min="1804" max="1806" width="5.140625" style="4" bestFit="1" customWidth="1"/>
    <col min="1807" max="1807" width="1.7109375" style="4" customWidth="1"/>
    <col min="1808" max="1808" width="4.85546875" style="4" bestFit="1" customWidth="1"/>
    <col min="1809" max="1810" width="4.42578125" style="4" customWidth="1"/>
    <col min="1811" max="1811" width="8.85546875" style="4" customWidth="1"/>
    <col min="1812" max="1812" width="12" style="4" customWidth="1"/>
    <col min="1813" max="1815" width="6" style="4" customWidth="1"/>
    <col min="1816" max="1816" width="1.7109375" style="4" customWidth="1"/>
    <col min="1817" max="1817" width="6.140625" style="4" customWidth="1"/>
    <col min="1818" max="1819" width="5.140625" style="4" customWidth="1"/>
    <col min="1820" max="1820" width="1.7109375" style="4" customWidth="1"/>
    <col min="1821" max="1823" width="5" style="4" customWidth="1"/>
    <col min="1824" max="1824" width="1.7109375" style="4" customWidth="1"/>
    <col min="1825" max="1827" width="5" style="4" customWidth="1"/>
    <col min="1828" max="1828" width="1.7109375" style="4" customWidth="1"/>
    <col min="1829" max="1831" width="5" style="4" customWidth="1"/>
    <col min="1832" max="1832" width="1.7109375" style="4" customWidth="1"/>
    <col min="1833" max="1835" width="5.140625" style="4" customWidth="1"/>
    <col min="1836" max="1836" width="1.7109375" style="4" customWidth="1"/>
    <col min="1837" max="1838" width="5" style="4" customWidth="1"/>
    <col min="1839" max="1839" width="5.28515625" style="4" customWidth="1"/>
    <col min="1840" max="2038" width="11.42578125" style="4"/>
    <col min="2039" max="2039" width="16.140625" style="4" customWidth="1"/>
    <col min="2040" max="2040" width="6" style="4" customWidth="1"/>
    <col min="2041" max="2041" width="6" style="4" bestFit="1" customWidth="1"/>
    <col min="2042" max="2042" width="5.7109375" style="4" bestFit="1" customWidth="1"/>
    <col min="2043" max="2043" width="1.7109375" style="4" customWidth="1"/>
    <col min="2044" max="2044" width="6" style="4" bestFit="1" customWidth="1"/>
    <col min="2045" max="2046" width="5" style="4" customWidth="1"/>
    <col min="2047" max="2047" width="1.7109375" style="4" customWidth="1"/>
    <col min="2048" max="2050" width="5" style="4" customWidth="1"/>
    <col min="2051" max="2051" width="1.7109375" style="4" customWidth="1"/>
    <col min="2052" max="2054" width="5.140625" style="4" bestFit="1" customWidth="1"/>
    <col min="2055" max="2055" width="1.7109375" style="4" customWidth="1"/>
    <col min="2056" max="2058" width="5.140625" style="4" bestFit="1" customWidth="1"/>
    <col min="2059" max="2059" width="1.7109375" style="4" customWidth="1"/>
    <col min="2060" max="2062" width="5.140625" style="4" bestFit="1" customWidth="1"/>
    <col min="2063" max="2063" width="1.7109375" style="4" customWidth="1"/>
    <col min="2064" max="2064" width="4.85546875" style="4" bestFit="1" customWidth="1"/>
    <col min="2065" max="2066" width="4.42578125" style="4" customWidth="1"/>
    <col min="2067" max="2067" width="8.85546875" style="4" customWidth="1"/>
    <col min="2068" max="2068" width="12" style="4" customWidth="1"/>
    <col min="2069" max="2071" width="6" style="4" customWidth="1"/>
    <col min="2072" max="2072" width="1.7109375" style="4" customWidth="1"/>
    <col min="2073" max="2073" width="6.140625" style="4" customWidth="1"/>
    <col min="2074" max="2075" width="5.140625" style="4" customWidth="1"/>
    <col min="2076" max="2076" width="1.7109375" style="4" customWidth="1"/>
    <col min="2077" max="2079" width="5" style="4" customWidth="1"/>
    <col min="2080" max="2080" width="1.7109375" style="4" customWidth="1"/>
    <col min="2081" max="2083" width="5" style="4" customWidth="1"/>
    <col min="2084" max="2084" width="1.7109375" style="4" customWidth="1"/>
    <col min="2085" max="2087" width="5" style="4" customWidth="1"/>
    <col min="2088" max="2088" width="1.7109375" style="4" customWidth="1"/>
    <col min="2089" max="2091" width="5.140625" style="4" customWidth="1"/>
    <col min="2092" max="2092" width="1.7109375" style="4" customWidth="1"/>
    <col min="2093" max="2094" width="5" style="4" customWidth="1"/>
    <col min="2095" max="2095" width="5.28515625" style="4" customWidth="1"/>
    <col min="2096" max="2294" width="11.42578125" style="4"/>
    <col min="2295" max="2295" width="16.140625" style="4" customWidth="1"/>
    <col min="2296" max="2296" width="6" style="4" customWidth="1"/>
    <col min="2297" max="2297" width="6" style="4" bestFit="1" customWidth="1"/>
    <col min="2298" max="2298" width="5.7109375" style="4" bestFit="1" customWidth="1"/>
    <col min="2299" max="2299" width="1.7109375" style="4" customWidth="1"/>
    <col min="2300" max="2300" width="6" style="4" bestFit="1" customWidth="1"/>
    <col min="2301" max="2302" width="5" style="4" customWidth="1"/>
    <col min="2303" max="2303" width="1.7109375" style="4" customWidth="1"/>
    <col min="2304" max="2306" width="5" style="4" customWidth="1"/>
    <col min="2307" max="2307" width="1.7109375" style="4" customWidth="1"/>
    <col min="2308" max="2310" width="5.140625" style="4" bestFit="1" customWidth="1"/>
    <col min="2311" max="2311" width="1.7109375" style="4" customWidth="1"/>
    <col min="2312" max="2314" width="5.140625" style="4" bestFit="1" customWidth="1"/>
    <col min="2315" max="2315" width="1.7109375" style="4" customWidth="1"/>
    <col min="2316" max="2318" width="5.140625" style="4" bestFit="1" customWidth="1"/>
    <col min="2319" max="2319" width="1.7109375" style="4" customWidth="1"/>
    <col min="2320" max="2320" width="4.85546875" style="4" bestFit="1" customWidth="1"/>
    <col min="2321" max="2322" width="4.42578125" style="4" customWidth="1"/>
    <col min="2323" max="2323" width="8.85546875" style="4" customWidth="1"/>
    <col min="2324" max="2324" width="12" style="4" customWidth="1"/>
    <col min="2325" max="2327" width="6" style="4" customWidth="1"/>
    <col min="2328" max="2328" width="1.7109375" style="4" customWidth="1"/>
    <col min="2329" max="2329" width="6.140625" style="4" customWidth="1"/>
    <col min="2330" max="2331" width="5.140625" style="4" customWidth="1"/>
    <col min="2332" max="2332" width="1.7109375" style="4" customWidth="1"/>
    <col min="2333" max="2335" width="5" style="4" customWidth="1"/>
    <col min="2336" max="2336" width="1.7109375" style="4" customWidth="1"/>
    <col min="2337" max="2339" width="5" style="4" customWidth="1"/>
    <col min="2340" max="2340" width="1.7109375" style="4" customWidth="1"/>
    <col min="2341" max="2343" width="5" style="4" customWidth="1"/>
    <col min="2344" max="2344" width="1.7109375" style="4" customWidth="1"/>
    <col min="2345" max="2347" width="5.140625" style="4" customWidth="1"/>
    <col min="2348" max="2348" width="1.7109375" style="4" customWidth="1"/>
    <col min="2349" max="2350" width="5" style="4" customWidth="1"/>
    <col min="2351" max="2351" width="5.28515625" style="4" customWidth="1"/>
    <col min="2352" max="2550" width="11.42578125" style="4"/>
    <col min="2551" max="2551" width="16.140625" style="4" customWidth="1"/>
    <col min="2552" max="2552" width="6" style="4" customWidth="1"/>
    <col min="2553" max="2553" width="6" style="4" bestFit="1" customWidth="1"/>
    <col min="2554" max="2554" width="5.7109375" style="4" bestFit="1" customWidth="1"/>
    <col min="2555" max="2555" width="1.7109375" style="4" customWidth="1"/>
    <col min="2556" max="2556" width="6" style="4" bestFit="1" customWidth="1"/>
    <col min="2557" max="2558" width="5" style="4" customWidth="1"/>
    <col min="2559" max="2559" width="1.7109375" style="4" customWidth="1"/>
    <col min="2560" max="2562" width="5" style="4" customWidth="1"/>
    <col min="2563" max="2563" width="1.7109375" style="4" customWidth="1"/>
    <col min="2564" max="2566" width="5.140625" style="4" bestFit="1" customWidth="1"/>
    <col min="2567" max="2567" width="1.7109375" style="4" customWidth="1"/>
    <col min="2568" max="2570" width="5.140625" style="4" bestFit="1" customWidth="1"/>
    <col min="2571" max="2571" width="1.7109375" style="4" customWidth="1"/>
    <col min="2572" max="2574" width="5.140625" style="4" bestFit="1" customWidth="1"/>
    <col min="2575" max="2575" width="1.7109375" style="4" customWidth="1"/>
    <col min="2576" max="2576" width="4.85546875" style="4" bestFit="1" customWidth="1"/>
    <col min="2577" max="2578" width="4.42578125" style="4" customWidth="1"/>
    <col min="2579" max="2579" width="8.85546875" style="4" customWidth="1"/>
    <col min="2580" max="2580" width="12" style="4" customWidth="1"/>
    <col min="2581" max="2583" width="6" style="4" customWidth="1"/>
    <col min="2584" max="2584" width="1.7109375" style="4" customWidth="1"/>
    <col min="2585" max="2585" width="6.140625" style="4" customWidth="1"/>
    <col min="2586" max="2587" width="5.140625" style="4" customWidth="1"/>
    <col min="2588" max="2588" width="1.7109375" style="4" customWidth="1"/>
    <col min="2589" max="2591" width="5" style="4" customWidth="1"/>
    <col min="2592" max="2592" width="1.7109375" style="4" customWidth="1"/>
    <col min="2593" max="2595" width="5" style="4" customWidth="1"/>
    <col min="2596" max="2596" width="1.7109375" style="4" customWidth="1"/>
    <col min="2597" max="2599" width="5" style="4" customWidth="1"/>
    <col min="2600" max="2600" width="1.7109375" style="4" customWidth="1"/>
    <col min="2601" max="2603" width="5.140625" style="4" customWidth="1"/>
    <col min="2604" max="2604" width="1.7109375" style="4" customWidth="1"/>
    <col min="2605" max="2606" width="5" style="4" customWidth="1"/>
    <col min="2607" max="2607" width="5.28515625" style="4" customWidth="1"/>
    <col min="2608" max="2806" width="11.42578125" style="4"/>
    <col min="2807" max="2807" width="16.140625" style="4" customWidth="1"/>
    <col min="2808" max="2808" width="6" style="4" customWidth="1"/>
    <col min="2809" max="2809" width="6" style="4" bestFit="1" customWidth="1"/>
    <col min="2810" max="2810" width="5.7109375" style="4" bestFit="1" customWidth="1"/>
    <col min="2811" max="2811" width="1.7109375" style="4" customWidth="1"/>
    <col min="2812" max="2812" width="6" style="4" bestFit="1" customWidth="1"/>
    <col min="2813" max="2814" width="5" style="4" customWidth="1"/>
    <col min="2815" max="2815" width="1.7109375" style="4" customWidth="1"/>
    <col min="2816" max="2818" width="5" style="4" customWidth="1"/>
    <col min="2819" max="2819" width="1.7109375" style="4" customWidth="1"/>
    <col min="2820" max="2822" width="5.140625" style="4" bestFit="1" customWidth="1"/>
    <col min="2823" max="2823" width="1.7109375" style="4" customWidth="1"/>
    <col min="2824" max="2826" width="5.140625" style="4" bestFit="1" customWidth="1"/>
    <col min="2827" max="2827" width="1.7109375" style="4" customWidth="1"/>
    <col min="2828" max="2830" width="5.140625" style="4" bestFit="1" customWidth="1"/>
    <col min="2831" max="2831" width="1.7109375" style="4" customWidth="1"/>
    <col min="2832" max="2832" width="4.85546875" style="4" bestFit="1" customWidth="1"/>
    <col min="2833" max="2834" width="4.42578125" style="4" customWidth="1"/>
    <col min="2835" max="2835" width="8.85546875" style="4" customWidth="1"/>
    <col min="2836" max="2836" width="12" style="4" customWidth="1"/>
    <col min="2837" max="2839" width="6" style="4" customWidth="1"/>
    <col min="2840" max="2840" width="1.7109375" style="4" customWidth="1"/>
    <col min="2841" max="2841" width="6.140625" style="4" customWidth="1"/>
    <col min="2842" max="2843" width="5.140625" style="4" customWidth="1"/>
    <col min="2844" max="2844" width="1.7109375" style="4" customWidth="1"/>
    <col min="2845" max="2847" width="5" style="4" customWidth="1"/>
    <col min="2848" max="2848" width="1.7109375" style="4" customWidth="1"/>
    <col min="2849" max="2851" width="5" style="4" customWidth="1"/>
    <col min="2852" max="2852" width="1.7109375" style="4" customWidth="1"/>
    <col min="2853" max="2855" width="5" style="4" customWidth="1"/>
    <col min="2856" max="2856" width="1.7109375" style="4" customWidth="1"/>
    <col min="2857" max="2859" width="5.140625" style="4" customWidth="1"/>
    <col min="2860" max="2860" width="1.7109375" style="4" customWidth="1"/>
    <col min="2861" max="2862" width="5" style="4" customWidth="1"/>
    <col min="2863" max="2863" width="5.28515625" style="4" customWidth="1"/>
    <col min="2864" max="3062" width="11.42578125" style="4"/>
    <col min="3063" max="3063" width="16.140625" style="4" customWidth="1"/>
    <col min="3064" max="3064" width="6" style="4" customWidth="1"/>
    <col min="3065" max="3065" width="6" style="4" bestFit="1" customWidth="1"/>
    <col min="3066" max="3066" width="5.7109375" style="4" bestFit="1" customWidth="1"/>
    <col min="3067" max="3067" width="1.7109375" style="4" customWidth="1"/>
    <col min="3068" max="3068" width="6" style="4" bestFit="1" customWidth="1"/>
    <col min="3069" max="3070" width="5" style="4" customWidth="1"/>
    <col min="3071" max="3071" width="1.7109375" style="4" customWidth="1"/>
    <col min="3072" max="3074" width="5" style="4" customWidth="1"/>
    <col min="3075" max="3075" width="1.7109375" style="4" customWidth="1"/>
    <col min="3076" max="3078" width="5.140625" style="4" bestFit="1" customWidth="1"/>
    <col min="3079" max="3079" width="1.7109375" style="4" customWidth="1"/>
    <col min="3080" max="3082" width="5.140625" style="4" bestFit="1" customWidth="1"/>
    <col min="3083" max="3083" width="1.7109375" style="4" customWidth="1"/>
    <col min="3084" max="3086" width="5.140625" style="4" bestFit="1" customWidth="1"/>
    <col min="3087" max="3087" width="1.7109375" style="4" customWidth="1"/>
    <col min="3088" max="3088" width="4.85546875" style="4" bestFit="1" customWidth="1"/>
    <col min="3089" max="3090" width="4.42578125" style="4" customWidth="1"/>
    <col min="3091" max="3091" width="8.85546875" style="4" customWidth="1"/>
    <col min="3092" max="3092" width="12" style="4" customWidth="1"/>
    <col min="3093" max="3095" width="6" style="4" customWidth="1"/>
    <col min="3096" max="3096" width="1.7109375" style="4" customWidth="1"/>
    <col min="3097" max="3097" width="6.140625" style="4" customWidth="1"/>
    <col min="3098" max="3099" width="5.140625" style="4" customWidth="1"/>
    <col min="3100" max="3100" width="1.7109375" style="4" customWidth="1"/>
    <col min="3101" max="3103" width="5" style="4" customWidth="1"/>
    <col min="3104" max="3104" width="1.7109375" style="4" customWidth="1"/>
    <col min="3105" max="3107" width="5" style="4" customWidth="1"/>
    <col min="3108" max="3108" width="1.7109375" style="4" customWidth="1"/>
    <col min="3109" max="3111" width="5" style="4" customWidth="1"/>
    <col min="3112" max="3112" width="1.7109375" style="4" customWidth="1"/>
    <col min="3113" max="3115" width="5.140625" style="4" customWidth="1"/>
    <col min="3116" max="3116" width="1.7109375" style="4" customWidth="1"/>
    <col min="3117" max="3118" width="5" style="4" customWidth="1"/>
    <col min="3119" max="3119" width="5.28515625" style="4" customWidth="1"/>
    <col min="3120" max="3318" width="11.42578125" style="4"/>
    <col min="3319" max="3319" width="16.140625" style="4" customWidth="1"/>
    <col min="3320" max="3320" width="6" style="4" customWidth="1"/>
    <col min="3321" max="3321" width="6" style="4" bestFit="1" customWidth="1"/>
    <col min="3322" max="3322" width="5.7109375" style="4" bestFit="1" customWidth="1"/>
    <col min="3323" max="3323" width="1.7109375" style="4" customWidth="1"/>
    <col min="3324" max="3324" width="6" style="4" bestFit="1" customWidth="1"/>
    <col min="3325" max="3326" width="5" style="4" customWidth="1"/>
    <col min="3327" max="3327" width="1.7109375" style="4" customWidth="1"/>
    <col min="3328" max="3330" width="5" style="4" customWidth="1"/>
    <col min="3331" max="3331" width="1.7109375" style="4" customWidth="1"/>
    <col min="3332" max="3334" width="5.140625" style="4" bestFit="1" customWidth="1"/>
    <col min="3335" max="3335" width="1.7109375" style="4" customWidth="1"/>
    <col min="3336" max="3338" width="5.140625" style="4" bestFit="1" customWidth="1"/>
    <col min="3339" max="3339" width="1.7109375" style="4" customWidth="1"/>
    <col min="3340" max="3342" width="5.140625" style="4" bestFit="1" customWidth="1"/>
    <col min="3343" max="3343" width="1.7109375" style="4" customWidth="1"/>
    <col min="3344" max="3344" width="4.85546875" style="4" bestFit="1" customWidth="1"/>
    <col min="3345" max="3346" width="4.42578125" style="4" customWidth="1"/>
    <col min="3347" max="3347" width="8.85546875" style="4" customWidth="1"/>
    <col min="3348" max="3348" width="12" style="4" customWidth="1"/>
    <col min="3349" max="3351" width="6" style="4" customWidth="1"/>
    <col min="3352" max="3352" width="1.7109375" style="4" customWidth="1"/>
    <col min="3353" max="3353" width="6.140625" style="4" customWidth="1"/>
    <col min="3354" max="3355" width="5.140625" style="4" customWidth="1"/>
    <col min="3356" max="3356" width="1.7109375" style="4" customWidth="1"/>
    <col min="3357" max="3359" width="5" style="4" customWidth="1"/>
    <col min="3360" max="3360" width="1.7109375" style="4" customWidth="1"/>
    <col min="3361" max="3363" width="5" style="4" customWidth="1"/>
    <col min="3364" max="3364" width="1.7109375" style="4" customWidth="1"/>
    <col min="3365" max="3367" width="5" style="4" customWidth="1"/>
    <col min="3368" max="3368" width="1.7109375" style="4" customWidth="1"/>
    <col min="3369" max="3371" width="5.140625" style="4" customWidth="1"/>
    <col min="3372" max="3372" width="1.7109375" style="4" customWidth="1"/>
    <col min="3373" max="3374" width="5" style="4" customWidth="1"/>
    <col min="3375" max="3375" width="5.28515625" style="4" customWidth="1"/>
    <col min="3376" max="3574" width="11.42578125" style="4"/>
    <col min="3575" max="3575" width="16.140625" style="4" customWidth="1"/>
    <col min="3576" max="3576" width="6" style="4" customWidth="1"/>
    <col min="3577" max="3577" width="6" style="4" bestFit="1" customWidth="1"/>
    <col min="3578" max="3578" width="5.7109375" style="4" bestFit="1" customWidth="1"/>
    <col min="3579" max="3579" width="1.7109375" style="4" customWidth="1"/>
    <col min="3580" max="3580" width="6" style="4" bestFit="1" customWidth="1"/>
    <col min="3581" max="3582" width="5" style="4" customWidth="1"/>
    <col min="3583" max="3583" width="1.7109375" style="4" customWidth="1"/>
    <col min="3584" max="3586" width="5" style="4" customWidth="1"/>
    <col min="3587" max="3587" width="1.7109375" style="4" customWidth="1"/>
    <col min="3588" max="3590" width="5.140625" style="4" bestFit="1" customWidth="1"/>
    <col min="3591" max="3591" width="1.7109375" style="4" customWidth="1"/>
    <col min="3592" max="3594" width="5.140625" style="4" bestFit="1" customWidth="1"/>
    <col min="3595" max="3595" width="1.7109375" style="4" customWidth="1"/>
    <col min="3596" max="3598" width="5.140625" style="4" bestFit="1" customWidth="1"/>
    <col min="3599" max="3599" width="1.7109375" style="4" customWidth="1"/>
    <col min="3600" max="3600" width="4.85546875" style="4" bestFit="1" customWidth="1"/>
    <col min="3601" max="3602" width="4.42578125" style="4" customWidth="1"/>
    <col min="3603" max="3603" width="8.85546875" style="4" customWidth="1"/>
    <col min="3604" max="3604" width="12" style="4" customWidth="1"/>
    <col min="3605" max="3607" width="6" style="4" customWidth="1"/>
    <col min="3608" max="3608" width="1.7109375" style="4" customWidth="1"/>
    <col min="3609" max="3609" width="6.140625" style="4" customWidth="1"/>
    <col min="3610" max="3611" width="5.140625" style="4" customWidth="1"/>
    <col min="3612" max="3612" width="1.7109375" style="4" customWidth="1"/>
    <col min="3613" max="3615" width="5" style="4" customWidth="1"/>
    <col min="3616" max="3616" width="1.7109375" style="4" customWidth="1"/>
    <col min="3617" max="3619" width="5" style="4" customWidth="1"/>
    <col min="3620" max="3620" width="1.7109375" style="4" customWidth="1"/>
    <col min="3621" max="3623" width="5" style="4" customWidth="1"/>
    <col min="3624" max="3624" width="1.7109375" style="4" customWidth="1"/>
    <col min="3625" max="3627" width="5.140625" style="4" customWidth="1"/>
    <col min="3628" max="3628" width="1.7109375" style="4" customWidth="1"/>
    <col min="3629" max="3630" width="5" style="4" customWidth="1"/>
    <col min="3631" max="3631" width="5.28515625" style="4" customWidth="1"/>
    <col min="3632" max="3830" width="11.42578125" style="4"/>
    <col min="3831" max="3831" width="16.140625" style="4" customWidth="1"/>
    <col min="3832" max="3832" width="6" style="4" customWidth="1"/>
    <col min="3833" max="3833" width="6" style="4" bestFit="1" customWidth="1"/>
    <col min="3834" max="3834" width="5.7109375" style="4" bestFit="1" customWidth="1"/>
    <col min="3835" max="3835" width="1.7109375" style="4" customWidth="1"/>
    <col min="3836" max="3836" width="6" style="4" bestFit="1" customWidth="1"/>
    <col min="3837" max="3838" width="5" style="4" customWidth="1"/>
    <col min="3839" max="3839" width="1.7109375" style="4" customWidth="1"/>
    <col min="3840" max="3842" width="5" style="4" customWidth="1"/>
    <col min="3843" max="3843" width="1.7109375" style="4" customWidth="1"/>
    <col min="3844" max="3846" width="5.140625" style="4" bestFit="1" customWidth="1"/>
    <col min="3847" max="3847" width="1.7109375" style="4" customWidth="1"/>
    <col min="3848" max="3850" width="5.140625" style="4" bestFit="1" customWidth="1"/>
    <col min="3851" max="3851" width="1.7109375" style="4" customWidth="1"/>
    <col min="3852" max="3854" width="5.140625" style="4" bestFit="1" customWidth="1"/>
    <col min="3855" max="3855" width="1.7109375" style="4" customWidth="1"/>
    <col min="3856" max="3856" width="4.85546875" style="4" bestFit="1" customWidth="1"/>
    <col min="3857" max="3858" width="4.42578125" style="4" customWidth="1"/>
    <col min="3859" max="3859" width="8.85546875" style="4" customWidth="1"/>
    <col min="3860" max="3860" width="12" style="4" customWidth="1"/>
    <col min="3861" max="3863" width="6" style="4" customWidth="1"/>
    <col min="3864" max="3864" width="1.7109375" style="4" customWidth="1"/>
    <col min="3865" max="3865" width="6.140625" style="4" customWidth="1"/>
    <col min="3866" max="3867" width="5.140625" style="4" customWidth="1"/>
    <col min="3868" max="3868" width="1.7109375" style="4" customWidth="1"/>
    <col min="3869" max="3871" width="5" style="4" customWidth="1"/>
    <col min="3872" max="3872" width="1.7109375" style="4" customWidth="1"/>
    <col min="3873" max="3875" width="5" style="4" customWidth="1"/>
    <col min="3876" max="3876" width="1.7109375" style="4" customWidth="1"/>
    <col min="3877" max="3879" width="5" style="4" customWidth="1"/>
    <col min="3880" max="3880" width="1.7109375" style="4" customWidth="1"/>
    <col min="3881" max="3883" width="5.140625" style="4" customWidth="1"/>
    <col min="3884" max="3884" width="1.7109375" style="4" customWidth="1"/>
    <col min="3885" max="3886" width="5" style="4" customWidth="1"/>
    <col min="3887" max="3887" width="5.28515625" style="4" customWidth="1"/>
    <col min="3888" max="4086" width="11.42578125" style="4"/>
    <col min="4087" max="4087" width="16.140625" style="4" customWidth="1"/>
    <col min="4088" max="4088" width="6" style="4" customWidth="1"/>
    <col min="4089" max="4089" width="6" style="4" bestFit="1" customWidth="1"/>
    <col min="4090" max="4090" width="5.7109375" style="4" bestFit="1" customWidth="1"/>
    <col min="4091" max="4091" width="1.7109375" style="4" customWidth="1"/>
    <col min="4092" max="4092" width="6" style="4" bestFit="1" customWidth="1"/>
    <col min="4093" max="4094" width="5" style="4" customWidth="1"/>
    <col min="4095" max="4095" width="1.7109375" style="4" customWidth="1"/>
    <col min="4096" max="4098" width="5" style="4" customWidth="1"/>
    <col min="4099" max="4099" width="1.7109375" style="4" customWidth="1"/>
    <col min="4100" max="4102" width="5.140625" style="4" bestFit="1" customWidth="1"/>
    <col min="4103" max="4103" width="1.7109375" style="4" customWidth="1"/>
    <col min="4104" max="4106" width="5.140625" style="4" bestFit="1" customWidth="1"/>
    <col min="4107" max="4107" width="1.7109375" style="4" customWidth="1"/>
    <col min="4108" max="4110" width="5.140625" style="4" bestFit="1" customWidth="1"/>
    <col min="4111" max="4111" width="1.7109375" style="4" customWidth="1"/>
    <col min="4112" max="4112" width="4.85546875" style="4" bestFit="1" customWidth="1"/>
    <col min="4113" max="4114" width="4.42578125" style="4" customWidth="1"/>
    <col min="4115" max="4115" width="8.85546875" style="4" customWidth="1"/>
    <col min="4116" max="4116" width="12" style="4" customWidth="1"/>
    <col min="4117" max="4119" width="6" style="4" customWidth="1"/>
    <col min="4120" max="4120" width="1.7109375" style="4" customWidth="1"/>
    <col min="4121" max="4121" width="6.140625" style="4" customWidth="1"/>
    <col min="4122" max="4123" width="5.140625" style="4" customWidth="1"/>
    <col min="4124" max="4124" width="1.7109375" style="4" customWidth="1"/>
    <col min="4125" max="4127" width="5" style="4" customWidth="1"/>
    <col min="4128" max="4128" width="1.7109375" style="4" customWidth="1"/>
    <col min="4129" max="4131" width="5" style="4" customWidth="1"/>
    <col min="4132" max="4132" width="1.7109375" style="4" customWidth="1"/>
    <col min="4133" max="4135" width="5" style="4" customWidth="1"/>
    <col min="4136" max="4136" width="1.7109375" style="4" customWidth="1"/>
    <col min="4137" max="4139" width="5.140625" style="4" customWidth="1"/>
    <col min="4140" max="4140" width="1.7109375" style="4" customWidth="1"/>
    <col min="4141" max="4142" width="5" style="4" customWidth="1"/>
    <col min="4143" max="4143" width="5.28515625" style="4" customWidth="1"/>
    <col min="4144" max="4342" width="11.42578125" style="4"/>
    <col min="4343" max="4343" width="16.140625" style="4" customWidth="1"/>
    <col min="4344" max="4344" width="6" style="4" customWidth="1"/>
    <col min="4345" max="4345" width="6" style="4" bestFit="1" customWidth="1"/>
    <col min="4346" max="4346" width="5.7109375" style="4" bestFit="1" customWidth="1"/>
    <col min="4347" max="4347" width="1.7109375" style="4" customWidth="1"/>
    <col min="4348" max="4348" width="6" style="4" bestFit="1" customWidth="1"/>
    <col min="4349" max="4350" width="5" style="4" customWidth="1"/>
    <col min="4351" max="4351" width="1.7109375" style="4" customWidth="1"/>
    <col min="4352" max="4354" width="5" style="4" customWidth="1"/>
    <col min="4355" max="4355" width="1.7109375" style="4" customWidth="1"/>
    <col min="4356" max="4358" width="5.140625" style="4" bestFit="1" customWidth="1"/>
    <col min="4359" max="4359" width="1.7109375" style="4" customWidth="1"/>
    <col min="4360" max="4362" width="5.140625" style="4" bestFit="1" customWidth="1"/>
    <col min="4363" max="4363" width="1.7109375" style="4" customWidth="1"/>
    <col min="4364" max="4366" width="5.140625" style="4" bestFit="1" customWidth="1"/>
    <col min="4367" max="4367" width="1.7109375" style="4" customWidth="1"/>
    <col min="4368" max="4368" width="4.85546875" style="4" bestFit="1" customWidth="1"/>
    <col min="4369" max="4370" width="4.42578125" style="4" customWidth="1"/>
    <col min="4371" max="4371" width="8.85546875" style="4" customWidth="1"/>
    <col min="4372" max="4372" width="12" style="4" customWidth="1"/>
    <col min="4373" max="4375" width="6" style="4" customWidth="1"/>
    <col min="4376" max="4376" width="1.7109375" style="4" customWidth="1"/>
    <col min="4377" max="4377" width="6.140625" style="4" customWidth="1"/>
    <col min="4378" max="4379" width="5.140625" style="4" customWidth="1"/>
    <col min="4380" max="4380" width="1.7109375" style="4" customWidth="1"/>
    <col min="4381" max="4383" width="5" style="4" customWidth="1"/>
    <col min="4384" max="4384" width="1.7109375" style="4" customWidth="1"/>
    <col min="4385" max="4387" width="5" style="4" customWidth="1"/>
    <col min="4388" max="4388" width="1.7109375" style="4" customWidth="1"/>
    <col min="4389" max="4391" width="5" style="4" customWidth="1"/>
    <col min="4392" max="4392" width="1.7109375" style="4" customWidth="1"/>
    <col min="4393" max="4395" width="5.140625" style="4" customWidth="1"/>
    <col min="4396" max="4396" width="1.7109375" style="4" customWidth="1"/>
    <col min="4397" max="4398" width="5" style="4" customWidth="1"/>
    <col min="4399" max="4399" width="5.28515625" style="4" customWidth="1"/>
    <col min="4400" max="4598" width="11.42578125" style="4"/>
    <col min="4599" max="4599" width="16.140625" style="4" customWidth="1"/>
    <col min="4600" max="4600" width="6" style="4" customWidth="1"/>
    <col min="4601" max="4601" width="6" style="4" bestFit="1" customWidth="1"/>
    <col min="4602" max="4602" width="5.7109375" style="4" bestFit="1" customWidth="1"/>
    <col min="4603" max="4603" width="1.7109375" style="4" customWidth="1"/>
    <col min="4604" max="4604" width="6" style="4" bestFit="1" customWidth="1"/>
    <col min="4605" max="4606" width="5" style="4" customWidth="1"/>
    <col min="4607" max="4607" width="1.7109375" style="4" customWidth="1"/>
    <col min="4608" max="4610" width="5" style="4" customWidth="1"/>
    <col min="4611" max="4611" width="1.7109375" style="4" customWidth="1"/>
    <col min="4612" max="4614" width="5.140625" style="4" bestFit="1" customWidth="1"/>
    <col min="4615" max="4615" width="1.7109375" style="4" customWidth="1"/>
    <col min="4616" max="4618" width="5.140625" style="4" bestFit="1" customWidth="1"/>
    <col min="4619" max="4619" width="1.7109375" style="4" customWidth="1"/>
    <col min="4620" max="4622" width="5.140625" style="4" bestFit="1" customWidth="1"/>
    <col min="4623" max="4623" width="1.7109375" style="4" customWidth="1"/>
    <col min="4624" max="4624" width="4.85546875" style="4" bestFit="1" customWidth="1"/>
    <col min="4625" max="4626" width="4.42578125" style="4" customWidth="1"/>
    <col min="4627" max="4627" width="8.85546875" style="4" customWidth="1"/>
    <col min="4628" max="4628" width="12" style="4" customWidth="1"/>
    <col min="4629" max="4631" width="6" style="4" customWidth="1"/>
    <col min="4632" max="4632" width="1.7109375" style="4" customWidth="1"/>
    <col min="4633" max="4633" width="6.140625" style="4" customWidth="1"/>
    <col min="4634" max="4635" width="5.140625" style="4" customWidth="1"/>
    <col min="4636" max="4636" width="1.7109375" style="4" customWidth="1"/>
    <col min="4637" max="4639" width="5" style="4" customWidth="1"/>
    <col min="4640" max="4640" width="1.7109375" style="4" customWidth="1"/>
    <col min="4641" max="4643" width="5" style="4" customWidth="1"/>
    <col min="4644" max="4644" width="1.7109375" style="4" customWidth="1"/>
    <col min="4645" max="4647" width="5" style="4" customWidth="1"/>
    <col min="4648" max="4648" width="1.7109375" style="4" customWidth="1"/>
    <col min="4649" max="4651" width="5.140625" style="4" customWidth="1"/>
    <col min="4652" max="4652" width="1.7109375" style="4" customWidth="1"/>
    <col min="4653" max="4654" width="5" style="4" customWidth="1"/>
    <col min="4655" max="4655" width="5.28515625" style="4" customWidth="1"/>
    <col min="4656" max="4854" width="11.42578125" style="4"/>
    <col min="4855" max="4855" width="16.140625" style="4" customWidth="1"/>
    <col min="4856" max="4856" width="6" style="4" customWidth="1"/>
    <col min="4857" max="4857" width="6" style="4" bestFit="1" customWidth="1"/>
    <col min="4858" max="4858" width="5.7109375" style="4" bestFit="1" customWidth="1"/>
    <col min="4859" max="4859" width="1.7109375" style="4" customWidth="1"/>
    <col min="4860" max="4860" width="6" style="4" bestFit="1" customWidth="1"/>
    <col min="4861" max="4862" width="5" style="4" customWidth="1"/>
    <col min="4863" max="4863" width="1.7109375" style="4" customWidth="1"/>
    <col min="4864" max="4866" width="5" style="4" customWidth="1"/>
    <col min="4867" max="4867" width="1.7109375" style="4" customWidth="1"/>
    <col min="4868" max="4870" width="5.140625" style="4" bestFit="1" customWidth="1"/>
    <col min="4871" max="4871" width="1.7109375" style="4" customWidth="1"/>
    <col min="4872" max="4874" width="5.140625" style="4" bestFit="1" customWidth="1"/>
    <col min="4875" max="4875" width="1.7109375" style="4" customWidth="1"/>
    <col min="4876" max="4878" width="5.140625" style="4" bestFit="1" customWidth="1"/>
    <col min="4879" max="4879" width="1.7109375" style="4" customWidth="1"/>
    <col min="4880" max="4880" width="4.85546875" style="4" bestFit="1" customWidth="1"/>
    <col min="4881" max="4882" width="4.42578125" style="4" customWidth="1"/>
    <col min="4883" max="4883" width="8.85546875" style="4" customWidth="1"/>
    <col min="4884" max="4884" width="12" style="4" customWidth="1"/>
    <col min="4885" max="4887" width="6" style="4" customWidth="1"/>
    <col min="4888" max="4888" width="1.7109375" style="4" customWidth="1"/>
    <col min="4889" max="4889" width="6.140625" style="4" customWidth="1"/>
    <col min="4890" max="4891" width="5.140625" style="4" customWidth="1"/>
    <col min="4892" max="4892" width="1.7109375" style="4" customWidth="1"/>
    <col min="4893" max="4895" width="5" style="4" customWidth="1"/>
    <col min="4896" max="4896" width="1.7109375" style="4" customWidth="1"/>
    <col min="4897" max="4899" width="5" style="4" customWidth="1"/>
    <col min="4900" max="4900" width="1.7109375" style="4" customWidth="1"/>
    <col min="4901" max="4903" width="5" style="4" customWidth="1"/>
    <col min="4904" max="4904" width="1.7109375" style="4" customWidth="1"/>
    <col min="4905" max="4907" width="5.140625" style="4" customWidth="1"/>
    <col min="4908" max="4908" width="1.7109375" style="4" customWidth="1"/>
    <col min="4909" max="4910" width="5" style="4" customWidth="1"/>
    <col min="4911" max="4911" width="5.28515625" style="4" customWidth="1"/>
    <col min="4912" max="5110" width="11.42578125" style="4"/>
    <col min="5111" max="5111" width="16.140625" style="4" customWidth="1"/>
    <col min="5112" max="5112" width="6" style="4" customWidth="1"/>
    <col min="5113" max="5113" width="6" style="4" bestFit="1" customWidth="1"/>
    <col min="5114" max="5114" width="5.7109375" style="4" bestFit="1" customWidth="1"/>
    <col min="5115" max="5115" width="1.7109375" style="4" customWidth="1"/>
    <col min="5116" max="5116" width="6" style="4" bestFit="1" customWidth="1"/>
    <col min="5117" max="5118" width="5" style="4" customWidth="1"/>
    <col min="5119" max="5119" width="1.7109375" style="4" customWidth="1"/>
    <col min="5120" max="5122" width="5" style="4" customWidth="1"/>
    <col min="5123" max="5123" width="1.7109375" style="4" customWidth="1"/>
    <col min="5124" max="5126" width="5.140625" style="4" bestFit="1" customWidth="1"/>
    <col min="5127" max="5127" width="1.7109375" style="4" customWidth="1"/>
    <col min="5128" max="5130" width="5.140625" style="4" bestFit="1" customWidth="1"/>
    <col min="5131" max="5131" width="1.7109375" style="4" customWidth="1"/>
    <col min="5132" max="5134" width="5.140625" style="4" bestFit="1" customWidth="1"/>
    <col min="5135" max="5135" width="1.7109375" style="4" customWidth="1"/>
    <col min="5136" max="5136" width="4.85546875" style="4" bestFit="1" customWidth="1"/>
    <col min="5137" max="5138" width="4.42578125" style="4" customWidth="1"/>
    <col min="5139" max="5139" width="8.85546875" style="4" customWidth="1"/>
    <col min="5140" max="5140" width="12" style="4" customWidth="1"/>
    <col min="5141" max="5143" width="6" style="4" customWidth="1"/>
    <col min="5144" max="5144" width="1.7109375" style="4" customWidth="1"/>
    <col min="5145" max="5145" width="6.140625" style="4" customWidth="1"/>
    <col min="5146" max="5147" width="5.140625" style="4" customWidth="1"/>
    <col min="5148" max="5148" width="1.7109375" style="4" customWidth="1"/>
    <col min="5149" max="5151" width="5" style="4" customWidth="1"/>
    <col min="5152" max="5152" width="1.7109375" style="4" customWidth="1"/>
    <col min="5153" max="5155" width="5" style="4" customWidth="1"/>
    <col min="5156" max="5156" width="1.7109375" style="4" customWidth="1"/>
    <col min="5157" max="5159" width="5" style="4" customWidth="1"/>
    <col min="5160" max="5160" width="1.7109375" style="4" customWidth="1"/>
    <col min="5161" max="5163" width="5.140625" style="4" customWidth="1"/>
    <col min="5164" max="5164" width="1.7109375" style="4" customWidth="1"/>
    <col min="5165" max="5166" width="5" style="4" customWidth="1"/>
    <col min="5167" max="5167" width="5.28515625" style="4" customWidth="1"/>
    <col min="5168" max="5366" width="11.42578125" style="4"/>
    <col min="5367" max="5367" width="16.140625" style="4" customWidth="1"/>
    <col min="5368" max="5368" width="6" style="4" customWidth="1"/>
    <col min="5369" max="5369" width="6" style="4" bestFit="1" customWidth="1"/>
    <col min="5370" max="5370" width="5.7109375" style="4" bestFit="1" customWidth="1"/>
    <col min="5371" max="5371" width="1.7109375" style="4" customWidth="1"/>
    <col min="5372" max="5372" width="6" style="4" bestFit="1" customWidth="1"/>
    <col min="5373" max="5374" width="5" style="4" customWidth="1"/>
    <col min="5375" max="5375" width="1.7109375" style="4" customWidth="1"/>
    <col min="5376" max="5378" width="5" style="4" customWidth="1"/>
    <col min="5379" max="5379" width="1.7109375" style="4" customWidth="1"/>
    <col min="5380" max="5382" width="5.140625" style="4" bestFit="1" customWidth="1"/>
    <col min="5383" max="5383" width="1.7109375" style="4" customWidth="1"/>
    <col min="5384" max="5386" width="5.140625" style="4" bestFit="1" customWidth="1"/>
    <col min="5387" max="5387" width="1.7109375" style="4" customWidth="1"/>
    <col min="5388" max="5390" width="5.140625" style="4" bestFit="1" customWidth="1"/>
    <col min="5391" max="5391" width="1.7109375" style="4" customWidth="1"/>
    <col min="5392" max="5392" width="4.85546875" style="4" bestFit="1" customWidth="1"/>
    <col min="5393" max="5394" width="4.42578125" style="4" customWidth="1"/>
    <col min="5395" max="5395" width="8.85546875" style="4" customWidth="1"/>
    <col min="5396" max="5396" width="12" style="4" customWidth="1"/>
    <col min="5397" max="5399" width="6" style="4" customWidth="1"/>
    <col min="5400" max="5400" width="1.7109375" style="4" customWidth="1"/>
    <col min="5401" max="5401" width="6.140625" style="4" customWidth="1"/>
    <col min="5402" max="5403" width="5.140625" style="4" customWidth="1"/>
    <col min="5404" max="5404" width="1.7109375" style="4" customWidth="1"/>
    <col min="5405" max="5407" width="5" style="4" customWidth="1"/>
    <col min="5408" max="5408" width="1.7109375" style="4" customWidth="1"/>
    <col min="5409" max="5411" width="5" style="4" customWidth="1"/>
    <col min="5412" max="5412" width="1.7109375" style="4" customWidth="1"/>
    <col min="5413" max="5415" width="5" style="4" customWidth="1"/>
    <col min="5416" max="5416" width="1.7109375" style="4" customWidth="1"/>
    <col min="5417" max="5419" width="5.140625" style="4" customWidth="1"/>
    <col min="5420" max="5420" width="1.7109375" style="4" customWidth="1"/>
    <col min="5421" max="5422" width="5" style="4" customWidth="1"/>
    <col min="5423" max="5423" width="5.28515625" style="4" customWidth="1"/>
    <col min="5424" max="5622" width="11.42578125" style="4"/>
    <col min="5623" max="5623" width="16.140625" style="4" customWidth="1"/>
    <col min="5624" max="5624" width="6" style="4" customWidth="1"/>
    <col min="5625" max="5625" width="6" style="4" bestFit="1" customWidth="1"/>
    <col min="5626" max="5626" width="5.7109375" style="4" bestFit="1" customWidth="1"/>
    <col min="5627" max="5627" width="1.7109375" style="4" customWidth="1"/>
    <col min="5628" max="5628" width="6" style="4" bestFit="1" customWidth="1"/>
    <col min="5629" max="5630" width="5" style="4" customWidth="1"/>
    <col min="5631" max="5631" width="1.7109375" style="4" customWidth="1"/>
    <col min="5632" max="5634" width="5" style="4" customWidth="1"/>
    <col min="5635" max="5635" width="1.7109375" style="4" customWidth="1"/>
    <col min="5636" max="5638" width="5.140625" style="4" bestFit="1" customWidth="1"/>
    <col min="5639" max="5639" width="1.7109375" style="4" customWidth="1"/>
    <col min="5640" max="5642" width="5.140625" style="4" bestFit="1" customWidth="1"/>
    <col min="5643" max="5643" width="1.7109375" style="4" customWidth="1"/>
    <col min="5644" max="5646" width="5.140625" style="4" bestFit="1" customWidth="1"/>
    <col min="5647" max="5647" width="1.7109375" style="4" customWidth="1"/>
    <col min="5648" max="5648" width="4.85546875" style="4" bestFit="1" customWidth="1"/>
    <col min="5649" max="5650" width="4.42578125" style="4" customWidth="1"/>
    <col min="5651" max="5651" width="8.85546875" style="4" customWidth="1"/>
    <col min="5652" max="5652" width="12" style="4" customWidth="1"/>
    <col min="5653" max="5655" width="6" style="4" customWidth="1"/>
    <col min="5656" max="5656" width="1.7109375" style="4" customWidth="1"/>
    <col min="5657" max="5657" width="6.140625" style="4" customWidth="1"/>
    <col min="5658" max="5659" width="5.140625" style="4" customWidth="1"/>
    <col min="5660" max="5660" width="1.7109375" style="4" customWidth="1"/>
    <col min="5661" max="5663" width="5" style="4" customWidth="1"/>
    <col min="5664" max="5664" width="1.7109375" style="4" customWidth="1"/>
    <col min="5665" max="5667" width="5" style="4" customWidth="1"/>
    <col min="5668" max="5668" width="1.7109375" style="4" customWidth="1"/>
    <col min="5669" max="5671" width="5" style="4" customWidth="1"/>
    <col min="5672" max="5672" width="1.7109375" style="4" customWidth="1"/>
    <col min="5673" max="5675" width="5.140625" style="4" customWidth="1"/>
    <col min="5676" max="5676" width="1.7109375" style="4" customWidth="1"/>
    <col min="5677" max="5678" width="5" style="4" customWidth="1"/>
    <col min="5679" max="5679" width="5.28515625" style="4" customWidth="1"/>
    <col min="5680" max="5878" width="11.42578125" style="4"/>
    <col min="5879" max="5879" width="16.140625" style="4" customWidth="1"/>
    <col min="5880" max="5880" width="6" style="4" customWidth="1"/>
    <col min="5881" max="5881" width="6" style="4" bestFit="1" customWidth="1"/>
    <col min="5882" max="5882" width="5.7109375" style="4" bestFit="1" customWidth="1"/>
    <col min="5883" max="5883" width="1.7109375" style="4" customWidth="1"/>
    <col min="5884" max="5884" width="6" style="4" bestFit="1" customWidth="1"/>
    <col min="5885" max="5886" width="5" style="4" customWidth="1"/>
    <col min="5887" max="5887" width="1.7109375" style="4" customWidth="1"/>
    <col min="5888" max="5890" width="5" style="4" customWidth="1"/>
    <col min="5891" max="5891" width="1.7109375" style="4" customWidth="1"/>
    <col min="5892" max="5894" width="5.140625" style="4" bestFit="1" customWidth="1"/>
    <col min="5895" max="5895" width="1.7109375" style="4" customWidth="1"/>
    <col min="5896" max="5898" width="5.140625" style="4" bestFit="1" customWidth="1"/>
    <col min="5899" max="5899" width="1.7109375" style="4" customWidth="1"/>
    <col min="5900" max="5902" width="5.140625" style="4" bestFit="1" customWidth="1"/>
    <col min="5903" max="5903" width="1.7109375" style="4" customWidth="1"/>
    <col min="5904" max="5904" width="4.85546875" style="4" bestFit="1" customWidth="1"/>
    <col min="5905" max="5906" width="4.42578125" style="4" customWidth="1"/>
    <col min="5907" max="5907" width="8.85546875" style="4" customWidth="1"/>
    <col min="5908" max="5908" width="12" style="4" customWidth="1"/>
    <col min="5909" max="5911" width="6" style="4" customWidth="1"/>
    <col min="5912" max="5912" width="1.7109375" style="4" customWidth="1"/>
    <col min="5913" max="5913" width="6.140625" style="4" customWidth="1"/>
    <col min="5914" max="5915" width="5.140625" style="4" customWidth="1"/>
    <col min="5916" max="5916" width="1.7109375" style="4" customWidth="1"/>
    <col min="5917" max="5919" width="5" style="4" customWidth="1"/>
    <col min="5920" max="5920" width="1.7109375" style="4" customWidth="1"/>
    <col min="5921" max="5923" width="5" style="4" customWidth="1"/>
    <col min="5924" max="5924" width="1.7109375" style="4" customWidth="1"/>
    <col min="5925" max="5927" width="5" style="4" customWidth="1"/>
    <col min="5928" max="5928" width="1.7109375" style="4" customWidth="1"/>
    <col min="5929" max="5931" width="5.140625" style="4" customWidth="1"/>
    <col min="5932" max="5932" width="1.7109375" style="4" customWidth="1"/>
    <col min="5933" max="5934" width="5" style="4" customWidth="1"/>
    <col min="5935" max="5935" width="5.28515625" style="4" customWidth="1"/>
    <col min="5936" max="6134" width="11.42578125" style="4"/>
    <col min="6135" max="6135" width="16.140625" style="4" customWidth="1"/>
    <col min="6136" max="6136" width="6" style="4" customWidth="1"/>
    <col min="6137" max="6137" width="6" style="4" bestFit="1" customWidth="1"/>
    <col min="6138" max="6138" width="5.7109375" style="4" bestFit="1" customWidth="1"/>
    <col min="6139" max="6139" width="1.7109375" style="4" customWidth="1"/>
    <col min="6140" max="6140" width="6" style="4" bestFit="1" customWidth="1"/>
    <col min="6141" max="6142" width="5" style="4" customWidth="1"/>
    <col min="6143" max="6143" width="1.7109375" style="4" customWidth="1"/>
    <col min="6144" max="6146" width="5" style="4" customWidth="1"/>
    <col min="6147" max="6147" width="1.7109375" style="4" customWidth="1"/>
    <col min="6148" max="6150" width="5.140625" style="4" bestFit="1" customWidth="1"/>
    <col min="6151" max="6151" width="1.7109375" style="4" customWidth="1"/>
    <col min="6152" max="6154" width="5.140625" style="4" bestFit="1" customWidth="1"/>
    <col min="6155" max="6155" width="1.7109375" style="4" customWidth="1"/>
    <col min="6156" max="6158" width="5.140625" style="4" bestFit="1" customWidth="1"/>
    <col min="6159" max="6159" width="1.7109375" style="4" customWidth="1"/>
    <col min="6160" max="6160" width="4.85546875" style="4" bestFit="1" customWidth="1"/>
    <col min="6161" max="6162" width="4.42578125" style="4" customWidth="1"/>
    <col min="6163" max="6163" width="8.85546875" style="4" customWidth="1"/>
    <col min="6164" max="6164" width="12" style="4" customWidth="1"/>
    <col min="6165" max="6167" width="6" style="4" customWidth="1"/>
    <col min="6168" max="6168" width="1.7109375" style="4" customWidth="1"/>
    <col min="6169" max="6169" width="6.140625" style="4" customWidth="1"/>
    <col min="6170" max="6171" width="5.140625" style="4" customWidth="1"/>
    <col min="6172" max="6172" width="1.7109375" style="4" customWidth="1"/>
    <col min="6173" max="6175" width="5" style="4" customWidth="1"/>
    <col min="6176" max="6176" width="1.7109375" style="4" customWidth="1"/>
    <col min="6177" max="6179" width="5" style="4" customWidth="1"/>
    <col min="6180" max="6180" width="1.7109375" style="4" customWidth="1"/>
    <col min="6181" max="6183" width="5" style="4" customWidth="1"/>
    <col min="6184" max="6184" width="1.7109375" style="4" customWidth="1"/>
    <col min="6185" max="6187" width="5.140625" style="4" customWidth="1"/>
    <col min="6188" max="6188" width="1.7109375" style="4" customWidth="1"/>
    <col min="6189" max="6190" width="5" style="4" customWidth="1"/>
    <col min="6191" max="6191" width="5.28515625" style="4" customWidth="1"/>
    <col min="6192" max="6390" width="11.42578125" style="4"/>
    <col min="6391" max="6391" width="16.140625" style="4" customWidth="1"/>
    <col min="6392" max="6392" width="6" style="4" customWidth="1"/>
    <col min="6393" max="6393" width="6" style="4" bestFit="1" customWidth="1"/>
    <col min="6394" max="6394" width="5.7109375" style="4" bestFit="1" customWidth="1"/>
    <col min="6395" max="6395" width="1.7109375" style="4" customWidth="1"/>
    <col min="6396" max="6396" width="6" style="4" bestFit="1" customWidth="1"/>
    <col min="6397" max="6398" width="5" style="4" customWidth="1"/>
    <col min="6399" max="6399" width="1.7109375" style="4" customWidth="1"/>
    <col min="6400" max="6402" width="5" style="4" customWidth="1"/>
    <col min="6403" max="6403" width="1.7109375" style="4" customWidth="1"/>
    <col min="6404" max="6406" width="5.140625" style="4" bestFit="1" customWidth="1"/>
    <col min="6407" max="6407" width="1.7109375" style="4" customWidth="1"/>
    <col min="6408" max="6410" width="5.140625" style="4" bestFit="1" customWidth="1"/>
    <col min="6411" max="6411" width="1.7109375" style="4" customWidth="1"/>
    <col min="6412" max="6414" width="5.140625" style="4" bestFit="1" customWidth="1"/>
    <col min="6415" max="6415" width="1.7109375" style="4" customWidth="1"/>
    <col min="6416" max="6416" width="4.85546875" style="4" bestFit="1" customWidth="1"/>
    <col min="6417" max="6418" width="4.42578125" style="4" customWidth="1"/>
    <col min="6419" max="6419" width="8.85546875" style="4" customWidth="1"/>
    <col min="6420" max="6420" width="12" style="4" customWidth="1"/>
    <col min="6421" max="6423" width="6" style="4" customWidth="1"/>
    <col min="6424" max="6424" width="1.7109375" style="4" customWidth="1"/>
    <col min="6425" max="6425" width="6.140625" style="4" customWidth="1"/>
    <col min="6426" max="6427" width="5.140625" style="4" customWidth="1"/>
    <col min="6428" max="6428" width="1.7109375" style="4" customWidth="1"/>
    <col min="6429" max="6431" width="5" style="4" customWidth="1"/>
    <col min="6432" max="6432" width="1.7109375" style="4" customWidth="1"/>
    <col min="6433" max="6435" width="5" style="4" customWidth="1"/>
    <col min="6436" max="6436" width="1.7109375" style="4" customWidth="1"/>
    <col min="6437" max="6439" width="5" style="4" customWidth="1"/>
    <col min="6440" max="6440" width="1.7109375" style="4" customWidth="1"/>
    <col min="6441" max="6443" width="5.140625" style="4" customWidth="1"/>
    <col min="6444" max="6444" width="1.7109375" style="4" customWidth="1"/>
    <col min="6445" max="6446" width="5" style="4" customWidth="1"/>
    <col min="6447" max="6447" width="5.28515625" style="4" customWidth="1"/>
    <col min="6448" max="6646" width="11.42578125" style="4"/>
    <col min="6647" max="6647" width="16.140625" style="4" customWidth="1"/>
    <col min="6648" max="6648" width="6" style="4" customWidth="1"/>
    <col min="6649" max="6649" width="6" style="4" bestFit="1" customWidth="1"/>
    <col min="6650" max="6650" width="5.7109375" style="4" bestFit="1" customWidth="1"/>
    <col min="6651" max="6651" width="1.7109375" style="4" customWidth="1"/>
    <col min="6652" max="6652" width="6" style="4" bestFit="1" customWidth="1"/>
    <col min="6653" max="6654" width="5" style="4" customWidth="1"/>
    <col min="6655" max="6655" width="1.7109375" style="4" customWidth="1"/>
    <col min="6656" max="6658" width="5" style="4" customWidth="1"/>
    <col min="6659" max="6659" width="1.7109375" style="4" customWidth="1"/>
    <col min="6660" max="6662" width="5.140625" style="4" bestFit="1" customWidth="1"/>
    <col min="6663" max="6663" width="1.7109375" style="4" customWidth="1"/>
    <col min="6664" max="6666" width="5.140625" style="4" bestFit="1" customWidth="1"/>
    <col min="6667" max="6667" width="1.7109375" style="4" customWidth="1"/>
    <col min="6668" max="6670" width="5.140625" style="4" bestFit="1" customWidth="1"/>
    <col min="6671" max="6671" width="1.7109375" style="4" customWidth="1"/>
    <col min="6672" max="6672" width="4.85546875" style="4" bestFit="1" customWidth="1"/>
    <col min="6673" max="6674" width="4.42578125" style="4" customWidth="1"/>
    <col min="6675" max="6675" width="8.85546875" style="4" customWidth="1"/>
    <col min="6676" max="6676" width="12" style="4" customWidth="1"/>
    <col min="6677" max="6679" width="6" style="4" customWidth="1"/>
    <col min="6680" max="6680" width="1.7109375" style="4" customWidth="1"/>
    <col min="6681" max="6681" width="6.140625" style="4" customWidth="1"/>
    <col min="6682" max="6683" width="5.140625" style="4" customWidth="1"/>
    <col min="6684" max="6684" width="1.7109375" style="4" customWidth="1"/>
    <col min="6685" max="6687" width="5" style="4" customWidth="1"/>
    <col min="6688" max="6688" width="1.7109375" style="4" customWidth="1"/>
    <col min="6689" max="6691" width="5" style="4" customWidth="1"/>
    <col min="6692" max="6692" width="1.7109375" style="4" customWidth="1"/>
    <col min="6693" max="6695" width="5" style="4" customWidth="1"/>
    <col min="6696" max="6696" width="1.7109375" style="4" customWidth="1"/>
    <col min="6697" max="6699" width="5.140625" style="4" customWidth="1"/>
    <col min="6700" max="6700" width="1.7109375" style="4" customWidth="1"/>
    <col min="6701" max="6702" width="5" style="4" customWidth="1"/>
    <col min="6703" max="6703" width="5.28515625" style="4" customWidth="1"/>
    <col min="6704" max="6902" width="11.42578125" style="4"/>
    <col min="6903" max="6903" width="16.140625" style="4" customWidth="1"/>
    <col min="6904" max="6904" width="6" style="4" customWidth="1"/>
    <col min="6905" max="6905" width="6" style="4" bestFit="1" customWidth="1"/>
    <col min="6906" max="6906" width="5.7109375" style="4" bestFit="1" customWidth="1"/>
    <col min="6907" max="6907" width="1.7109375" style="4" customWidth="1"/>
    <col min="6908" max="6908" width="6" style="4" bestFit="1" customWidth="1"/>
    <col min="6909" max="6910" width="5" style="4" customWidth="1"/>
    <col min="6911" max="6911" width="1.7109375" style="4" customWidth="1"/>
    <col min="6912" max="6914" width="5" style="4" customWidth="1"/>
    <col min="6915" max="6915" width="1.7109375" style="4" customWidth="1"/>
    <col min="6916" max="6918" width="5.140625" style="4" bestFit="1" customWidth="1"/>
    <col min="6919" max="6919" width="1.7109375" style="4" customWidth="1"/>
    <col min="6920" max="6922" width="5.140625" style="4" bestFit="1" customWidth="1"/>
    <col min="6923" max="6923" width="1.7109375" style="4" customWidth="1"/>
    <col min="6924" max="6926" width="5.140625" style="4" bestFit="1" customWidth="1"/>
    <col min="6927" max="6927" width="1.7109375" style="4" customWidth="1"/>
    <col min="6928" max="6928" width="4.85546875" style="4" bestFit="1" customWidth="1"/>
    <col min="6929" max="6930" width="4.42578125" style="4" customWidth="1"/>
    <col min="6931" max="6931" width="8.85546875" style="4" customWidth="1"/>
    <col min="6932" max="6932" width="12" style="4" customWidth="1"/>
    <col min="6933" max="6935" width="6" style="4" customWidth="1"/>
    <col min="6936" max="6936" width="1.7109375" style="4" customWidth="1"/>
    <col min="6937" max="6937" width="6.140625" style="4" customWidth="1"/>
    <col min="6938" max="6939" width="5.140625" style="4" customWidth="1"/>
    <col min="6940" max="6940" width="1.7109375" style="4" customWidth="1"/>
    <col min="6941" max="6943" width="5" style="4" customWidth="1"/>
    <col min="6944" max="6944" width="1.7109375" style="4" customWidth="1"/>
    <col min="6945" max="6947" width="5" style="4" customWidth="1"/>
    <col min="6948" max="6948" width="1.7109375" style="4" customWidth="1"/>
    <col min="6949" max="6951" width="5" style="4" customWidth="1"/>
    <col min="6952" max="6952" width="1.7109375" style="4" customWidth="1"/>
    <col min="6953" max="6955" width="5.140625" style="4" customWidth="1"/>
    <col min="6956" max="6956" width="1.7109375" style="4" customWidth="1"/>
    <col min="6957" max="6958" width="5" style="4" customWidth="1"/>
    <col min="6959" max="6959" width="5.28515625" style="4" customWidth="1"/>
    <col min="6960" max="7158" width="11.42578125" style="4"/>
    <col min="7159" max="7159" width="16.140625" style="4" customWidth="1"/>
    <col min="7160" max="7160" width="6" style="4" customWidth="1"/>
    <col min="7161" max="7161" width="6" style="4" bestFit="1" customWidth="1"/>
    <col min="7162" max="7162" width="5.7109375" style="4" bestFit="1" customWidth="1"/>
    <col min="7163" max="7163" width="1.7109375" style="4" customWidth="1"/>
    <col min="7164" max="7164" width="6" style="4" bestFit="1" customWidth="1"/>
    <col min="7165" max="7166" width="5" style="4" customWidth="1"/>
    <col min="7167" max="7167" width="1.7109375" style="4" customWidth="1"/>
    <col min="7168" max="7170" width="5" style="4" customWidth="1"/>
    <col min="7171" max="7171" width="1.7109375" style="4" customWidth="1"/>
    <col min="7172" max="7174" width="5.140625" style="4" bestFit="1" customWidth="1"/>
    <col min="7175" max="7175" width="1.7109375" style="4" customWidth="1"/>
    <col min="7176" max="7178" width="5.140625" style="4" bestFit="1" customWidth="1"/>
    <col min="7179" max="7179" width="1.7109375" style="4" customWidth="1"/>
    <col min="7180" max="7182" width="5.140625" style="4" bestFit="1" customWidth="1"/>
    <col min="7183" max="7183" width="1.7109375" style="4" customWidth="1"/>
    <col min="7184" max="7184" width="4.85546875" style="4" bestFit="1" customWidth="1"/>
    <col min="7185" max="7186" width="4.42578125" style="4" customWidth="1"/>
    <col min="7187" max="7187" width="8.85546875" style="4" customWidth="1"/>
    <col min="7188" max="7188" width="12" style="4" customWidth="1"/>
    <col min="7189" max="7191" width="6" style="4" customWidth="1"/>
    <col min="7192" max="7192" width="1.7109375" style="4" customWidth="1"/>
    <col min="7193" max="7193" width="6.140625" style="4" customWidth="1"/>
    <col min="7194" max="7195" width="5.140625" style="4" customWidth="1"/>
    <col min="7196" max="7196" width="1.7109375" style="4" customWidth="1"/>
    <col min="7197" max="7199" width="5" style="4" customWidth="1"/>
    <col min="7200" max="7200" width="1.7109375" style="4" customWidth="1"/>
    <col min="7201" max="7203" width="5" style="4" customWidth="1"/>
    <col min="7204" max="7204" width="1.7109375" style="4" customWidth="1"/>
    <col min="7205" max="7207" width="5" style="4" customWidth="1"/>
    <col min="7208" max="7208" width="1.7109375" style="4" customWidth="1"/>
    <col min="7209" max="7211" width="5.140625" style="4" customWidth="1"/>
    <col min="7212" max="7212" width="1.7109375" style="4" customWidth="1"/>
    <col min="7213" max="7214" width="5" style="4" customWidth="1"/>
    <col min="7215" max="7215" width="5.28515625" style="4" customWidth="1"/>
    <col min="7216" max="7414" width="11.42578125" style="4"/>
    <col min="7415" max="7415" width="16.140625" style="4" customWidth="1"/>
    <col min="7416" max="7416" width="6" style="4" customWidth="1"/>
    <col min="7417" max="7417" width="6" style="4" bestFit="1" customWidth="1"/>
    <col min="7418" max="7418" width="5.7109375" style="4" bestFit="1" customWidth="1"/>
    <col min="7419" max="7419" width="1.7109375" style="4" customWidth="1"/>
    <col min="7420" max="7420" width="6" style="4" bestFit="1" customWidth="1"/>
    <col min="7421" max="7422" width="5" style="4" customWidth="1"/>
    <col min="7423" max="7423" width="1.7109375" style="4" customWidth="1"/>
    <col min="7424" max="7426" width="5" style="4" customWidth="1"/>
    <col min="7427" max="7427" width="1.7109375" style="4" customWidth="1"/>
    <col min="7428" max="7430" width="5.140625" style="4" bestFit="1" customWidth="1"/>
    <col min="7431" max="7431" width="1.7109375" style="4" customWidth="1"/>
    <col min="7432" max="7434" width="5.140625" style="4" bestFit="1" customWidth="1"/>
    <col min="7435" max="7435" width="1.7109375" style="4" customWidth="1"/>
    <col min="7436" max="7438" width="5.140625" style="4" bestFit="1" customWidth="1"/>
    <col min="7439" max="7439" width="1.7109375" style="4" customWidth="1"/>
    <col min="7440" max="7440" width="4.85546875" style="4" bestFit="1" customWidth="1"/>
    <col min="7441" max="7442" width="4.42578125" style="4" customWidth="1"/>
    <col min="7443" max="7443" width="8.85546875" style="4" customWidth="1"/>
    <col min="7444" max="7444" width="12" style="4" customWidth="1"/>
    <col min="7445" max="7447" width="6" style="4" customWidth="1"/>
    <col min="7448" max="7448" width="1.7109375" style="4" customWidth="1"/>
    <col min="7449" max="7449" width="6.140625" style="4" customWidth="1"/>
    <col min="7450" max="7451" width="5.140625" style="4" customWidth="1"/>
    <col min="7452" max="7452" width="1.7109375" style="4" customWidth="1"/>
    <col min="7453" max="7455" width="5" style="4" customWidth="1"/>
    <col min="7456" max="7456" width="1.7109375" style="4" customWidth="1"/>
    <col min="7457" max="7459" width="5" style="4" customWidth="1"/>
    <col min="7460" max="7460" width="1.7109375" style="4" customWidth="1"/>
    <col min="7461" max="7463" width="5" style="4" customWidth="1"/>
    <col min="7464" max="7464" width="1.7109375" style="4" customWidth="1"/>
    <col min="7465" max="7467" width="5.140625" style="4" customWidth="1"/>
    <col min="7468" max="7468" width="1.7109375" style="4" customWidth="1"/>
    <col min="7469" max="7470" width="5" style="4" customWidth="1"/>
    <col min="7471" max="7471" width="5.28515625" style="4" customWidth="1"/>
    <col min="7472" max="7670" width="11.42578125" style="4"/>
    <col min="7671" max="7671" width="16.140625" style="4" customWidth="1"/>
    <col min="7672" max="7672" width="6" style="4" customWidth="1"/>
    <col min="7673" max="7673" width="6" style="4" bestFit="1" customWidth="1"/>
    <col min="7674" max="7674" width="5.7109375" style="4" bestFit="1" customWidth="1"/>
    <col min="7675" max="7675" width="1.7109375" style="4" customWidth="1"/>
    <col min="7676" max="7676" width="6" style="4" bestFit="1" customWidth="1"/>
    <col min="7677" max="7678" width="5" style="4" customWidth="1"/>
    <col min="7679" max="7679" width="1.7109375" style="4" customWidth="1"/>
    <col min="7680" max="7682" width="5" style="4" customWidth="1"/>
    <col min="7683" max="7683" width="1.7109375" style="4" customWidth="1"/>
    <col min="7684" max="7686" width="5.140625" style="4" bestFit="1" customWidth="1"/>
    <col min="7687" max="7687" width="1.7109375" style="4" customWidth="1"/>
    <col min="7688" max="7690" width="5.140625" style="4" bestFit="1" customWidth="1"/>
    <col min="7691" max="7691" width="1.7109375" style="4" customWidth="1"/>
    <col min="7692" max="7694" width="5.140625" style="4" bestFit="1" customWidth="1"/>
    <col min="7695" max="7695" width="1.7109375" style="4" customWidth="1"/>
    <col min="7696" max="7696" width="4.85546875" style="4" bestFit="1" customWidth="1"/>
    <col min="7697" max="7698" width="4.42578125" style="4" customWidth="1"/>
    <col min="7699" max="7699" width="8.85546875" style="4" customWidth="1"/>
    <col min="7700" max="7700" width="12" style="4" customWidth="1"/>
    <col min="7701" max="7703" width="6" style="4" customWidth="1"/>
    <col min="7704" max="7704" width="1.7109375" style="4" customWidth="1"/>
    <col min="7705" max="7705" width="6.140625" style="4" customWidth="1"/>
    <col min="7706" max="7707" width="5.140625" style="4" customWidth="1"/>
    <col min="7708" max="7708" width="1.7109375" style="4" customWidth="1"/>
    <col min="7709" max="7711" width="5" style="4" customWidth="1"/>
    <col min="7712" max="7712" width="1.7109375" style="4" customWidth="1"/>
    <col min="7713" max="7715" width="5" style="4" customWidth="1"/>
    <col min="7716" max="7716" width="1.7109375" style="4" customWidth="1"/>
    <col min="7717" max="7719" width="5" style="4" customWidth="1"/>
    <col min="7720" max="7720" width="1.7109375" style="4" customWidth="1"/>
    <col min="7721" max="7723" width="5.140625" style="4" customWidth="1"/>
    <col min="7724" max="7724" width="1.7109375" style="4" customWidth="1"/>
    <col min="7725" max="7726" width="5" style="4" customWidth="1"/>
    <col min="7727" max="7727" width="5.28515625" style="4" customWidth="1"/>
    <col min="7728" max="7926" width="11.42578125" style="4"/>
    <col min="7927" max="7927" width="16.140625" style="4" customWidth="1"/>
    <col min="7928" max="7928" width="6" style="4" customWidth="1"/>
    <col min="7929" max="7929" width="6" style="4" bestFit="1" customWidth="1"/>
    <col min="7930" max="7930" width="5.7109375" style="4" bestFit="1" customWidth="1"/>
    <col min="7931" max="7931" width="1.7109375" style="4" customWidth="1"/>
    <col min="7932" max="7932" width="6" style="4" bestFit="1" customWidth="1"/>
    <col min="7933" max="7934" width="5" style="4" customWidth="1"/>
    <col min="7935" max="7935" width="1.7109375" style="4" customWidth="1"/>
    <col min="7936" max="7938" width="5" style="4" customWidth="1"/>
    <col min="7939" max="7939" width="1.7109375" style="4" customWidth="1"/>
    <col min="7940" max="7942" width="5.140625" style="4" bestFit="1" customWidth="1"/>
    <col min="7943" max="7943" width="1.7109375" style="4" customWidth="1"/>
    <col min="7944" max="7946" width="5.140625" style="4" bestFit="1" customWidth="1"/>
    <col min="7947" max="7947" width="1.7109375" style="4" customWidth="1"/>
    <col min="7948" max="7950" width="5.140625" style="4" bestFit="1" customWidth="1"/>
    <col min="7951" max="7951" width="1.7109375" style="4" customWidth="1"/>
    <col min="7952" max="7952" width="4.85546875" style="4" bestFit="1" customWidth="1"/>
    <col min="7953" max="7954" width="4.42578125" style="4" customWidth="1"/>
    <col min="7955" max="7955" width="8.85546875" style="4" customWidth="1"/>
    <col min="7956" max="7956" width="12" style="4" customWidth="1"/>
    <col min="7957" max="7959" width="6" style="4" customWidth="1"/>
    <col min="7960" max="7960" width="1.7109375" style="4" customWidth="1"/>
    <col min="7961" max="7961" width="6.140625" style="4" customWidth="1"/>
    <col min="7962" max="7963" width="5.140625" style="4" customWidth="1"/>
    <col min="7964" max="7964" width="1.7109375" style="4" customWidth="1"/>
    <col min="7965" max="7967" width="5" style="4" customWidth="1"/>
    <col min="7968" max="7968" width="1.7109375" style="4" customWidth="1"/>
    <col min="7969" max="7971" width="5" style="4" customWidth="1"/>
    <col min="7972" max="7972" width="1.7109375" style="4" customWidth="1"/>
    <col min="7973" max="7975" width="5" style="4" customWidth="1"/>
    <col min="7976" max="7976" width="1.7109375" style="4" customWidth="1"/>
    <col min="7977" max="7979" width="5.140625" style="4" customWidth="1"/>
    <col min="7980" max="7980" width="1.7109375" style="4" customWidth="1"/>
    <col min="7981" max="7982" width="5" style="4" customWidth="1"/>
    <col min="7983" max="7983" width="5.28515625" style="4" customWidth="1"/>
    <col min="7984" max="8182" width="11.42578125" style="4"/>
    <col min="8183" max="8183" width="16.140625" style="4" customWidth="1"/>
    <col min="8184" max="8184" width="6" style="4" customWidth="1"/>
    <col min="8185" max="8185" width="6" style="4" bestFit="1" customWidth="1"/>
    <col min="8186" max="8186" width="5.7109375" style="4" bestFit="1" customWidth="1"/>
    <col min="8187" max="8187" width="1.7109375" style="4" customWidth="1"/>
    <col min="8188" max="8188" width="6" style="4" bestFit="1" customWidth="1"/>
    <col min="8189" max="8190" width="5" style="4" customWidth="1"/>
    <col min="8191" max="8191" width="1.7109375" style="4" customWidth="1"/>
    <col min="8192" max="8194" width="5" style="4" customWidth="1"/>
    <col min="8195" max="8195" width="1.7109375" style="4" customWidth="1"/>
    <col min="8196" max="8198" width="5.140625" style="4" bestFit="1" customWidth="1"/>
    <col min="8199" max="8199" width="1.7109375" style="4" customWidth="1"/>
    <col min="8200" max="8202" width="5.140625" style="4" bestFit="1" customWidth="1"/>
    <col min="8203" max="8203" width="1.7109375" style="4" customWidth="1"/>
    <col min="8204" max="8206" width="5.140625" style="4" bestFit="1" customWidth="1"/>
    <col min="8207" max="8207" width="1.7109375" style="4" customWidth="1"/>
    <col min="8208" max="8208" width="4.85546875" style="4" bestFit="1" customWidth="1"/>
    <col min="8209" max="8210" width="4.42578125" style="4" customWidth="1"/>
    <col min="8211" max="8211" width="8.85546875" style="4" customWidth="1"/>
    <col min="8212" max="8212" width="12" style="4" customWidth="1"/>
    <col min="8213" max="8215" width="6" style="4" customWidth="1"/>
    <col min="8216" max="8216" width="1.7109375" style="4" customWidth="1"/>
    <col min="8217" max="8217" width="6.140625" style="4" customWidth="1"/>
    <col min="8218" max="8219" width="5.140625" style="4" customWidth="1"/>
    <col min="8220" max="8220" width="1.7109375" style="4" customWidth="1"/>
    <col min="8221" max="8223" width="5" style="4" customWidth="1"/>
    <col min="8224" max="8224" width="1.7109375" style="4" customWidth="1"/>
    <col min="8225" max="8227" width="5" style="4" customWidth="1"/>
    <col min="8228" max="8228" width="1.7109375" style="4" customWidth="1"/>
    <col min="8229" max="8231" width="5" style="4" customWidth="1"/>
    <col min="8232" max="8232" width="1.7109375" style="4" customWidth="1"/>
    <col min="8233" max="8235" width="5.140625" style="4" customWidth="1"/>
    <col min="8236" max="8236" width="1.7109375" style="4" customWidth="1"/>
    <col min="8237" max="8238" width="5" style="4" customWidth="1"/>
    <col min="8239" max="8239" width="5.28515625" style="4" customWidth="1"/>
    <col min="8240" max="8438" width="11.42578125" style="4"/>
    <col min="8439" max="8439" width="16.140625" style="4" customWidth="1"/>
    <col min="8440" max="8440" width="6" style="4" customWidth="1"/>
    <col min="8441" max="8441" width="6" style="4" bestFit="1" customWidth="1"/>
    <col min="8442" max="8442" width="5.7109375" style="4" bestFit="1" customWidth="1"/>
    <col min="8443" max="8443" width="1.7109375" style="4" customWidth="1"/>
    <col min="8444" max="8444" width="6" style="4" bestFit="1" customWidth="1"/>
    <col min="8445" max="8446" width="5" style="4" customWidth="1"/>
    <col min="8447" max="8447" width="1.7109375" style="4" customWidth="1"/>
    <col min="8448" max="8450" width="5" style="4" customWidth="1"/>
    <col min="8451" max="8451" width="1.7109375" style="4" customWidth="1"/>
    <col min="8452" max="8454" width="5.140625" style="4" bestFit="1" customWidth="1"/>
    <col min="8455" max="8455" width="1.7109375" style="4" customWidth="1"/>
    <col min="8456" max="8458" width="5.140625" style="4" bestFit="1" customWidth="1"/>
    <col min="8459" max="8459" width="1.7109375" style="4" customWidth="1"/>
    <col min="8460" max="8462" width="5.140625" style="4" bestFit="1" customWidth="1"/>
    <col min="8463" max="8463" width="1.7109375" style="4" customWidth="1"/>
    <col min="8464" max="8464" width="4.85546875" style="4" bestFit="1" customWidth="1"/>
    <col min="8465" max="8466" width="4.42578125" style="4" customWidth="1"/>
    <col min="8467" max="8467" width="8.85546875" style="4" customWidth="1"/>
    <col min="8468" max="8468" width="12" style="4" customWidth="1"/>
    <col min="8469" max="8471" width="6" style="4" customWidth="1"/>
    <col min="8472" max="8472" width="1.7109375" style="4" customWidth="1"/>
    <col min="8473" max="8473" width="6.140625" style="4" customWidth="1"/>
    <col min="8474" max="8475" width="5.140625" style="4" customWidth="1"/>
    <col min="8476" max="8476" width="1.7109375" style="4" customWidth="1"/>
    <col min="8477" max="8479" width="5" style="4" customWidth="1"/>
    <col min="8480" max="8480" width="1.7109375" style="4" customWidth="1"/>
    <col min="8481" max="8483" width="5" style="4" customWidth="1"/>
    <col min="8484" max="8484" width="1.7109375" style="4" customWidth="1"/>
    <col min="8485" max="8487" width="5" style="4" customWidth="1"/>
    <col min="8488" max="8488" width="1.7109375" style="4" customWidth="1"/>
    <col min="8489" max="8491" width="5.140625" style="4" customWidth="1"/>
    <col min="8492" max="8492" width="1.7109375" style="4" customWidth="1"/>
    <col min="8493" max="8494" width="5" style="4" customWidth="1"/>
    <col min="8495" max="8495" width="5.28515625" style="4" customWidth="1"/>
    <col min="8496" max="8694" width="11.42578125" style="4"/>
    <col min="8695" max="8695" width="16.140625" style="4" customWidth="1"/>
    <col min="8696" max="8696" width="6" style="4" customWidth="1"/>
    <col min="8697" max="8697" width="6" style="4" bestFit="1" customWidth="1"/>
    <col min="8698" max="8698" width="5.7109375" style="4" bestFit="1" customWidth="1"/>
    <col min="8699" max="8699" width="1.7109375" style="4" customWidth="1"/>
    <col min="8700" max="8700" width="6" style="4" bestFit="1" customWidth="1"/>
    <col min="8701" max="8702" width="5" style="4" customWidth="1"/>
    <col min="8703" max="8703" width="1.7109375" style="4" customWidth="1"/>
    <col min="8704" max="8706" width="5" style="4" customWidth="1"/>
    <col min="8707" max="8707" width="1.7109375" style="4" customWidth="1"/>
    <col min="8708" max="8710" width="5.140625" style="4" bestFit="1" customWidth="1"/>
    <col min="8711" max="8711" width="1.7109375" style="4" customWidth="1"/>
    <col min="8712" max="8714" width="5.140625" style="4" bestFit="1" customWidth="1"/>
    <col min="8715" max="8715" width="1.7109375" style="4" customWidth="1"/>
    <col min="8716" max="8718" width="5.140625" style="4" bestFit="1" customWidth="1"/>
    <col min="8719" max="8719" width="1.7109375" style="4" customWidth="1"/>
    <col min="8720" max="8720" width="4.85546875" style="4" bestFit="1" customWidth="1"/>
    <col min="8721" max="8722" width="4.42578125" style="4" customWidth="1"/>
    <col min="8723" max="8723" width="8.85546875" style="4" customWidth="1"/>
    <col min="8724" max="8724" width="12" style="4" customWidth="1"/>
    <col min="8725" max="8727" width="6" style="4" customWidth="1"/>
    <col min="8728" max="8728" width="1.7109375" style="4" customWidth="1"/>
    <col min="8729" max="8729" width="6.140625" style="4" customWidth="1"/>
    <col min="8730" max="8731" width="5.140625" style="4" customWidth="1"/>
    <col min="8732" max="8732" width="1.7109375" style="4" customWidth="1"/>
    <col min="8733" max="8735" width="5" style="4" customWidth="1"/>
    <col min="8736" max="8736" width="1.7109375" style="4" customWidth="1"/>
    <col min="8737" max="8739" width="5" style="4" customWidth="1"/>
    <col min="8740" max="8740" width="1.7109375" style="4" customWidth="1"/>
    <col min="8741" max="8743" width="5" style="4" customWidth="1"/>
    <col min="8744" max="8744" width="1.7109375" style="4" customWidth="1"/>
    <col min="8745" max="8747" width="5.140625" style="4" customWidth="1"/>
    <col min="8748" max="8748" width="1.7109375" style="4" customWidth="1"/>
    <col min="8749" max="8750" width="5" style="4" customWidth="1"/>
    <col min="8751" max="8751" width="5.28515625" style="4" customWidth="1"/>
    <col min="8752" max="8950" width="11.42578125" style="4"/>
    <col min="8951" max="8951" width="16.140625" style="4" customWidth="1"/>
    <col min="8952" max="8952" width="6" style="4" customWidth="1"/>
    <col min="8953" max="8953" width="6" style="4" bestFit="1" customWidth="1"/>
    <col min="8954" max="8954" width="5.7109375" style="4" bestFit="1" customWidth="1"/>
    <col min="8955" max="8955" width="1.7109375" style="4" customWidth="1"/>
    <col min="8956" max="8956" width="6" style="4" bestFit="1" customWidth="1"/>
    <col min="8957" max="8958" width="5" style="4" customWidth="1"/>
    <col min="8959" max="8959" width="1.7109375" style="4" customWidth="1"/>
    <col min="8960" max="8962" width="5" style="4" customWidth="1"/>
    <col min="8963" max="8963" width="1.7109375" style="4" customWidth="1"/>
    <col min="8964" max="8966" width="5.140625" style="4" bestFit="1" customWidth="1"/>
    <col min="8967" max="8967" width="1.7109375" style="4" customWidth="1"/>
    <col min="8968" max="8970" width="5.140625" style="4" bestFit="1" customWidth="1"/>
    <col min="8971" max="8971" width="1.7109375" style="4" customWidth="1"/>
    <col min="8972" max="8974" width="5.140625" style="4" bestFit="1" customWidth="1"/>
    <col min="8975" max="8975" width="1.7109375" style="4" customWidth="1"/>
    <col min="8976" max="8976" width="4.85546875" style="4" bestFit="1" customWidth="1"/>
    <col min="8977" max="8978" width="4.42578125" style="4" customWidth="1"/>
    <col min="8979" max="8979" width="8.85546875" style="4" customWidth="1"/>
    <col min="8980" max="8980" width="12" style="4" customWidth="1"/>
    <col min="8981" max="8983" width="6" style="4" customWidth="1"/>
    <col min="8984" max="8984" width="1.7109375" style="4" customWidth="1"/>
    <col min="8985" max="8985" width="6.140625" style="4" customWidth="1"/>
    <col min="8986" max="8987" width="5.140625" style="4" customWidth="1"/>
    <col min="8988" max="8988" width="1.7109375" style="4" customWidth="1"/>
    <col min="8989" max="8991" width="5" style="4" customWidth="1"/>
    <col min="8992" max="8992" width="1.7109375" style="4" customWidth="1"/>
    <col min="8993" max="8995" width="5" style="4" customWidth="1"/>
    <col min="8996" max="8996" width="1.7109375" style="4" customWidth="1"/>
    <col min="8997" max="8999" width="5" style="4" customWidth="1"/>
    <col min="9000" max="9000" width="1.7109375" style="4" customWidth="1"/>
    <col min="9001" max="9003" width="5.140625" style="4" customWidth="1"/>
    <col min="9004" max="9004" width="1.7109375" style="4" customWidth="1"/>
    <col min="9005" max="9006" width="5" style="4" customWidth="1"/>
    <col min="9007" max="9007" width="5.28515625" style="4" customWidth="1"/>
    <col min="9008" max="9206" width="11.42578125" style="4"/>
    <col min="9207" max="9207" width="16.140625" style="4" customWidth="1"/>
    <col min="9208" max="9208" width="6" style="4" customWidth="1"/>
    <col min="9209" max="9209" width="6" style="4" bestFit="1" customWidth="1"/>
    <col min="9210" max="9210" width="5.7109375" style="4" bestFit="1" customWidth="1"/>
    <col min="9211" max="9211" width="1.7109375" style="4" customWidth="1"/>
    <col min="9212" max="9212" width="6" style="4" bestFit="1" customWidth="1"/>
    <col min="9213" max="9214" width="5" style="4" customWidth="1"/>
    <col min="9215" max="9215" width="1.7109375" style="4" customWidth="1"/>
    <col min="9216" max="9218" width="5" style="4" customWidth="1"/>
    <col min="9219" max="9219" width="1.7109375" style="4" customWidth="1"/>
    <col min="9220" max="9222" width="5.140625" style="4" bestFit="1" customWidth="1"/>
    <col min="9223" max="9223" width="1.7109375" style="4" customWidth="1"/>
    <col min="9224" max="9226" width="5.140625" style="4" bestFit="1" customWidth="1"/>
    <col min="9227" max="9227" width="1.7109375" style="4" customWidth="1"/>
    <col min="9228" max="9230" width="5.140625" style="4" bestFit="1" customWidth="1"/>
    <col min="9231" max="9231" width="1.7109375" style="4" customWidth="1"/>
    <col min="9232" max="9232" width="4.85546875" style="4" bestFit="1" customWidth="1"/>
    <col min="9233" max="9234" width="4.42578125" style="4" customWidth="1"/>
    <col min="9235" max="9235" width="8.85546875" style="4" customWidth="1"/>
    <col min="9236" max="9236" width="12" style="4" customWidth="1"/>
    <col min="9237" max="9239" width="6" style="4" customWidth="1"/>
    <col min="9240" max="9240" width="1.7109375" style="4" customWidth="1"/>
    <col min="9241" max="9241" width="6.140625" style="4" customWidth="1"/>
    <col min="9242" max="9243" width="5.140625" style="4" customWidth="1"/>
    <col min="9244" max="9244" width="1.7109375" style="4" customWidth="1"/>
    <col min="9245" max="9247" width="5" style="4" customWidth="1"/>
    <col min="9248" max="9248" width="1.7109375" style="4" customWidth="1"/>
    <col min="9249" max="9251" width="5" style="4" customWidth="1"/>
    <col min="9252" max="9252" width="1.7109375" style="4" customWidth="1"/>
    <col min="9253" max="9255" width="5" style="4" customWidth="1"/>
    <col min="9256" max="9256" width="1.7109375" style="4" customWidth="1"/>
    <col min="9257" max="9259" width="5.140625" style="4" customWidth="1"/>
    <col min="9260" max="9260" width="1.7109375" style="4" customWidth="1"/>
    <col min="9261" max="9262" width="5" style="4" customWidth="1"/>
    <col min="9263" max="9263" width="5.28515625" style="4" customWidth="1"/>
    <col min="9264" max="9462" width="11.42578125" style="4"/>
    <col min="9463" max="9463" width="16.140625" style="4" customWidth="1"/>
    <col min="9464" max="9464" width="6" style="4" customWidth="1"/>
    <col min="9465" max="9465" width="6" style="4" bestFit="1" customWidth="1"/>
    <col min="9466" max="9466" width="5.7109375" style="4" bestFit="1" customWidth="1"/>
    <col min="9467" max="9467" width="1.7109375" style="4" customWidth="1"/>
    <col min="9468" max="9468" width="6" style="4" bestFit="1" customWidth="1"/>
    <col min="9469" max="9470" width="5" style="4" customWidth="1"/>
    <col min="9471" max="9471" width="1.7109375" style="4" customWidth="1"/>
    <col min="9472" max="9474" width="5" style="4" customWidth="1"/>
    <col min="9475" max="9475" width="1.7109375" style="4" customWidth="1"/>
    <col min="9476" max="9478" width="5.140625" style="4" bestFit="1" customWidth="1"/>
    <col min="9479" max="9479" width="1.7109375" style="4" customWidth="1"/>
    <col min="9480" max="9482" width="5.140625" style="4" bestFit="1" customWidth="1"/>
    <col min="9483" max="9483" width="1.7109375" style="4" customWidth="1"/>
    <col min="9484" max="9486" width="5.140625" style="4" bestFit="1" customWidth="1"/>
    <col min="9487" max="9487" width="1.7109375" style="4" customWidth="1"/>
    <col min="9488" max="9488" width="4.85546875" style="4" bestFit="1" customWidth="1"/>
    <col min="9489" max="9490" width="4.42578125" style="4" customWidth="1"/>
    <col min="9491" max="9491" width="8.85546875" style="4" customWidth="1"/>
    <col min="9492" max="9492" width="12" style="4" customWidth="1"/>
    <col min="9493" max="9495" width="6" style="4" customWidth="1"/>
    <col min="9496" max="9496" width="1.7109375" style="4" customWidth="1"/>
    <col min="9497" max="9497" width="6.140625" style="4" customWidth="1"/>
    <col min="9498" max="9499" width="5.140625" style="4" customWidth="1"/>
    <col min="9500" max="9500" width="1.7109375" style="4" customWidth="1"/>
    <col min="9501" max="9503" width="5" style="4" customWidth="1"/>
    <col min="9504" max="9504" width="1.7109375" style="4" customWidth="1"/>
    <col min="9505" max="9507" width="5" style="4" customWidth="1"/>
    <col min="9508" max="9508" width="1.7109375" style="4" customWidth="1"/>
    <col min="9509" max="9511" width="5" style="4" customWidth="1"/>
    <col min="9512" max="9512" width="1.7109375" style="4" customWidth="1"/>
    <col min="9513" max="9515" width="5.140625" style="4" customWidth="1"/>
    <col min="9516" max="9516" width="1.7109375" style="4" customWidth="1"/>
    <col min="9517" max="9518" width="5" style="4" customWidth="1"/>
    <col min="9519" max="9519" width="5.28515625" style="4" customWidth="1"/>
    <col min="9520" max="9718" width="11.42578125" style="4"/>
    <col min="9719" max="9719" width="16.140625" style="4" customWidth="1"/>
    <col min="9720" max="9720" width="6" style="4" customWidth="1"/>
    <col min="9721" max="9721" width="6" style="4" bestFit="1" customWidth="1"/>
    <col min="9722" max="9722" width="5.7109375" style="4" bestFit="1" customWidth="1"/>
    <col min="9723" max="9723" width="1.7109375" style="4" customWidth="1"/>
    <col min="9724" max="9724" width="6" style="4" bestFit="1" customWidth="1"/>
    <col min="9725" max="9726" width="5" style="4" customWidth="1"/>
    <col min="9727" max="9727" width="1.7109375" style="4" customWidth="1"/>
    <col min="9728" max="9730" width="5" style="4" customWidth="1"/>
    <col min="9731" max="9731" width="1.7109375" style="4" customWidth="1"/>
    <col min="9732" max="9734" width="5.140625" style="4" bestFit="1" customWidth="1"/>
    <col min="9735" max="9735" width="1.7109375" style="4" customWidth="1"/>
    <col min="9736" max="9738" width="5.140625" style="4" bestFit="1" customWidth="1"/>
    <col min="9739" max="9739" width="1.7109375" style="4" customWidth="1"/>
    <col min="9740" max="9742" width="5.140625" style="4" bestFit="1" customWidth="1"/>
    <col min="9743" max="9743" width="1.7109375" style="4" customWidth="1"/>
    <col min="9744" max="9744" width="4.85546875" style="4" bestFit="1" customWidth="1"/>
    <col min="9745" max="9746" width="4.42578125" style="4" customWidth="1"/>
    <col min="9747" max="9747" width="8.85546875" style="4" customWidth="1"/>
    <col min="9748" max="9748" width="12" style="4" customWidth="1"/>
    <col min="9749" max="9751" width="6" style="4" customWidth="1"/>
    <col min="9752" max="9752" width="1.7109375" style="4" customWidth="1"/>
    <col min="9753" max="9753" width="6.140625" style="4" customWidth="1"/>
    <col min="9754" max="9755" width="5.140625" style="4" customWidth="1"/>
    <col min="9756" max="9756" width="1.7109375" style="4" customWidth="1"/>
    <col min="9757" max="9759" width="5" style="4" customWidth="1"/>
    <col min="9760" max="9760" width="1.7109375" style="4" customWidth="1"/>
    <col min="9761" max="9763" width="5" style="4" customWidth="1"/>
    <col min="9764" max="9764" width="1.7109375" style="4" customWidth="1"/>
    <col min="9765" max="9767" width="5" style="4" customWidth="1"/>
    <col min="9768" max="9768" width="1.7109375" style="4" customWidth="1"/>
    <col min="9769" max="9771" width="5.140625" style="4" customWidth="1"/>
    <col min="9772" max="9772" width="1.7109375" style="4" customWidth="1"/>
    <col min="9773" max="9774" width="5" style="4" customWidth="1"/>
    <col min="9775" max="9775" width="5.28515625" style="4" customWidth="1"/>
    <col min="9776" max="9974" width="11.42578125" style="4"/>
    <col min="9975" max="9975" width="16.140625" style="4" customWidth="1"/>
    <col min="9976" max="9976" width="6" style="4" customWidth="1"/>
    <col min="9977" max="9977" width="6" style="4" bestFit="1" customWidth="1"/>
    <col min="9978" max="9978" width="5.7109375" style="4" bestFit="1" customWidth="1"/>
    <col min="9979" max="9979" width="1.7109375" style="4" customWidth="1"/>
    <col min="9980" max="9980" width="6" style="4" bestFit="1" customWidth="1"/>
    <col min="9981" max="9982" width="5" style="4" customWidth="1"/>
    <col min="9983" max="9983" width="1.7109375" style="4" customWidth="1"/>
    <col min="9984" max="9986" width="5" style="4" customWidth="1"/>
    <col min="9987" max="9987" width="1.7109375" style="4" customWidth="1"/>
    <col min="9988" max="9990" width="5.140625" style="4" bestFit="1" customWidth="1"/>
    <col min="9991" max="9991" width="1.7109375" style="4" customWidth="1"/>
    <col min="9992" max="9994" width="5.140625" style="4" bestFit="1" customWidth="1"/>
    <col min="9995" max="9995" width="1.7109375" style="4" customWidth="1"/>
    <col min="9996" max="9998" width="5.140625" style="4" bestFit="1" customWidth="1"/>
    <col min="9999" max="9999" width="1.7109375" style="4" customWidth="1"/>
    <col min="10000" max="10000" width="4.85546875" style="4" bestFit="1" customWidth="1"/>
    <col min="10001" max="10002" width="4.42578125" style="4" customWidth="1"/>
    <col min="10003" max="10003" width="8.85546875" style="4" customWidth="1"/>
    <col min="10004" max="10004" width="12" style="4" customWidth="1"/>
    <col min="10005" max="10007" width="6" style="4" customWidth="1"/>
    <col min="10008" max="10008" width="1.7109375" style="4" customWidth="1"/>
    <col min="10009" max="10009" width="6.140625" style="4" customWidth="1"/>
    <col min="10010" max="10011" width="5.140625" style="4" customWidth="1"/>
    <col min="10012" max="10012" width="1.7109375" style="4" customWidth="1"/>
    <col min="10013" max="10015" width="5" style="4" customWidth="1"/>
    <col min="10016" max="10016" width="1.7109375" style="4" customWidth="1"/>
    <col min="10017" max="10019" width="5" style="4" customWidth="1"/>
    <col min="10020" max="10020" width="1.7109375" style="4" customWidth="1"/>
    <col min="10021" max="10023" width="5" style="4" customWidth="1"/>
    <col min="10024" max="10024" width="1.7109375" style="4" customWidth="1"/>
    <col min="10025" max="10027" width="5.140625" style="4" customWidth="1"/>
    <col min="10028" max="10028" width="1.7109375" style="4" customWidth="1"/>
    <col min="10029" max="10030" width="5" style="4" customWidth="1"/>
    <col min="10031" max="10031" width="5.28515625" style="4" customWidth="1"/>
    <col min="10032" max="10230" width="11.42578125" style="4"/>
    <col min="10231" max="10231" width="16.140625" style="4" customWidth="1"/>
    <col min="10232" max="10232" width="6" style="4" customWidth="1"/>
    <col min="10233" max="10233" width="6" style="4" bestFit="1" customWidth="1"/>
    <col min="10234" max="10234" width="5.7109375" style="4" bestFit="1" customWidth="1"/>
    <col min="10235" max="10235" width="1.7109375" style="4" customWidth="1"/>
    <col min="10236" max="10236" width="6" style="4" bestFit="1" customWidth="1"/>
    <col min="10237" max="10238" width="5" style="4" customWidth="1"/>
    <col min="10239" max="10239" width="1.7109375" style="4" customWidth="1"/>
    <col min="10240" max="10242" width="5" style="4" customWidth="1"/>
    <col min="10243" max="10243" width="1.7109375" style="4" customWidth="1"/>
    <col min="10244" max="10246" width="5.140625" style="4" bestFit="1" customWidth="1"/>
    <col min="10247" max="10247" width="1.7109375" style="4" customWidth="1"/>
    <col min="10248" max="10250" width="5.140625" style="4" bestFit="1" customWidth="1"/>
    <col min="10251" max="10251" width="1.7109375" style="4" customWidth="1"/>
    <col min="10252" max="10254" width="5.140625" style="4" bestFit="1" customWidth="1"/>
    <col min="10255" max="10255" width="1.7109375" style="4" customWidth="1"/>
    <col min="10256" max="10256" width="4.85546875" style="4" bestFit="1" customWidth="1"/>
    <col min="10257" max="10258" width="4.42578125" style="4" customWidth="1"/>
    <col min="10259" max="10259" width="8.85546875" style="4" customWidth="1"/>
    <col min="10260" max="10260" width="12" style="4" customWidth="1"/>
    <col min="10261" max="10263" width="6" style="4" customWidth="1"/>
    <col min="10264" max="10264" width="1.7109375" style="4" customWidth="1"/>
    <col min="10265" max="10265" width="6.140625" style="4" customWidth="1"/>
    <col min="10266" max="10267" width="5.140625" style="4" customWidth="1"/>
    <col min="10268" max="10268" width="1.7109375" style="4" customWidth="1"/>
    <col min="10269" max="10271" width="5" style="4" customWidth="1"/>
    <col min="10272" max="10272" width="1.7109375" style="4" customWidth="1"/>
    <col min="10273" max="10275" width="5" style="4" customWidth="1"/>
    <col min="10276" max="10276" width="1.7109375" style="4" customWidth="1"/>
    <col min="10277" max="10279" width="5" style="4" customWidth="1"/>
    <col min="10280" max="10280" width="1.7109375" style="4" customWidth="1"/>
    <col min="10281" max="10283" width="5.140625" style="4" customWidth="1"/>
    <col min="10284" max="10284" width="1.7109375" style="4" customWidth="1"/>
    <col min="10285" max="10286" width="5" style="4" customWidth="1"/>
    <col min="10287" max="10287" width="5.28515625" style="4" customWidth="1"/>
    <col min="10288" max="10486" width="11.42578125" style="4"/>
    <col min="10487" max="10487" width="16.140625" style="4" customWidth="1"/>
    <col min="10488" max="10488" width="6" style="4" customWidth="1"/>
    <col min="10489" max="10489" width="6" style="4" bestFit="1" customWidth="1"/>
    <col min="10490" max="10490" width="5.7109375" style="4" bestFit="1" customWidth="1"/>
    <col min="10491" max="10491" width="1.7109375" style="4" customWidth="1"/>
    <col min="10492" max="10492" width="6" style="4" bestFit="1" customWidth="1"/>
    <col min="10493" max="10494" width="5" style="4" customWidth="1"/>
    <col min="10495" max="10495" width="1.7109375" style="4" customWidth="1"/>
    <col min="10496" max="10498" width="5" style="4" customWidth="1"/>
    <col min="10499" max="10499" width="1.7109375" style="4" customWidth="1"/>
    <col min="10500" max="10502" width="5.140625" style="4" bestFit="1" customWidth="1"/>
    <col min="10503" max="10503" width="1.7109375" style="4" customWidth="1"/>
    <col min="10504" max="10506" width="5.140625" style="4" bestFit="1" customWidth="1"/>
    <col min="10507" max="10507" width="1.7109375" style="4" customWidth="1"/>
    <col min="10508" max="10510" width="5.140625" style="4" bestFit="1" customWidth="1"/>
    <col min="10511" max="10511" width="1.7109375" style="4" customWidth="1"/>
    <col min="10512" max="10512" width="4.85546875" style="4" bestFit="1" customWidth="1"/>
    <col min="10513" max="10514" width="4.42578125" style="4" customWidth="1"/>
    <col min="10515" max="10515" width="8.85546875" style="4" customWidth="1"/>
    <col min="10516" max="10516" width="12" style="4" customWidth="1"/>
    <col min="10517" max="10519" width="6" style="4" customWidth="1"/>
    <col min="10520" max="10520" width="1.7109375" style="4" customWidth="1"/>
    <col min="10521" max="10521" width="6.140625" style="4" customWidth="1"/>
    <col min="10522" max="10523" width="5.140625" style="4" customWidth="1"/>
    <col min="10524" max="10524" width="1.7109375" style="4" customWidth="1"/>
    <col min="10525" max="10527" width="5" style="4" customWidth="1"/>
    <col min="10528" max="10528" width="1.7109375" style="4" customWidth="1"/>
    <col min="10529" max="10531" width="5" style="4" customWidth="1"/>
    <col min="10532" max="10532" width="1.7109375" style="4" customWidth="1"/>
    <col min="10533" max="10535" width="5" style="4" customWidth="1"/>
    <col min="10536" max="10536" width="1.7109375" style="4" customWidth="1"/>
    <col min="10537" max="10539" width="5.140625" style="4" customWidth="1"/>
    <col min="10540" max="10540" width="1.7109375" style="4" customWidth="1"/>
    <col min="10541" max="10542" width="5" style="4" customWidth="1"/>
    <col min="10543" max="10543" width="5.28515625" style="4" customWidth="1"/>
    <col min="10544" max="10742" width="11.42578125" style="4"/>
    <col min="10743" max="10743" width="16.140625" style="4" customWidth="1"/>
    <col min="10744" max="10744" width="6" style="4" customWidth="1"/>
    <col min="10745" max="10745" width="6" style="4" bestFit="1" customWidth="1"/>
    <col min="10746" max="10746" width="5.7109375" style="4" bestFit="1" customWidth="1"/>
    <col min="10747" max="10747" width="1.7109375" style="4" customWidth="1"/>
    <col min="10748" max="10748" width="6" style="4" bestFit="1" customWidth="1"/>
    <col min="10749" max="10750" width="5" style="4" customWidth="1"/>
    <col min="10751" max="10751" width="1.7109375" style="4" customWidth="1"/>
    <col min="10752" max="10754" width="5" style="4" customWidth="1"/>
    <col min="10755" max="10755" width="1.7109375" style="4" customWidth="1"/>
    <col min="10756" max="10758" width="5.140625" style="4" bestFit="1" customWidth="1"/>
    <col min="10759" max="10759" width="1.7109375" style="4" customWidth="1"/>
    <col min="10760" max="10762" width="5.140625" style="4" bestFit="1" customWidth="1"/>
    <col min="10763" max="10763" width="1.7109375" style="4" customWidth="1"/>
    <col min="10764" max="10766" width="5.140625" style="4" bestFit="1" customWidth="1"/>
    <col min="10767" max="10767" width="1.7109375" style="4" customWidth="1"/>
    <col min="10768" max="10768" width="4.85546875" style="4" bestFit="1" customWidth="1"/>
    <col min="10769" max="10770" width="4.42578125" style="4" customWidth="1"/>
    <col min="10771" max="10771" width="8.85546875" style="4" customWidth="1"/>
    <col min="10772" max="10772" width="12" style="4" customWidth="1"/>
    <col min="10773" max="10775" width="6" style="4" customWidth="1"/>
    <col min="10776" max="10776" width="1.7109375" style="4" customWidth="1"/>
    <col min="10777" max="10777" width="6.140625" style="4" customWidth="1"/>
    <col min="10778" max="10779" width="5.140625" style="4" customWidth="1"/>
    <col min="10780" max="10780" width="1.7109375" style="4" customWidth="1"/>
    <col min="10781" max="10783" width="5" style="4" customWidth="1"/>
    <col min="10784" max="10784" width="1.7109375" style="4" customWidth="1"/>
    <col min="10785" max="10787" width="5" style="4" customWidth="1"/>
    <col min="10788" max="10788" width="1.7109375" style="4" customWidth="1"/>
    <col min="10789" max="10791" width="5" style="4" customWidth="1"/>
    <col min="10792" max="10792" width="1.7109375" style="4" customWidth="1"/>
    <col min="10793" max="10795" width="5.140625" style="4" customWidth="1"/>
    <col min="10796" max="10796" width="1.7109375" style="4" customWidth="1"/>
    <col min="10797" max="10798" width="5" style="4" customWidth="1"/>
    <col min="10799" max="10799" width="5.28515625" style="4" customWidth="1"/>
    <col min="10800" max="10998" width="11.42578125" style="4"/>
    <col min="10999" max="10999" width="16.140625" style="4" customWidth="1"/>
    <col min="11000" max="11000" width="6" style="4" customWidth="1"/>
    <col min="11001" max="11001" width="6" style="4" bestFit="1" customWidth="1"/>
    <col min="11002" max="11002" width="5.7109375" style="4" bestFit="1" customWidth="1"/>
    <col min="11003" max="11003" width="1.7109375" style="4" customWidth="1"/>
    <col min="11004" max="11004" width="6" style="4" bestFit="1" customWidth="1"/>
    <col min="11005" max="11006" width="5" style="4" customWidth="1"/>
    <col min="11007" max="11007" width="1.7109375" style="4" customWidth="1"/>
    <col min="11008" max="11010" width="5" style="4" customWidth="1"/>
    <col min="11011" max="11011" width="1.7109375" style="4" customWidth="1"/>
    <col min="11012" max="11014" width="5.140625" style="4" bestFit="1" customWidth="1"/>
    <col min="11015" max="11015" width="1.7109375" style="4" customWidth="1"/>
    <col min="11016" max="11018" width="5.140625" style="4" bestFit="1" customWidth="1"/>
    <col min="11019" max="11019" width="1.7109375" style="4" customWidth="1"/>
    <col min="11020" max="11022" width="5.140625" style="4" bestFit="1" customWidth="1"/>
    <col min="11023" max="11023" width="1.7109375" style="4" customWidth="1"/>
    <col min="11024" max="11024" width="4.85546875" style="4" bestFit="1" customWidth="1"/>
    <col min="11025" max="11026" width="4.42578125" style="4" customWidth="1"/>
    <col min="11027" max="11027" width="8.85546875" style="4" customWidth="1"/>
    <col min="11028" max="11028" width="12" style="4" customWidth="1"/>
    <col min="11029" max="11031" width="6" style="4" customWidth="1"/>
    <col min="11032" max="11032" width="1.7109375" style="4" customWidth="1"/>
    <col min="11033" max="11033" width="6.140625" style="4" customWidth="1"/>
    <col min="11034" max="11035" width="5.140625" style="4" customWidth="1"/>
    <col min="11036" max="11036" width="1.7109375" style="4" customWidth="1"/>
    <col min="11037" max="11039" width="5" style="4" customWidth="1"/>
    <col min="11040" max="11040" width="1.7109375" style="4" customWidth="1"/>
    <col min="11041" max="11043" width="5" style="4" customWidth="1"/>
    <col min="11044" max="11044" width="1.7109375" style="4" customWidth="1"/>
    <col min="11045" max="11047" width="5" style="4" customWidth="1"/>
    <col min="11048" max="11048" width="1.7109375" style="4" customWidth="1"/>
    <col min="11049" max="11051" width="5.140625" style="4" customWidth="1"/>
    <col min="11052" max="11052" width="1.7109375" style="4" customWidth="1"/>
    <col min="11053" max="11054" width="5" style="4" customWidth="1"/>
    <col min="11055" max="11055" width="5.28515625" style="4" customWidth="1"/>
    <col min="11056" max="11254" width="11.42578125" style="4"/>
    <col min="11255" max="11255" width="16.140625" style="4" customWidth="1"/>
    <col min="11256" max="11256" width="6" style="4" customWidth="1"/>
    <col min="11257" max="11257" width="6" style="4" bestFit="1" customWidth="1"/>
    <col min="11258" max="11258" width="5.7109375" style="4" bestFit="1" customWidth="1"/>
    <col min="11259" max="11259" width="1.7109375" style="4" customWidth="1"/>
    <col min="11260" max="11260" width="6" style="4" bestFit="1" customWidth="1"/>
    <col min="11261" max="11262" width="5" style="4" customWidth="1"/>
    <col min="11263" max="11263" width="1.7109375" style="4" customWidth="1"/>
    <col min="11264" max="11266" width="5" style="4" customWidth="1"/>
    <col min="11267" max="11267" width="1.7109375" style="4" customWidth="1"/>
    <col min="11268" max="11270" width="5.140625" style="4" bestFit="1" customWidth="1"/>
    <col min="11271" max="11271" width="1.7109375" style="4" customWidth="1"/>
    <col min="11272" max="11274" width="5.140625" style="4" bestFit="1" customWidth="1"/>
    <col min="11275" max="11275" width="1.7109375" style="4" customWidth="1"/>
    <col min="11276" max="11278" width="5.140625" style="4" bestFit="1" customWidth="1"/>
    <col min="11279" max="11279" width="1.7109375" style="4" customWidth="1"/>
    <col min="11280" max="11280" width="4.85546875" style="4" bestFit="1" customWidth="1"/>
    <col min="11281" max="11282" width="4.42578125" style="4" customWidth="1"/>
    <col min="11283" max="11283" width="8.85546875" style="4" customWidth="1"/>
    <col min="11284" max="11284" width="12" style="4" customWidth="1"/>
    <col min="11285" max="11287" width="6" style="4" customWidth="1"/>
    <col min="11288" max="11288" width="1.7109375" style="4" customWidth="1"/>
    <col min="11289" max="11289" width="6.140625" style="4" customWidth="1"/>
    <col min="11290" max="11291" width="5.140625" style="4" customWidth="1"/>
    <col min="11292" max="11292" width="1.7109375" style="4" customWidth="1"/>
    <col min="11293" max="11295" width="5" style="4" customWidth="1"/>
    <col min="11296" max="11296" width="1.7109375" style="4" customWidth="1"/>
    <col min="11297" max="11299" width="5" style="4" customWidth="1"/>
    <col min="11300" max="11300" width="1.7109375" style="4" customWidth="1"/>
    <col min="11301" max="11303" width="5" style="4" customWidth="1"/>
    <col min="11304" max="11304" width="1.7109375" style="4" customWidth="1"/>
    <col min="11305" max="11307" width="5.140625" style="4" customWidth="1"/>
    <col min="11308" max="11308" width="1.7109375" style="4" customWidth="1"/>
    <col min="11309" max="11310" width="5" style="4" customWidth="1"/>
    <col min="11311" max="11311" width="5.28515625" style="4" customWidth="1"/>
    <col min="11312" max="11510" width="11.42578125" style="4"/>
    <col min="11511" max="11511" width="16.140625" style="4" customWidth="1"/>
    <col min="11512" max="11512" width="6" style="4" customWidth="1"/>
    <col min="11513" max="11513" width="6" style="4" bestFit="1" customWidth="1"/>
    <col min="11514" max="11514" width="5.7109375" style="4" bestFit="1" customWidth="1"/>
    <col min="11515" max="11515" width="1.7109375" style="4" customWidth="1"/>
    <col min="11516" max="11516" width="6" style="4" bestFit="1" customWidth="1"/>
    <col min="11517" max="11518" width="5" style="4" customWidth="1"/>
    <col min="11519" max="11519" width="1.7109375" style="4" customWidth="1"/>
    <col min="11520" max="11522" width="5" style="4" customWidth="1"/>
    <col min="11523" max="11523" width="1.7109375" style="4" customWidth="1"/>
    <col min="11524" max="11526" width="5.140625" style="4" bestFit="1" customWidth="1"/>
    <col min="11527" max="11527" width="1.7109375" style="4" customWidth="1"/>
    <col min="11528" max="11530" width="5.140625" style="4" bestFit="1" customWidth="1"/>
    <col min="11531" max="11531" width="1.7109375" style="4" customWidth="1"/>
    <col min="11532" max="11534" width="5.140625" style="4" bestFit="1" customWidth="1"/>
    <col min="11535" max="11535" width="1.7109375" style="4" customWidth="1"/>
    <col min="11536" max="11536" width="4.85546875" style="4" bestFit="1" customWidth="1"/>
    <col min="11537" max="11538" width="4.42578125" style="4" customWidth="1"/>
    <col min="11539" max="11539" width="8.85546875" style="4" customWidth="1"/>
    <col min="11540" max="11540" width="12" style="4" customWidth="1"/>
    <col min="11541" max="11543" width="6" style="4" customWidth="1"/>
    <col min="11544" max="11544" width="1.7109375" style="4" customWidth="1"/>
    <col min="11545" max="11545" width="6.140625" style="4" customWidth="1"/>
    <col min="11546" max="11547" width="5.140625" style="4" customWidth="1"/>
    <col min="11548" max="11548" width="1.7109375" style="4" customWidth="1"/>
    <col min="11549" max="11551" width="5" style="4" customWidth="1"/>
    <col min="11552" max="11552" width="1.7109375" style="4" customWidth="1"/>
    <col min="11553" max="11555" width="5" style="4" customWidth="1"/>
    <col min="11556" max="11556" width="1.7109375" style="4" customWidth="1"/>
    <col min="11557" max="11559" width="5" style="4" customWidth="1"/>
    <col min="11560" max="11560" width="1.7109375" style="4" customWidth="1"/>
    <col min="11561" max="11563" width="5.140625" style="4" customWidth="1"/>
    <col min="11564" max="11564" width="1.7109375" style="4" customWidth="1"/>
    <col min="11565" max="11566" width="5" style="4" customWidth="1"/>
    <col min="11567" max="11567" width="5.28515625" style="4" customWidth="1"/>
    <col min="11568" max="11766" width="11.42578125" style="4"/>
    <col min="11767" max="11767" width="16.140625" style="4" customWidth="1"/>
    <col min="11768" max="11768" width="6" style="4" customWidth="1"/>
    <col min="11769" max="11769" width="6" style="4" bestFit="1" customWidth="1"/>
    <col min="11770" max="11770" width="5.7109375" style="4" bestFit="1" customWidth="1"/>
    <col min="11771" max="11771" width="1.7109375" style="4" customWidth="1"/>
    <col min="11772" max="11772" width="6" style="4" bestFit="1" customWidth="1"/>
    <col min="11773" max="11774" width="5" style="4" customWidth="1"/>
    <col min="11775" max="11775" width="1.7109375" style="4" customWidth="1"/>
    <col min="11776" max="11778" width="5" style="4" customWidth="1"/>
    <col min="11779" max="11779" width="1.7109375" style="4" customWidth="1"/>
    <col min="11780" max="11782" width="5.140625" style="4" bestFit="1" customWidth="1"/>
    <col min="11783" max="11783" width="1.7109375" style="4" customWidth="1"/>
    <col min="11784" max="11786" width="5.140625" style="4" bestFit="1" customWidth="1"/>
    <col min="11787" max="11787" width="1.7109375" style="4" customWidth="1"/>
    <col min="11788" max="11790" width="5.140625" style="4" bestFit="1" customWidth="1"/>
    <col min="11791" max="11791" width="1.7109375" style="4" customWidth="1"/>
    <col min="11792" max="11792" width="4.85546875" style="4" bestFit="1" customWidth="1"/>
    <col min="11793" max="11794" width="4.42578125" style="4" customWidth="1"/>
    <col min="11795" max="11795" width="8.85546875" style="4" customWidth="1"/>
    <col min="11796" max="11796" width="12" style="4" customWidth="1"/>
    <col min="11797" max="11799" width="6" style="4" customWidth="1"/>
    <col min="11800" max="11800" width="1.7109375" style="4" customWidth="1"/>
    <col min="11801" max="11801" width="6.140625" style="4" customWidth="1"/>
    <col min="11802" max="11803" width="5.140625" style="4" customWidth="1"/>
    <col min="11804" max="11804" width="1.7109375" style="4" customWidth="1"/>
    <col min="11805" max="11807" width="5" style="4" customWidth="1"/>
    <col min="11808" max="11808" width="1.7109375" style="4" customWidth="1"/>
    <col min="11809" max="11811" width="5" style="4" customWidth="1"/>
    <col min="11812" max="11812" width="1.7109375" style="4" customWidth="1"/>
    <col min="11813" max="11815" width="5" style="4" customWidth="1"/>
    <col min="11816" max="11816" width="1.7109375" style="4" customWidth="1"/>
    <col min="11817" max="11819" width="5.140625" style="4" customWidth="1"/>
    <col min="11820" max="11820" width="1.7109375" style="4" customWidth="1"/>
    <col min="11821" max="11822" width="5" style="4" customWidth="1"/>
    <col min="11823" max="11823" width="5.28515625" style="4" customWidth="1"/>
    <col min="11824" max="12022" width="11.42578125" style="4"/>
    <col min="12023" max="12023" width="16.140625" style="4" customWidth="1"/>
    <col min="12024" max="12024" width="6" style="4" customWidth="1"/>
    <col min="12025" max="12025" width="6" style="4" bestFit="1" customWidth="1"/>
    <col min="12026" max="12026" width="5.7109375" style="4" bestFit="1" customWidth="1"/>
    <col min="12027" max="12027" width="1.7109375" style="4" customWidth="1"/>
    <col min="12028" max="12028" width="6" style="4" bestFit="1" customWidth="1"/>
    <col min="12029" max="12030" width="5" style="4" customWidth="1"/>
    <col min="12031" max="12031" width="1.7109375" style="4" customWidth="1"/>
    <col min="12032" max="12034" width="5" style="4" customWidth="1"/>
    <col min="12035" max="12035" width="1.7109375" style="4" customWidth="1"/>
    <col min="12036" max="12038" width="5.140625" style="4" bestFit="1" customWidth="1"/>
    <col min="12039" max="12039" width="1.7109375" style="4" customWidth="1"/>
    <col min="12040" max="12042" width="5.140625" style="4" bestFit="1" customWidth="1"/>
    <col min="12043" max="12043" width="1.7109375" style="4" customWidth="1"/>
    <col min="12044" max="12046" width="5.140625" style="4" bestFit="1" customWidth="1"/>
    <col min="12047" max="12047" width="1.7109375" style="4" customWidth="1"/>
    <col min="12048" max="12048" width="4.85546875" style="4" bestFit="1" customWidth="1"/>
    <col min="12049" max="12050" width="4.42578125" style="4" customWidth="1"/>
    <col min="12051" max="12051" width="8.85546875" style="4" customWidth="1"/>
    <col min="12052" max="12052" width="12" style="4" customWidth="1"/>
    <col min="12053" max="12055" width="6" style="4" customWidth="1"/>
    <col min="12056" max="12056" width="1.7109375" style="4" customWidth="1"/>
    <col min="12057" max="12057" width="6.140625" style="4" customWidth="1"/>
    <col min="12058" max="12059" width="5.140625" style="4" customWidth="1"/>
    <col min="12060" max="12060" width="1.7109375" style="4" customWidth="1"/>
    <col min="12061" max="12063" width="5" style="4" customWidth="1"/>
    <col min="12064" max="12064" width="1.7109375" style="4" customWidth="1"/>
    <col min="12065" max="12067" width="5" style="4" customWidth="1"/>
    <col min="12068" max="12068" width="1.7109375" style="4" customWidth="1"/>
    <col min="12069" max="12071" width="5" style="4" customWidth="1"/>
    <col min="12072" max="12072" width="1.7109375" style="4" customWidth="1"/>
    <col min="12073" max="12075" width="5.140625" style="4" customWidth="1"/>
    <col min="12076" max="12076" width="1.7109375" style="4" customWidth="1"/>
    <col min="12077" max="12078" width="5" style="4" customWidth="1"/>
    <col min="12079" max="12079" width="5.28515625" style="4" customWidth="1"/>
    <col min="12080" max="12278" width="11.42578125" style="4"/>
    <col min="12279" max="12279" width="16.140625" style="4" customWidth="1"/>
    <col min="12280" max="12280" width="6" style="4" customWidth="1"/>
    <col min="12281" max="12281" width="6" style="4" bestFit="1" customWidth="1"/>
    <col min="12282" max="12282" width="5.7109375" style="4" bestFit="1" customWidth="1"/>
    <col min="12283" max="12283" width="1.7109375" style="4" customWidth="1"/>
    <col min="12284" max="12284" width="6" style="4" bestFit="1" customWidth="1"/>
    <col min="12285" max="12286" width="5" style="4" customWidth="1"/>
    <col min="12287" max="12287" width="1.7109375" style="4" customWidth="1"/>
    <col min="12288" max="12290" width="5" style="4" customWidth="1"/>
    <col min="12291" max="12291" width="1.7109375" style="4" customWidth="1"/>
    <col min="12292" max="12294" width="5.140625" style="4" bestFit="1" customWidth="1"/>
    <col min="12295" max="12295" width="1.7109375" style="4" customWidth="1"/>
    <col min="12296" max="12298" width="5.140625" style="4" bestFit="1" customWidth="1"/>
    <col min="12299" max="12299" width="1.7109375" style="4" customWidth="1"/>
    <col min="12300" max="12302" width="5.140625" style="4" bestFit="1" customWidth="1"/>
    <col min="12303" max="12303" width="1.7109375" style="4" customWidth="1"/>
    <col min="12304" max="12304" width="4.85546875" style="4" bestFit="1" customWidth="1"/>
    <col min="12305" max="12306" width="4.42578125" style="4" customWidth="1"/>
    <col min="12307" max="12307" width="8.85546875" style="4" customWidth="1"/>
    <col min="12308" max="12308" width="12" style="4" customWidth="1"/>
    <col min="12309" max="12311" width="6" style="4" customWidth="1"/>
    <col min="12312" max="12312" width="1.7109375" style="4" customWidth="1"/>
    <col min="12313" max="12313" width="6.140625" style="4" customWidth="1"/>
    <col min="12314" max="12315" width="5.140625" style="4" customWidth="1"/>
    <col min="12316" max="12316" width="1.7109375" style="4" customWidth="1"/>
    <col min="12317" max="12319" width="5" style="4" customWidth="1"/>
    <col min="12320" max="12320" width="1.7109375" style="4" customWidth="1"/>
    <col min="12321" max="12323" width="5" style="4" customWidth="1"/>
    <col min="12324" max="12324" width="1.7109375" style="4" customWidth="1"/>
    <col min="12325" max="12327" width="5" style="4" customWidth="1"/>
    <col min="12328" max="12328" width="1.7109375" style="4" customWidth="1"/>
    <col min="12329" max="12331" width="5.140625" style="4" customWidth="1"/>
    <col min="12332" max="12332" width="1.7109375" style="4" customWidth="1"/>
    <col min="12333" max="12334" width="5" style="4" customWidth="1"/>
    <col min="12335" max="12335" width="5.28515625" style="4" customWidth="1"/>
    <col min="12336" max="12534" width="11.42578125" style="4"/>
    <col min="12535" max="12535" width="16.140625" style="4" customWidth="1"/>
    <col min="12536" max="12536" width="6" style="4" customWidth="1"/>
    <col min="12537" max="12537" width="6" style="4" bestFit="1" customWidth="1"/>
    <col min="12538" max="12538" width="5.7109375" style="4" bestFit="1" customWidth="1"/>
    <col min="12539" max="12539" width="1.7109375" style="4" customWidth="1"/>
    <col min="12540" max="12540" width="6" style="4" bestFit="1" customWidth="1"/>
    <col min="12541" max="12542" width="5" style="4" customWidth="1"/>
    <col min="12543" max="12543" width="1.7109375" style="4" customWidth="1"/>
    <col min="12544" max="12546" width="5" style="4" customWidth="1"/>
    <col min="12547" max="12547" width="1.7109375" style="4" customWidth="1"/>
    <col min="12548" max="12550" width="5.140625" style="4" bestFit="1" customWidth="1"/>
    <col min="12551" max="12551" width="1.7109375" style="4" customWidth="1"/>
    <col min="12552" max="12554" width="5.140625" style="4" bestFit="1" customWidth="1"/>
    <col min="12555" max="12555" width="1.7109375" style="4" customWidth="1"/>
    <col min="12556" max="12558" width="5.140625" style="4" bestFit="1" customWidth="1"/>
    <col min="12559" max="12559" width="1.7109375" style="4" customWidth="1"/>
    <col min="12560" max="12560" width="4.85546875" style="4" bestFit="1" customWidth="1"/>
    <col min="12561" max="12562" width="4.42578125" style="4" customWidth="1"/>
    <col min="12563" max="12563" width="8.85546875" style="4" customWidth="1"/>
    <col min="12564" max="12564" width="12" style="4" customWidth="1"/>
    <col min="12565" max="12567" width="6" style="4" customWidth="1"/>
    <col min="12568" max="12568" width="1.7109375" style="4" customWidth="1"/>
    <col min="12569" max="12569" width="6.140625" style="4" customWidth="1"/>
    <col min="12570" max="12571" width="5.140625" style="4" customWidth="1"/>
    <col min="12572" max="12572" width="1.7109375" style="4" customWidth="1"/>
    <col min="12573" max="12575" width="5" style="4" customWidth="1"/>
    <col min="12576" max="12576" width="1.7109375" style="4" customWidth="1"/>
    <col min="12577" max="12579" width="5" style="4" customWidth="1"/>
    <col min="12580" max="12580" width="1.7109375" style="4" customWidth="1"/>
    <col min="12581" max="12583" width="5" style="4" customWidth="1"/>
    <col min="12584" max="12584" width="1.7109375" style="4" customWidth="1"/>
    <col min="12585" max="12587" width="5.140625" style="4" customWidth="1"/>
    <col min="12588" max="12588" width="1.7109375" style="4" customWidth="1"/>
    <col min="12589" max="12590" width="5" style="4" customWidth="1"/>
    <col min="12591" max="12591" width="5.28515625" style="4" customWidth="1"/>
    <col min="12592" max="12790" width="11.42578125" style="4"/>
    <col min="12791" max="12791" width="16.140625" style="4" customWidth="1"/>
    <col min="12792" max="12792" width="6" style="4" customWidth="1"/>
    <col min="12793" max="12793" width="6" style="4" bestFit="1" customWidth="1"/>
    <col min="12794" max="12794" width="5.7109375" style="4" bestFit="1" customWidth="1"/>
    <col min="12795" max="12795" width="1.7109375" style="4" customWidth="1"/>
    <col min="12796" max="12796" width="6" style="4" bestFit="1" customWidth="1"/>
    <col min="12797" max="12798" width="5" style="4" customWidth="1"/>
    <col min="12799" max="12799" width="1.7109375" style="4" customWidth="1"/>
    <col min="12800" max="12802" width="5" style="4" customWidth="1"/>
    <col min="12803" max="12803" width="1.7109375" style="4" customWidth="1"/>
    <col min="12804" max="12806" width="5.140625" style="4" bestFit="1" customWidth="1"/>
    <col min="12807" max="12807" width="1.7109375" style="4" customWidth="1"/>
    <col min="12808" max="12810" width="5.140625" style="4" bestFit="1" customWidth="1"/>
    <col min="12811" max="12811" width="1.7109375" style="4" customWidth="1"/>
    <col min="12812" max="12814" width="5.140625" style="4" bestFit="1" customWidth="1"/>
    <col min="12815" max="12815" width="1.7109375" style="4" customWidth="1"/>
    <col min="12816" max="12816" width="4.85546875" style="4" bestFit="1" customWidth="1"/>
    <col min="12817" max="12818" width="4.42578125" style="4" customWidth="1"/>
    <col min="12819" max="12819" width="8.85546875" style="4" customWidth="1"/>
    <col min="12820" max="12820" width="12" style="4" customWidth="1"/>
    <col min="12821" max="12823" width="6" style="4" customWidth="1"/>
    <col min="12824" max="12824" width="1.7109375" style="4" customWidth="1"/>
    <col min="12825" max="12825" width="6.140625" style="4" customWidth="1"/>
    <col min="12826" max="12827" width="5.140625" style="4" customWidth="1"/>
    <col min="12828" max="12828" width="1.7109375" style="4" customWidth="1"/>
    <col min="12829" max="12831" width="5" style="4" customWidth="1"/>
    <col min="12832" max="12832" width="1.7109375" style="4" customWidth="1"/>
    <col min="12833" max="12835" width="5" style="4" customWidth="1"/>
    <col min="12836" max="12836" width="1.7109375" style="4" customWidth="1"/>
    <col min="12837" max="12839" width="5" style="4" customWidth="1"/>
    <col min="12840" max="12840" width="1.7109375" style="4" customWidth="1"/>
    <col min="12841" max="12843" width="5.140625" style="4" customWidth="1"/>
    <col min="12844" max="12844" width="1.7109375" style="4" customWidth="1"/>
    <col min="12845" max="12846" width="5" style="4" customWidth="1"/>
    <col min="12847" max="12847" width="5.28515625" style="4" customWidth="1"/>
    <col min="12848" max="13046" width="11.42578125" style="4"/>
    <col min="13047" max="13047" width="16.140625" style="4" customWidth="1"/>
    <col min="13048" max="13048" width="6" style="4" customWidth="1"/>
    <col min="13049" max="13049" width="6" style="4" bestFit="1" customWidth="1"/>
    <col min="13050" max="13050" width="5.7109375" style="4" bestFit="1" customWidth="1"/>
    <col min="13051" max="13051" width="1.7109375" style="4" customWidth="1"/>
    <col min="13052" max="13052" width="6" style="4" bestFit="1" customWidth="1"/>
    <col min="13053" max="13054" width="5" style="4" customWidth="1"/>
    <col min="13055" max="13055" width="1.7109375" style="4" customWidth="1"/>
    <col min="13056" max="13058" width="5" style="4" customWidth="1"/>
    <col min="13059" max="13059" width="1.7109375" style="4" customWidth="1"/>
    <col min="13060" max="13062" width="5.140625" style="4" bestFit="1" customWidth="1"/>
    <col min="13063" max="13063" width="1.7109375" style="4" customWidth="1"/>
    <col min="13064" max="13066" width="5.140625" style="4" bestFit="1" customWidth="1"/>
    <col min="13067" max="13067" width="1.7109375" style="4" customWidth="1"/>
    <col min="13068" max="13070" width="5.140625" style="4" bestFit="1" customWidth="1"/>
    <col min="13071" max="13071" width="1.7109375" style="4" customWidth="1"/>
    <col min="13072" max="13072" width="4.85546875" style="4" bestFit="1" customWidth="1"/>
    <col min="13073" max="13074" width="4.42578125" style="4" customWidth="1"/>
    <col min="13075" max="13075" width="8.85546875" style="4" customWidth="1"/>
    <col min="13076" max="13076" width="12" style="4" customWidth="1"/>
    <col min="13077" max="13079" width="6" style="4" customWidth="1"/>
    <col min="13080" max="13080" width="1.7109375" style="4" customWidth="1"/>
    <col min="13081" max="13081" width="6.140625" style="4" customWidth="1"/>
    <col min="13082" max="13083" width="5.140625" style="4" customWidth="1"/>
    <col min="13084" max="13084" width="1.7109375" style="4" customWidth="1"/>
    <col min="13085" max="13087" width="5" style="4" customWidth="1"/>
    <col min="13088" max="13088" width="1.7109375" style="4" customWidth="1"/>
    <col min="13089" max="13091" width="5" style="4" customWidth="1"/>
    <col min="13092" max="13092" width="1.7109375" style="4" customWidth="1"/>
    <col min="13093" max="13095" width="5" style="4" customWidth="1"/>
    <col min="13096" max="13096" width="1.7109375" style="4" customWidth="1"/>
    <col min="13097" max="13099" width="5.140625" style="4" customWidth="1"/>
    <col min="13100" max="13100" width="1.7109375" style="4" customWidth="1"/>
    <col min="13101" max="13102" width="5" style="4" customWidth="1"/>
    <col min="13103" max="13103" width="5.28515625" style="4" customWidth="1"/>
    <col min="13104" max="13302" width="11.42578125" style="4"/>
    <col min="13303" max="13303" width="16.140625" style="4" customWidth="1"/>
    <col min="13304" max="13304" width="6" style="4" customWidth="1"/>
    <col min="13305" max="13305" width="6" style="4" bestFit="1" customWidth="1"/>
    <col min="13306" max="13306" width="5.7109375" style="4" bestFit="1" customWidth="1"/>
    <col min="13307" max="13307" width="1.7109375" style="4" customWidth="1"/>
    <col min="13308" max="13308" width="6" style="4" bestFit="1" customWidth="1"/>
    <col min="13309" max="13310" width="5" style="4" customWidth="1"/>
    <col min="13311" max="13311" width="1.7109375" style="4" customWidth="1"/>
    <col min="13312" max="13314" width="5" style="4" customWidth="1"/>
    <col min="13315" max="13315" width="1.7109375" style="4" customWidth="1"/>
    <col min="13316" max="13318" width="5.140625" style="4" bestFit="1" customWidth="1"/>
    <col min="13319" max="13319" width="1.7109375" style="4" customWidth="1"/>
    <col min="13320" max="13322" width="5.140625" style="4" bestFit="1" customWidth="1"/>
    <col min="13323" max="13323" width="1.7109375" style="4" customWidth="1"/>
    <col min="13324" max="13326" width="5.140625" style="4" bestFit="1" customWidth="1"/>
    <col min="13327" max="13327" width="1.7109375" style="4" customWidth="1"/>
    <col min="13328" max="13328" width="4.85546875" style="4" bestFit="1" customWidth="1"/>
    <col min="13329" max="13330" width="4.42578125" style="4" customWidth="1"/>
    <col min="13331" max="13331" width="8.85546875" style="4" customWidth="1"/>
    <col min="13332" max="13332" width="12" style="4" customWidth="1"/>
    <col min="13333" max="13335" width="6" style="4" customWidth="1"/>
    <col min="13336" max="13336" width="1.7109375" style="4" customWidth="1"/>
    <col min="13337" max="13337" width="6.140625" style="4" customWidth="1"/>
    <col min="13338" max="13339" width="5.140625" style="4" customWidth="1"/>
    <col min="13340" max="13340" width="1.7109375" style="4" customWidth="1"/>
    <col min="13341" max="13343" width="5" style="4" customWidth="1"/>
    <col min="13344" max="13344" width="1.7109375" style="4" customWidth="1"/>
    <col min="13345" max="13347" width="5" style="4" customWidth="1"/>
    <col min="13348" max="13348" width="1.7109375" style="4" customWidth="1"/>
    <col min="13349" max="13351" width="5" style="4" customWidth="1"/>
    <col min="13352" max="13352" width="1.7109375" style="4" customWidth="1"/>
    <col min="13353" max="13355" width="5.140625" style="4" customWidth="1"/>
    <col min="13356" max="13356" width="1.7109375" style="4" customWidth="1"/>
    <col min="13357" max="13358" width="5" style="4" customWidth="1"/>
    <col min="13359" max="13359" width="5.28515625" style="4" customWidth="1"/>
    <col min="13360" max="13558" width="11.42578125" style="4"/>
    <col min="13559" max="13559" width="16.140625" style="4" customWidth="1"/>
    <col min="13560" max="13560" width="6" style="4" customWidth="1"/>
    <col min="13561" max="13561" width="6" style="4" bestFit="1" customWidth="1"/>
    <col min="13562" max="13562" width="5.7109375" style="4" bestFit="1" customWidth="1"/>
    <col min="13563" max="13563" width="1.7109375" style="4" customWidth="1"/>
    <col min="13564" max="13564" width="6" style="4" bestFit="1" customWidth="1"/>
    <col min="13565" max="13566" width="5" style="4" customWidth="1"/>
    <col min="13567" max="13567" width="1.7109375" style="4" customWidth="1"/>
    <col min="13568" max="13570" width="5" style="4" customWidth="1"/>
    <col min="13571" max="13571" width="1.7109375" style="4" customWidth="1"/>
    <col min="13572" max="13574" width="5.140625" style="4" bestFit="1" customWidth="1"/>
    <col min="13575" max="13575" width="1.7109375" style="4" customWidth="1"/>
    <col min="13576" max="13578" width="5.140625" style="4" bestFit="1" customWidth="1"/>
    <col min="13579" max="13579" width="1.7109375" style="4" customWidth="1"/>
    <col min="13580" max="13582" width="5.140625" style="4" bestFit="1" customWidth="1"/>
    <col min="13583" max="13583" width="1.7109375" style="4" customWidth="1"/>
    <col min="13584" max="13584" width="4.85546875" style="4" bestFit="1" customWidth="1"/>
    <col min="13585" max="13586" width="4.42578125" style="4" customWidth="1"/>
    <col min="13587" max="13587" width="8.85546875" style="4" customWidth="1"/>
    <col min="13588" max="13588" width="12" style="4" customWidth="1"/>
    <col min="13589" max="13591" width="6" style="4" customWidth="1"/>
    <col min="13592" max="13592" width="1.7109375" style="4" customWidth="1"/>
    <col min="13593" max="13593" width="6.140625" style="4" customWidth="1"/>
    <col min="13594" max="13595" width="5.140625" style="4" customWidth="1"/>
    <col min="13596" max="13596" width="1.7109375" style="4" customWidth="1"/>
    <col min="13597" max="13599" width="5" style="4" customWidth="1"/>
    <col min="13600" max="13600" width="1.7109375" style="4" customWidth="1"/>
    <col min="13601" max="13603" width="5" style="4" customWidth="1"/>
    <col min="13604" max="13604" width="1.7109375" style="4" customWidth="1"/>
    <col min="13605" max="13607" width="5" style="4" customWidth="1"/>
    <col min="13608" max="13608" width="1.7109375" style="4" customWidth="1"/>
    <col min="13609" max="13611" width="5.140625" style="4" customWidth="1"/>
    <col min="13612" max="13612" width="1.7109375" style="4" customWidth="1"/>
    <col min="13613" max="13614" width="5" style="4" customWidth="1"/>
    <col min="13615" max="13615" width="5.28515625" style="4" customWidth="1"/>
    <col min="13616" max="13814" width="11.42578125" style="4"/>
    <col min="13815" max="13815" width="16.140625" style="4" customWidth="1"/>
    <col min="13816" max="13816" width="6" style="4" customWidth="1"/>
    <col min="13817" max="13817" width="6" style="4" bestFit="1" customWidth="1"/>
    <col min="13818" max="13818" width="5.7109375" style="4" bestFit="1" customWidth="1"/>
    <col min="13819" max="13819" width="1.7109375" style="4" customWidth="1"/>
    <col min="13820" max="13820" width="6" style="4" bestFit="1" customWidth="1"/>
    <col min="13821" max="13822" width="5" style="4" customWidth="1"/>
    <col min="13823" max="13823" width="1.7109375" style="4" customWidth="1"/>
    <col min="13824" max="13826" width="5" style="4" customWidth="1"/>
    <col min="13827" max="13827" width="1.7109375" style="4" customWidth="1"/>
    <col min="13828" max="13830" width="5.140625" style="4" bestFit="1" customWidth="1"/>
    <col min="13831" max="13831" width="1.7109375" style="4" customWidth="1"/>
    <col min="13832" max="13834" width="5.140625" style="4" bestFit="1" customWidth="1"/>
    <col min="13835" max="13835" width="1.7109375" style="4" customWidth="1"/>
    <col min="13836" max="13838" width="5.140625" style="4" bestFit="1" customWidth="1"/>
    <col min="13839" max="13839" width="1.7109375" style="4" customWidth="1"/>
    <col min="13840" max="13840" width="4.85546875" style="4" bestFit="1" customWidth="1"/>
    <col min="13841" max="13842" width="4.42578125" style="4" customWidth="1"/>
    <col min="13843" max="13843" width="8.85546875" style="4" customWidth="1"/>
    <col min="13844" max="13844" width="12" style="4" customWidth="1"/>
    <col min="13845" max="13847" width="6" style="4" customWidth="1"/>
    <col min="13848" max="13848" width="1.7109375" style="4" customWidth="1"/>
    <col min="13849" max="13849" width="6.140625" style="4" customWidth="1"/>
    <col min="13850" max="13851" width="5.140625" style="4" customWidth="1"/>
    <col min="13852" max="13852" width="1.7109375" style="4" customWidth="1"/>
    <col min="13853" max="13855" width="5" style="4" customWidth="1"/>
    <col min="13856" max="13856" width="1.7109375" style="4" customWidth="1"/>
    <col min="13857" max="13859" width="5" style="4" customWidth="1"/>
    <col min="13860" max="13860" width="1.7109375" style="4" customWidth="1"/>
    <col min="13861" max="13863" width="5" style="4" customWidth="1"/>
    <col min="13864" max="13864" width="1.7109375" style="4" customWidth="1"/>
    <col min="13865" max="13867" width="5.140625" style="4" customWidth="1"/>
    <col min="13868" max="13868" width="1.7109375" style="4" customWidth="1"/>
    <col min="13869" max="13870" width="5" style="4" customWidth="1"/>
    <col min="13871" max="13871" width="5.28515625" style="4" customWidth="1"/>
    <col min="13872" max="14070" width="11.42578125" style="4"/>
    <col min="14071" max="14071" width="16.140625" style="4" customWidth="1"/>
    <col min="14072" max="14072" width="6" style="4" customWidth="1"/>
    <col min="14073" max="14073" width="6" style="4" bestFit="1" customWidth="1"/>
    <col min="14074" max="14074" width="5.7109375" style="4" bestFit="1" customWidth="1"/>
    <col min="14075" max="14075" width="1.7109375" style="4" customWidth="1"/>
    <col min="14076" max="14076" width="6" style="4" bestFit="1" customWidth="1"/>
    <col min="14077" max="14078" width="5" style="4" customWidth="1"/>
    <col min="14079" max="14079" width="1.7109375" style="4" customWidth="1"/>
    <col min="14080" max="14082" width="5" style="4" customWidth="1"/>
    <col min="14083" max="14083" width="1.7109375" style="4" customWidth="1"/>
    <col min="14084" max="14086" width="5.140625" style="4" bestFit="1" customWidth="1"/>
    <col min="14087" max="14087" width="1.7109375" style="4" customWidth="1"/>
    <col min="14088" max="14090" width="5.140625" style="4" bestFit="1" customWidth="1"/>
    <col min="14091" max="14091" width="1.7109375" style="4" customWidth="1"/>
    <col min="14092" max="14094" width="5.140625" style="4" bestFit="1" customWidth="1"/>
    <col min="14095" max="14095" width="1.7109375" style="4" customWidth="1"/>
    <col min="14096" max="14096" width="4.85546875" style="4" bestFit="1" customWidth="1"/>
    <col min="14097" max="14098" width="4.42578125" style="4" customWidth="1"/>
    <col min="14099" max="14099" width="8.85546875" style="4" customWidth="1"/>
    <col min="14100" max="14100" width="12" style="4" customWidth="1"/>
    <col min="14101" max="14103" width="6" style="4" customWidth="1"/>
    <col min="14104" max="14104" width="1.7109375" style="4" customWidth="1"/>
    <col min="14105" max="14105" width="6.140625" style="4" customWidth="1"/>
    <col min="14106" max="14107" width="5.140625" style="4" customWidth="1"/>
    <col min="14108" max="14108" width="1.7109375" style="4" customWidth="1"/>
    <col min="14109" max="14111" width="5" style="4" customWidth="1"/>
    <col min="14112" max="14112" width="1.7109375" style="4" customWidth="1"/>
    <col min="14113" max="14115" width="5" style="4" customWidth="1"/>
    <col min="14116" max="14116" width="1.7109375" style="4" customWidth="1"/>
    <col min="14117" max="14119" width="5" style="4" customWidth="1"/>
    <col min="14120" max="14120" width="1.7109375" style="4" customWidth="1"/>
    <col min="14121" max="14123" width="5.140625" style="4" customWidth="1"/>
    <col min="14124" max="14124" width="1.7109375" style="4" customWidth="1"/>
    <col min="14125" max="14126" width="5" style="4" customWidth="1"/>
    <col min="14127" max="14127" width="5.28515625" style="4" customWidth="1"/>
    <col min="14128" max="14326" width="11.42578125" style="4"/>
    <col min="14327" max="14327" width="16.140625" style="4" customWidth="1"/>
    <col min="14328" max="14328" width="6" style="4" customWidth="1"/>
    <col min="14329" max="14329" width="6" style="4" bestFit="1" customWidth="1"/>
    <col min="14330" max="14330" width="5.7109375" style="4" bestFit="1" customWidth="1"/>
    <col min="14331" max="14331" width="1.7109375" style="4" customWidth="1"/>
    <col min="14332" max="14332" width="6" style="4" bestFit="1" customWidth="1"/>
    <col min="14333" max="14334" width="5" style="4" customWidth="1"/>
    <col min="14335" max="14335" width="1.7109375" style="4" customWidth="1"/>
    <col min="14336" max="14338" width="5" style="4" customWidth="1"/>
    <col min="14339" max="14339" width="1.7109375" style="4" customWidth="1"/>
    <col min="14340" max="14342" width="5.140625" style="4" bestFit="1" customWidth="1"/>
    <col min="14343" max="14343" width="1.7109375" style="4" customWidth="1"/>
    <col min="14344" max="14346" width="5.140625" style="4" bestFit="1" customWidth="1"/>
    <col min="14347" max="14347" width="1.7109375" style="4" customWidth="1"/>
    <col min="14348" max="14350" width="5.140625" style="4" bestFit="1" customWidth="1"/>
    <col min="14351" max="14351" width="1.7109375" style="4" customWidth="1"/>
    <col min="14352" max="14352" width="4.85546875" style="4" bestFit="1" customWidth="1"/>
    <col min="14353" max="14354" width="4.42578125" style="4" customWidth="1"/>
    <col min="14355" max="14355" width="8.85546875" style="4" customWidth="1"/>
    <col min="14356" max="14356" width="12" style="4" customWidth="1"/>
    <col min="14357" max="14359" width="6" style="4" customWidth="1"/>
    <col min="14360" max="14360" width="1.7109375" style="4" customWidth="1"/>
    <col min="14361" max="14361" width="6.140625" style="4" customWidth="1"/>
    <col min="14362" max="14363" width="5.140625" style="4" customWidth="1"/>
    <col min="14364" max="14364" width="1.7109375" style="4" customWidth="1"/>
    <col min="14365" max="14367" width="5" style="4" customWidth="1"/>
    <col min="14368" max="14368" width="1.7109375" style="4" customWidth="1"/>
    <col min="14369" max="14371" width="5" style="4" customWidth="1"/>
    <col min="14372" max="14372" width="1.7109375" style="4" customWidth="1"/>
    <col min="14373" max="14375" width="5" style="4" customWidth="1"/>
    <col min="14376" max="14376" width="1.7109375" style="4" customWidth="1"/>
    <col min="14377" max="14379" width="5.140625" style="4" customWidth="1"/>
    <col min="14380" max="14380" width="1.7109375" style="4" customWidth="1"/>
    <col min="14381" max="14382" width="5" style="4" customWidth="1"/>
    <col min="14383" max="14383" width="5.28515625" style="4" customWidth="1"/>
    <col min="14384" max="14582" width="11.42578125" style="4"/>
    <col min="14583" max="14583" width="16.140625" style="4" customWidth="1"/>
    <col min="14584" max="14584" width="6" style="4" customWidth="1"/>
    <col min="14585" max="14585" width="6" style="4" bestFit="1" customWidth="1"/>
    <col min="14586" max="14586" width="5.7109375" style="4" bestFit="1" customWidth="1"/>
    <col min="14587" max="14587" width="1.7109375" style="4" customWidth="1"/>
    <col min="14588" max="14588" width="6" style="4" bestFit="1" customWidth="1"/>
    <col min="14589" max="14590" width="5" style="4" customWidth="1"/>
    <col min="14591" max="14591" width="1.7109375" style="4" customWidth="1"/>
    <col min="14592" max="14594" width="5" style="4" customWidth="1"/>
    <col min="14595" max="14595" width="1.7109375" style="4" customWidth="1"/>
    <col min="14596" max="14598" width="5.140625" style="4" bestFit="1" customWidth="1"/>
    <col min="14599" max="14599" width="1.7109375" style="4" customWidth="1"/>
    <col min="14600" max="14602" width="5.140625" style="4" bestFit="1" customWidth="1"/>
    <col min="14603" max="14603" width="1.7109375" style="4" customWidth="1"/>
    <col min="14604" max="14606" width="5.140625" style="4" bestFit="1" customWidth="1"/>
    <col min="14607" max="14607" width="1.7109375" style="4" customWidth="1"/>
    <col min="14608" max="14608" width="4.85546875" style="4" bestFit="1" customWidth="1"/>
    <col min="14609" max="14610" width="4.42578125" style="4" customWidth="1"/>
    <col min="14611" max="14611" width="8.85546875" style="4" customWidth="1"/>
    <col min="14612" max="14612" width="12" style="4" customWidth="1"/>
    <col min="14613" max="14615" width="6" style="4" customWidth="1"/>
    <col min="14616" max="14616" width="1.7109375" style="4" customWidth="1"/>
    <col min="14617" max="14617" width="6.140625" style="4" customWidth="1"/>
    <col min="14618" max="14619" width="5.140625" style="4" customWidth="1"/>
    <col min="14620" max="14620" width="1.7109375" style="4" customWidth="1"/>
    <col min="14621" max="14623" width="5" style="4" customWidth="1"/>
    <col min="14624" max="14624" width="1.7109375" style="4" customWidth="1"/>
    <col min="14625" max="14627" width="5" style="4" customWidth="1"/>
    <col min="14628" max="14628" width="1.7109375" style="4" customWidth="1"/>
    <col min="14629" max="14631" width="5" style="4" customWidth="1"/>
    <col min="14632" max="14632" width="1.7109375" style="4" customWidth="1"/>
    <col min="14633" max="14635" width="5.140625" style="4" customWidth="1"/>
    <col min="14636" max="14636" width="1.7109375" style="4" customWidth="1"/>
    <col min="14637" max="14638" width="5" style="4" customWidth="1"/>
    <col min="14639" max="14639" width="5.28515625" style="4" customWidth="1"/>
    <col min="14640" max="14838" width="11.42578125" style="4"/>
    <col min="14839" max="14839" width="16.140625" style="4" customWidth="1"/>
    <col min="14840" max="14840" width="6" style="4" customWidth="1"/>
    <col min="14841" max="14841" width="6" style="4" bestFit="1" customWidth="1"/>
    <col min="14842" max="14842" width="5.7109375" style="4" bestFit="1" customWidth="1"/>
    <col min="14843" max="14843" width="1.7109375" style="4" customWidth="1"/>
    <col min="14844" max="14844" width="6" style="4" bestFit="1" customWidth="1"/>
    <col min="14845" max="14846" width="5" style="4" customWidth="1"/>
    <col min="14847" max="14847" width="1.7109375" style="4" customWidth="1"/>
    <col min="14848" max="14850" width="5" style="4" customWidth="1"/>
    <col min="14851" max="14851" width="1.7109375" style="4" customWidth="1"/>
    <col min="14852" max="14854" width="5.140625" style="4" bestFit="1" customWidth="1"/>
    <col min="14855" max="14855" width="1.7109375" style="4" customWidth="1"/>
    <col min="14856" max="14858" width="5.140625" style="4" bestFit="1" customWidth="1"/>
    <col min="14859" max="14859" width="1.7109375" style="4" customWidth="1"/>
    <col min="14860" max="14862" width="5.140625" style="4" bestFit="1" customWidth="1"/>
    <col min="14863" max="14863" width="1.7109375" style="4" customWidth="1"/>
    <col min="14864" max="14864" width="4.85546875" style="4" bestFit="1" customWidth="1"/>
    <col min="14865" max="14866" width="4.42578125" style="4" customWidth="1"/>
    <col min="14867" max="14867" width="8.85546875" style="4" customWidth="1"/>
    <col min="14868" max="14868" width="12" style="4" customWidth="1"/>
    <col min="14869" max="14871" width="6" style="4" customWidth="1"/>
    <col min="14872" max="14872" width="1.7109375" style="4" customWidth="1"/>
    <col min="14873" max="14873" width="6.140625" style="4" customWidth="1"/>
    <col min="14874" max="14875" width="5.140625" style="4" customWidth="1"/>
    <col min="14876" max="14876" width="1.7109375" style="4" customWidth="1"/>
    <col min="14877" max="14879" width="5" style="4" customWidth="1"/>
    <col min="14880" max="14880" width="1.7109375" style="4" customWidth="1"/>
    <col min="14881" max="14883" width="5" style="4" customWidth="1"/>
    <col min="14884" max="14884" width="1.7109375" style="4" customWidth="1"/>
    <col min="14885" max="14887" width="5" style="4" customWidth="1"/>
    <col min="14888" max="14888" width="1.7109375" style="4" customWidth="1"/>
    <col min="14889" max="14891" width="5.140625" style="4" customWidth="1"/>
    <col min="14892" max="14892" width="1.7109375" style="4" customWidth="1"/>
    <col min="14893" max="14894" width="5" style="4" customWidth="1"/>
    <col min="14895" max="14895" width="5.28515625" style="4" customWidth="1"/>
    <col min="14896" max="15094" width="11.42578125" style="4"/>
    <col min="15095" max="15095" width="16.140625" style="4" customWidth="1"/>
    <col min="15096" max="15096" width="6" style="4" customWidth="1"/>
    <col min="15097" max="15097" width="6" style="4" bestFit="1" customWidth="1"/>
    <col min="15098" max="15098" width="5.7109375" style="4" bestFit="1" customWidth="1"/>
    <col min="15099" max="15099" width="1.7109375" style="4" customWidth="1"/>
    <col min="15100" max="15100" width="6" style="4" bestFit="1" customWidth="1"/>
    <col min="15101" max="15102" width="5" style="4" customWidth="1"/>
    <col min="15103" max="15103" width="1.7109375" style="4" customWidth="1"/>
    <col min="15104" max="15106" width="5" style="4" customWidth="1"/>
    <col min="15107" max="15107" width="1.7109375" style="4" customWidth="1"/>
    <col min="15108" max="15110" width="5.140625" style="4" bestFit="1" customWidth="1"/>
    <col min="15111" max="15111" width="1.7109375" style="4" customWidth="1"/>
    <col min="15112" max="15114" width="5.140625" style="4" bestFit="1" customWidth="1"/>
    <col min="15115" max="15115" width="1.7109375" style="4" customWidth="1"/>
    <col min="15116" max="15118" width="5.140625" style="4" bestFit="1" customWidth="1"/>
    <col min="15119" max="15119" width="1.7109375" style="4" customWidth="1"/>
    <col min="15120" max="15120" width="4.85546875" style="4" bestFit="1" customWidth="1"/>
    <col min="15121" max="15122" width="4.42578125" style="4" customWidth="1"/>
    <col min="15123" max="15123" width="8.85546875" style="4" customWidth="1"/>
    <col min="15124" max="15124" width="12" style="4" customWidth="1"/>
    <col min="15125" max="15127" width="6" style="4" customWidth="1"/>
    <col min="15128" max="15128" width="1.7109375" style="4" customWidth="1"/>
    <col min="15129" max="15129" width="6.140625" style="4" customWidth="1"/>
    <col min="15130" max="15131" width="5.140625" style="4" customWidth="1"/>
    <col min="15132" max="15132" width="1.7109375" style="4" customWidth="1"/>
    <col min="15133" max="15135" width="5" style="4" customWidth="1"/>
    <col min="15136" max="15136" width="1.7109375" style="4" customWidth="1"/>
    <col min="15137" max="15139" width="5" style="4" customWidth="1"/>
    <col min="15140" max="15140" width="1.7109375" style="4" customWidth="1"/>
    <col min="15141" max="15143" width="5" style="4" customWidth="1"/>
    <col min="15144" max="15144" width="1.7109375" style="4" customWidth="1"/>
    <col min="15145" max="15147" width="5.140625" style="4" customWidth="1"/>
    <col min="15148" max="15148" width="1.7109375" style="4" customWidth="1"/>
    <col min="15149" max="15150" width="5" style="4" customWidth="1"/>
    <col min="15151" max="15151" width="5.28515625" style="4" customWidth="1"/>
    <col min="15152" max="15350" width="11.42578125" style="4"/>
    <col min="15351" max="15351" width="16.140625" style="4" customWidth="1"/>
    <col min="15352" max="15352" width="6" style="4" customWidth="1"/>
    <col min="15353" max="15353" width="6" style="4" bestFit="1" customWidth="1"/>
    <col min="15354" max="15354" width="5.7109375" style="4" bestFit="1" customWidth="1"/>
    <col min="15355" max="15355" width="1.7109375" style="4" customWidth="1"/>
    <col min="15356" max="15356" width="6" style="4" bestFit="1" customWidth="1"/>
    <col min="15357" max="15358" width="5" style="4" customWidth="1"/>
    <col min="15359" max="15359" width="1.7109375" style="4" customWidth="1"/>
    <col min="15360" max="15362" width="5" style="4" customWidth="1"/>
    <col min="15363" max="15363" width="1.7109375" style="4" customWidth="1"/>
    <col min="15364" max="15366" width="5.140625" style="4" bestFit="1" customWidth="1"/>
    <col min="15367" max="15367" width="1.7109375" style="4" customWidth="1"/>
    <col min="15368" max="15370" width="5.140625" style="4" bestFit="1" customWidth="1"/>
    <col min="15371" max="15371" width="1.7109375" style="4" customWidth="1"/>
    <col min="15372" max="15374" width="5.140625" style="4" bestFit="1" customWidth="1"/>
    <col min="15375" max="15375" width="1.7109375" style="4" customWidth="1"/>
    <col min="15376" max="15376" width="4.85546875" style="4" bestFit="1" customWidth="1"/>
    <col min="15377" max="15378" width="4.42578125" style="4" customWidth="1"/>
    <col min="15379" max="15379" width="8.85546875" style="4" customWidth="1"/>
    <col min="15380" max="15380" width="12" style="4" customWidth="1"/>
    <col min="15381" max="15383" width="6" style="4" customWidth="1"/>
    <col min="15384" max="15384" width="1.7109375" style="4" customWidth="1"/>
    <col min="15385" max="15385" width="6.140625" style="4" customWidth="1"/>
    <col min="15386" max="15387" width="5.140625" style="4" customWidth="1"/>
    <col min="15388" max="15388" width="1.7109375" style="4" customWidth="1"/>
    <col min="15389" max="15391" width="5" style="4" customWidth="1"/>
    <col min="15392" max="15392" width="1.7109375" style="4" customWidth="1"/>
    <col min="15393" max="15395" width="5" style="4" customWidth="1"/>
    <col min="15396" max="15396" width="1.7109375" style="4" customWidth="1"/>
    <col min="15397" max="15399" width="5" style="4" customWidth="1"/>
    <col min="15400" max="15400" width="1.7109375" style="4" customWidth="1"/>
    <col min="15401" max="15403" width="5.140625" style="4" customWidth="1"/>
    <col min="15404" max="15404" width="1.7109375" style="4" customWidth="1"/>
    <col min="15405" max="15406" width="5" style="4" customWidth="1"/>
    <col min="15407" max="15407" width="5.28515625" style="4" customWidth="1"/>
    <col min="15408" max="15606" width="11.42578125" style="4"/>
    <col min="15607" max="15607" width="16.140625" style="4" customWidth="1"/>
    <col min="15608" max="15608" width="6" style="4" customWidth="1"/>
    <col min="15609" max="15609" width="6" style="4" bestFit="1" customWidth="1"/>
    <col min="15610" max="15610" width="5.7109375" style="4" bestFit="1" customWidth="1"/>
    <col min="15611" max="15611" width="1.7109375" style="4" customWidth="1"/>
    <col min="15612" max="15612" width="6" style="4" bestFit="1" customWidth="1"/>
    <col min="15613" max="15614" width="5" style="4" customWidth="1"/>
    <col min="15615" max="15615" width="1.7109375" style="4" customWidth="1"/>
    <col min="15616" max="15618" width="5" style="4" customWidth="1"/>
    <col min="15619" max="15619" width="1.7109375" style="4" customWidth="1"/>
    <col min="15620" max="15622" width="5.140625" style="4" bestFit="1" customWidth="1"/>
    <col min="15623" max="15623" width="1.7109375" style="4" customWidth="1"/>
    <col min="15624" max="15626" width="5.140625" style="4" bestFit="1" customWidth="1"/>
    <col min="15627" max="15627" width="1.7109375" style="4" customWidth="1"/>
    <col min="15628" max="15630" width="5.140625" style="4" bestFit="1" customWidth="1"/>
    <col min="15631" max="15631" width="1.7109375" style="4" customWidth="1"/>
    <col min="15632" max="15632" width="4.85546875" style="4" bestFit="1" customWidth="1"/>
    <col min="15633" max="15634" width="4.42578125" style="4" customWidth="1"/>
    <col min="15635" max="15635" width="8.85546875" style="4" customWidth="1"/>
    <col min="15636" max="15636" width="12" style="4" customWidth="1"/>
    <col min="15637" max="15639" width="6" style="4" customWidth="1"/>
    <col min="15640" max="15640" width="1.7109375" style="4" customWidth="1"/>
    <col min="15641" max="15641" width="6.140625" style="4" customWidth="1"/>
    <col min="15642" max="15643" width="5.140625" style="4" customWidth="1"/>
    <col min="15644" max="15644" width="1.7109375" style="4" customWidth="1"/>
    <col min="15645" max="15647" width="5" style="4" customWidth="1"/>
    <col min="15648" max="15648" width="1.7109375" style="4" customWidth="1"/>
    <col min="15649" max="15651" width="5" style="4" customWidth="1"/>
    <col min="15652" max="15652" width="1.7109375" style="4" customWidth="1"/>
    <col min="15653" max="15655" width="5" style="4" customWidth="1"/>
    <col min="15656" max="15656" width="1.7109375" style="4" customWidth="1"/>
    <col min="15657" max="15659" width="5.140625" style="4" customWidth="1"/>
    <col min="15660" max="15660" width="1.7109375" style="4" customWidth="1"/>
    <col min="15661" max="15662" width="5" style="4" customWidth="1"/>
    <col min="15663" max="15663" width="5.28515625" style="4" customWidth="1"/>
    <col min="15664" max="15862" width="11.42578125" style="4"/>
    <col min="15863" max="15863" width="16.140625" style="4" customWidth="1"/>
    <col min="15864" max="15864" width="6" style="4" customWidth="1"/>
    <col min="15865" max="15865" width="6" style="4" bestFit="1" customWidth="1"/>
    <col min="15866" max="15866" width="5.7109375" style="4" bestFit="1" customWidth="1"/>
    <col min="15867" max="15867" width="1.7109375" style="4" customWidth="1"/>
    <col min="15868" max="15868" width="6" style="4" bestFit="1" customWidth="1"/>
    <col min="15869" max="15870" width="5" style="4" customWidth="1"/>
    <col min="15871" max="15871" width="1.7109375" style="4" customWidth="1"/>
    <col min="15872" max="15874" width="5" style="4" customWidth="1"/>
    <col min="15875" max="15875" width="1.7109375" style="4" customWidth="1"/>
    <col min="15876" max="15878" width="5.140625" style="4" bestFit="1" customWidth="1"/>
    <col min="15879" max="15879" width="1.7109375" style="4" customWidth="1"/>
    <col min="15880" max="15882" width="5.140625" style="4" bestFit="1" customWidth="1"/>
    <col min="15883" max="15883" width="1.7109375" style="4" customWidth="1"/>
    <col min="15884" max="15886" width="5.140625" style="4" bestFit="1" customWidth="1"/>
    <col min="15887" max="15887" width="1.7109375" style="4" customWidth="1"/>
    <col min="15888" max="15888" width="4.85546875" style="4" bestFit="1" customWidth="1"/>
    <col min="15889" max="15890" width="4.42578125" style="4" customWidth="1"/>
    <col min="15891" max="15891" width="8.85546875" style="4" customWidth="1"/>
    <col min="15892" max="15892" width="12" style="4" customWidth="1"/>
    <col min="15893" max="15895" width="6" style="4" customWidth="1"/>
    <col min="15896" max="15896" width="1.7109375" style="4" customWidth="1"/>
    <col min="15897" max="15897" width="6.140625" style="4" customWidth="1"/>
    <col min="15898" max="15899" width="5.140625" style="4" customWidth="1"/>
    <col min="15900" max="15900" width="1.7109375" style="4" customWidth="1"/>
    <col min="15901" max="15903" width="5" style="4" customWidth="1"/>
    <col min="15904" max="15904" width="1.7109375" style="4" customWidth="1"/>
    <col min="15905" max="15907" width="5" style="4" customWidth="1"/>
    <col min="15908" max="15908" width="1.7109375" style="4" customWidth="1"/>
    <col min="15909" max="15911" width="5" style="4" customWidth="1"/>
    <col min="15912" max="15912" width="1.7109375" style="4" customWidth="1"/>
    <col min="15913" max="15915" width="5.140625" style="4" customWidth="1"/>
    <col min="15916" max="15916" width="1.7109375" style="4" customWidth="1"/>
    <col min="15917" max="15918" width="5" style="4" customWidth="1"/>
    <col min="15919" max="15919" width="5.28515625" style="4" customWidth="1"/>
    <col min="15920" max="16384" width="11.42578125" style="4"/>
  </cols>
  <sheetData>
    <row r="1" spans="1:30" ht="14.25" customHeight="1" thickBot="1" x14ac:dyDescent="0.25">
      <c r="A1" s="202" t="s">
        <v>180</v>
      </c>
      <c r="B1" s="202"/>
      <c r="C1" s="203"/>
      <c r="D1" s="204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D1" s="189" t="s">
        <v>111</v>
      </c>
    </row>
    <row r="2" spans="1:30" ht="14.25" x14ac:dyDescent="0.25">
      <c r="A2" s="250" t="s">
        <v>146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0" ht="14.25" x14ac:dyDescent="0.2">
      <c r="A3" s="202" t="s">
        <v>30</v>
      </c>
      <c r="B3" s="202"/>
      <c r="C3" s="203"/>
      <c r="D3" s="204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</row>
    <row r="4" spans="1:30" ht="14.25" x14ac:dyDescent="0.2">
      <c r="A4" s="202" t="s">
        <v>120</v>
      </c>
      <c r="B4" s="202"/>
      <c r="C4" s="203"/>
      <c r="D4" s="20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</row>
    <row r="5" spans="1:30" ht="14.25" x14ac:dyDescent="0.2">
      <c r="A5" s="202" t="s">
        <v>121</v>
      </c>
      <c r="B5" s="202"/>
      <c r="C5" s="203"/>
      <c r="D5" s="204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</row>
    <row r="6" spans="1:30" ht="15" thickBot="1" x14ac:dyDescent="0.25">
      <c r="A6" s="205" t="s">
        <v>122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</row>
    <row r="7" spans="1:30" x14ac:dyDescent="0.2">
      <c r="A7" s="207" t="s">
        <v>123</v>
      </c>
      <c r="B7" s="208" t="s">
        <v>38</v>
      </c>
      <c r="C7" s="208"/>
      <c r="D7" s="208"/>
      <c r="E7" s="209"/>
      <c r="F7" s="223" t="s">
        <v>21</v>
      </c>
      <c r="G7" s="223"/>
      <c r="H7" s="223"/>
      <c r="I7" s="209"/>
      <c r="J7" s="223" t="s">
        <v>22</v>
      </c>
      <c r="K7" s="223"/>
      <c r="L7" s="223"/>
      <c r="M7" s="209"/>
      <c r="N7" s="223" t="s">
        <v>23</v>
      </c>
      <c r="O7" s="223"/>
      <c r="P7" s="223"/>
      <c r="Q7" s="209"/>
      <c r="R7" s="223" t="s">
        <v>24</v>
      </c>
      <c r="S7" s="223"/>
      <c r="T7" s="223"/>
      <c r="U7" s="209"/>
      <c r="V7" s="223" t="s">
        <v>25</v>
      </c>
      <c r="W7" s="223"/>
      <c r="X7" s="223"/>
      <c r="Y7" s="209"/>
      <c r="Z7" s="223" t="s">
        <v>26</v>
      </c>
      <c r="AA7" s="223"/>
      <c r="AB7" s="223"/>
    </row>
    <row r="8" spans="1:30" ht="15" customHeight="1" thickBot="1" x14ac:dyDescent="0.25">
      <c r="A8" s="210" t="s">
        <v>124</v>
      </c>
      <c r="B8" s="211" t="s">
        <v>31</v>
      </c>
      <c r="C8" s="211" t="s">
        <v>32</v>
      </c>
      <c r="D8" s="211" t="s">
        <v>33</v>
      </c>
      <c r="E8" s="211"/>
      <c r="F8" s="211" t="s">
        <v>31</v>
      </c>
      <c r="G8" s="211" t="s">
        <v>32</v>
      </c>
      <c r="H8" s="211" t="s">
        <v>33</v>
      </c>
      <c r="I8" s="211"/>
      <c r="J8" s="211" t="s">
        <v>31</v>
      </c>
      <c r="K8" s="211" t="s">
        <v>32</v>
      </c>
      <c r="L8" s="211" t="s">
        <v>33</v>
      </c>
      <c r="M8" s="211"/>
      <c r="N8" s="211" t="s">
        <v>31</v>
      </c>
      <c r="O8" s="211" t="s">
        <v>32</v>
      </c>
      <c r="P8" s="211" t="s">
        <v>33</v>
      </c>
      <c r="Q8" s="211"/>
      <c r="R8" s="211" t="s">
        <v>31</v>
      </c>
      <c r="S8" s="211" t="s">
        <v>32</v>
      </c>
      <c r="T8" s="211" t="s">
        <v>33</v>
      </c>
      <c r="U8" s="211"/>
      <c r="V8" s="211" t="s">
        <v>31</v>
      </c>
      <c r="W8" s="211" t="s">
        <v>32</v>
      </c>
      <c r="X8" s="211" t="s">
        <v>33</v>
      </c>
      <c r="Y8" s="211"/>
      <c r="Z8" s="211" t="s">
        <v>31</v>
      </c>
      <c r="AA8" s="211" t="s">
        <v>32</v>
      </c>
      <c r="AB8" s="211" t="s">
        <v>33</v>
      </c>
    </row>
    <row r="9" spans="1:30" ht="15" customHeight="1" x14ac:dyDescent="0.2">
      <c r="A9" s="212"/>
    </row>
    <row r="10" spans="1:30" ht="15" customHeight="1" x14ac:dyDescent="0.25">
      <c r="A10" s="214" t="s">
        <v>47</v>
      </c>
      <c r="B10" s="215">
        <f>+B20+B30</f>
        <v>4380</v>
      </c>
      <c r="C10" s="215">
        <f>+C20+C30</f>
        <v>2380</v>
      </c>
      <c r="D10" s="215">
        <f>+D20+D30</f>
        <v>2000</v>
      </c>
      <c r="E10" s="215"/>
      <c r="F10" s="215">
        <f>+F20+F30</f>
        <v>1018</v>
      </c>
      <c r="G10" s="215">
        <f>+G20+G30</f>
        <v>571</v>
      </c>
      <c r="H10" s="215">
        <f>+H20+H30</f>
        <v>447</v>
      </c>
      <c r="I10" s="215"/>
      <c r="J10" s="215">
        <f>+J20+J30</f>
        <v>1179</v>
      </c>
      <c r="K10" s="215">
        <f>+K20+K30</f>
        <v>679</v>
      </c>
      <c r="L10" s="215">
        <f>+L20+L30</f>
        <v>500</v>
      </c>
      <c r="M10" s="215"/>
      <c r="N10" s="215">
        <f>+N20+N30</f>
        <v>855</v>
      </c>
      <c r="O10" s="215">
        <f>+O20+O30</f>
        <v>472</v>
      </c>
      <c r="P10" s="215">
        <f>+P20+P30</f>
        <v>383</v>
      </c>
      <c r="Q10" s="215"/>
      <c r="R10" s="215">
        <f>+R20+R30</f>
        <v>753</v>
      </c>
      <c r="S10" s="215">
        <f>+S20+S30</f>
        <v>380</v>
      </c>
      <c r="T10" s="215">
        <f>+T20+T30</f>
        <v>373</v>
      </c>
      <c r="U10" s="215"/>
      <c r="V10" s="215">
        <f>+V20+V30</f>
        <v>575</v>
      </c>
      <c r="W10" s="215">
        <f>+W20+W30</f>
        <v>278</v>
      </c>
      <c r="X10" s="215">
        <f>+X20+X30</f>
        <v>297</v>
      </c>
      <c r="Y10" s="215"/>
      <c r="Z10" s="215">
        <f>+Z20+Z30</f>
        <v>0</v>
      </c>
      <c r="AA10" s="215">
        <f>+AA20+AA30</f>
        <v>0</v>
      </c>
      <c r="AB10" s="215">
        <f>+AB20+AB30</f>
        <v>0</v>
      </c>
    </row>
    <row r="11" spans="1:30" s="24" customFormat="1" ht="15" customHeight="1" x14ac:dyDescent="0.2">
      <c r="A11" s="213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</row>
    <row r="12" spans="1:30" ht="15" customHeight="1" x14ac:dyDescent="0.2">
      <c r="A12" s="216" t="s">
        <v>125</v>
      </c>
      <c r="B12" s="215">
        <f t="shared" ref="B12:D18" si="0">+B22+B32</f>
        <v>892</v>
      </c>
      <c r="C12" s="215">
        <f t="shared" si="0"/>
        <v>469</v>
      </c>
      <c r="D12" s="215">
        <f t="shared" si="0"/>
        <v>423</v>
      </c>
      <c r="E12" s="215"/>
      <c r="F12" s="215">
        <f t="shared" ref="F12:H18" si="1">+F22+F32</f>
        <v>195</v>
      </c>
      <c r="G12" s="215">
        <f t="shared" si="1"/>
        <v>114</v>
      </c>
      <c r="H12" s="215">
        <f t="shared" si="1"/>
        <v>81</v>
      </c>
      <c r="I12" s="215"/>
      <c r="J12" s="215">
        <f t="shared" ref="J12:L18" si="2">+J22+J32</f>
        <v>254</v>
      </c>
      <c r="K12" s="215">
        <f t="shared" si="2"/>
        <v>138</v>
      </c>
      <c r="L12" s="215">
        <f t="shared" si="2"/>
        <v>116</v>
      </c>
      <c r="M12" s="215"/>
      <c r="N12" s="215">
        <f t="shared" ref="N12:P18" si="3">+N22+N32</f>
        <v>199</v>
      </c>
      <c r="O12" s="215">
        <f t="shared" si="3"/>
        <v>103</v>
      </c>
      <c r="P12" s="215">
        <f t="shared" si="3"/>
        <v>96</v>
      </c>
      <c r="Q12" s="215"/>
      <c r="R12" s="215">
        <f t="shared" ref="R12:T18" si="4">+R22+R32</f>
        <v>136</v>
      </c>
      <c r="S12" s="215">
        <f t="shared" si="4"/>
        <v>73</v>
      </c>
      <c r="T12" s="215">
        <f t="shared" si="4"/>
        <v>63</v>
      </c>
      <c r="U12" s="215"/>
      <c r="V12" s="215">
        <f t="shared" ref="V12:X18" si="5">+V22+V32</f>
        <v>108</v>
      </c>
      <c r="W12" s="215">
        <f t="shared" si="5"/>
        <v>41</v>
      </c>
      <c r="X12" s="215">
        <f t="shared" si="5"/>
        <v>67</v>
      </c>
      <c r="Y12" s="215"/>
      <c r="Z12" s="215">
        <f t="shared" ref="Z12:AB18" si="6">+Z22+Z32</f>
        <v>0</v>
      </c>
      <c r="AA12" s="215">
        <f t="shared" si="6"/>
        <v>0</v>
      </c>
      <c r="AB12" s="215">
        <f t="shared" si="6"/>
        <v>0</v>
      </c>
    </row>
    <row r="13" spans="1:30" ht="15" customHeight="1" x14ac:dyDescent="0.2">
      <c r="A13" s="209" t="s">
        <v>126</v>
      </c>
      <c r="B13" s="215">
        <f t="shared" si="0"/>
        <v>557</v>
      </c>
      <c r="C13" s="215">
        <f t="shared" si="0"/>
        <v>318</v>
      </c>
      <c r="D13" s="215">
        <f t="shared" si="0"/>
        <v>239</v>
      </c>
      <c r="E13" s="215"/>
      <c r="F13" s="215">
        <f t="shared" si="1"/>
        <v>162</v>
      </c>
      <c r="G13" s="215">
        <f t="shared" si="1"/>
        <v>92</v>
      </c>
      <c r="H13" s="215">
        <f t="shared" si="1"/>
        <v>70</v>
      </c>
      <c r="I13" s="215"/>
      <c r="J13" s="215">
        <f t="shared" si="2"/>
        <v>157</v>
      </c>
      <c r="K13" s="215">
        <f t="shared" si="2"/>
        <v>94</v>
      </c>
      <c r="L13" s="215">
        <f t="shared" si="2"/>
        <v>63</v>
      </c>
      <c r="M13" s="215"/>
      <c r="N13" s="215">
        <f t="shared" si="3"/>
        <v>106</v>
      </c>
      <c r="O13" s="215">
        <f t="shared" si="3"/>
        <v>67</v>
      </c>
      <c r="P13" s="215">
        <f t="shared" si="3"/>
        <v>39</v>
      </c>
      <c r="Q13" s="215"/>
      <c r="R13" s="215">
        <f t="shared" si="4"/>
        <v>89</v>
      </c>
      <c r="S13" s="215">
        <f t="shared" si="4"/>
        <v>41</v>
      </c>
      <c r="T13" s="215">
        <f t="shared" si="4"/>
        <v>48</v>
      </c>
      <c r="U13" s="215"/>
      <c r="V13" s="215">
        <f t="shared" si="5"/>
        <v>43</v>
      </c>
      <c r="W13" s="215">
        <f t="shared" si="5"/>
        <v>24</v>
      </c>
      <c r="X13" s="215">
        <f t="shared" si="5"/>
        <v>19</v>
      </c>
      <c r="Y13" s="215"/>
      <c r="Z13" s="215">
        <f t="shared" si="6"/>
        <v>0</v>
      </c>
      <c r="AA13" s="215">
        <f t="shared" si="6"/>
        <v>0</v>
      </c>
      <c r="AB13" s="215">
        <f t="shared" si="6"/>
        <v>0</v>
      </c>
    </row>
    <row r="14" spans="1:30" ht="15" customHeight="1" x14ac:dyDescent="0.2">
      <c r="A14" s="209" t="s">
        <v>127</v>
      </c>
      <c r="B14" s="215">
        <f t="shared" si="0"/>
        <v>544</v>
      </c>
      <c r="C14" s="215">
        <f t="shared" si="0"/>
        <v>285</v>
      </c>
      <c r="D14" s="215">
        <f t="shared" si="0"/>
        <v>259</v>
      </c>
      <c r="E14" s="215"/>
      <c r="F14" s="215">
        <f t="shared" si="1"/>
        <v>151</v>
      </c>
      <c r="G14" s="215">
        <f t="shared" si="1"/>
        <v>92</v>
      </c>
      <c r="H14" s="215">
        <f t="shared" si="1"/>
        <v>59</v>
      </c>
      <c r="I14" s="215"/>
      <c r="J14" s="215">
        <f t="shared" si="2"/>
        <v>157</v>
      </c>
      <c r="K14" s="215">
        <f t="shared" si="2"/>
        <v>80</v>
      </c>
      <c r="L14" s="215">
        <f t="shared" si="2"/>
        <v>77</v>
      </c>
      <c r="M14" s="215"/>
      <c r="N14" s="215">
        <f t="shared" si="3"/>
        <v>109</v>
      </c>
      <c r="O14" s="215">
        <f t="shared" si="3"/>
        <v>51</v>
      </c>
      <c r="P14" s="215">
        <f t="shared" si="3"/>
        <v>58</v>
      </c>
      <c r="Q14" s="215"/>
      <c r="R14" s="215">
        <f t="shared" si="4"/>
        <v>82</v>
      </c>
      <c r="S14" s="215">
        <f t="shared" si="4"/>
        <v>39</v>
      </c>
      <c r="T14" s="215">
        <f t="shared" si="4"/>
        <v>43</v>
      </c>
      <c r="U14" s="215"/>
      <c r="V14" s="215">
        <f t="shared" si="5"/>
        <v>45</v>
      </c>
      <c r="W14" s="215">
        <f t="shared" si="5"/>
        <v>23</v>
      </c>
      <c r="X14" s="215">
        <f t="shared" si="5"/>
        <v>22</v>
      </c>
      <c r="Y14" s="215"/>
      <c r="Z14" s="215">
        <f t="shared" si="6"/>
        <v>0</v>
      </c>
      <c r="AA14" s="215">
        <f t="shared" si="6"/>
        <v>0</v>
      </c>
      <c r="AB14" s="215">
        <f t="shared" si="6"/>
        <v>0</v>
      </c>
    </row>
    <row r="15" spans="1:30" ht="15" customHeight="1" x14ac:dyDescent="0.2">
      <c r="A15" s="209" t="s">
        <v>128</v>
      </c>
      <c r="B15" s="215">
        <f t="shared" si="0"/>
        <v>617</v>
      </c>
      <c r="C15" s="215">
        <f t="shared" si="0"/>
        <v>268</v>
      </c>
      <c r="D15" s="215">
        <f t="shared" si="0"/>
        <v>349</v>
      </c>
      <c r="E15" s="215"/>
      <c r="F15" s="215">
        <f t="shared" si="1"/>
        <v>178</v>
      </c>
      <c r="G15" s="215">
        <f t="shared" si="1"/>
        <v>72</v>
      </c>
      <c r="H15" s="215">
        <f t="shared" si="1"/>
        <v>106</v>
      </c>
      <c r="I15" s="215"/>
      <c r="J15" s="215">
        <f t="shared" si="2"/>
        <v>167</v>
      </c>
      <c r="K15" s="215">
        <f t="shared" si="2"/>
        <v>92</v>
      </c>
      <c r="L15" s="215">
        <f t="shared" si="2"/>
        <v>75</v>
      </c>
      <c r="M15" s="215"/>
      <c r="N15" s="215">
        <f t="shared" si="3"/>
        <v>91</v>
      </c>
      <c r="O15" s="215">
        <f t="shared" si="3"/>
        <v>44</v>
      </c>
      <c r="P15" s="215">
        <f t="shared" si="3"/>
        <v>47</v>
      </c>
      <c r="Q15" s="215"/>
      <c r="R15" s="215">
        <f t="shared" si="4"/>
        <v>97</v>
      </c>
      <c r="S15" s="215">
        <f t="shared" si="4"/>
        <v>35</v>
      </c>
      <c r="T15" s="215">
        <f t="shared" si="4"/>
        <v>62</v>
      </c>
      <c r="U15" s="215"/>
      <c r="V15" s="215">
        <f t="shared" si="5"/>
        <v>84</v>
      </c>
      <c r="W15" s="215">
        <f t="shared" si="5"/>
        <v>25</v>
      </c>
      <c r="X15" s="215">
        <f t="shared" si="5"/>
        <v>59</v>
      </c>
      <c r="Y15" s="215"/>
      <c r="Z15" s="215">
        <f t="shared" si="6"/>
        <v>0</v>
      </c>
      <c r="AA15" s="215">
        <f t="shared" si="6"/>
        <v>0</v>
      </c>
      <c r="AB15" s="215">
        <f t="shared" si="6"/>
        <v>0</v>
      </c>
    </row>
    <row r="16" spans="1:30" ht="15" customHeight="1" x14ac:dyDescent="0.2">
      <c r="A16" s="209" t="s">
        <v>129</v>
      </c>
      <c r="B16" s="215">
        <f t="shared" si="0"/>
        <v>327</v>
      </c>
      <c r="C16" s="215">
        <f t="shared" si="0"/>
        <v>200</v>
      </c>
      <c r="D16" s="215">
        <f t="shared" si="0"/>
        <v>127</v>
      </c>
      <c r="E16" s="215"/>
      <c r="F16" s="215">
        <f t="shared" si="1"/>
        <v>56</v>
      </c>
      <c r="G16" s="215">
        <f t="shared" si="1"/>
        <v>33</v>
      </c>
      <c r="H16" s="215">
        <f t="shared" si="1"/>
        <v>23</v>
      </c>
      <c r="I16" s="215"/>
      <c r="J16" s="215">
        <f t="shared" si="2"/>
        <v>81</v>
      </c>
      <c r="K16" s="215">
        <f t="shared" si="2"/>
        <v>51</v>
      </c>
      <c r="L16" s="215">
        <f t="shared" si="2"/>
        <v>30</v>
      </c>
      <c r="M16" s="215"/>
      <c r="N16" s="215">
        <f t="shared" si="3"/>
        <v>39</v>
      </c>
      <c r="O16" s="215">
        <f t="shared" si="3"/>
        <v>26</v>
      </c>
      <c r="P16" s="215">
        <f t="shared" si="3"/>
        <v>13</v>
      </c>
      <c r="Q16" s="215"/>
      <c r="R16" s="215">
        <f t="shared" si="4"/>
        <v>70</v>
      </c>
      <c r="S16" s="215">
        <f t="shared" si="4"/>
        <v>39</v>
      </c>
      <c r="T16" s="215">
        <f t="shared" si="4"/>
        <v>31</v>
      </c>
      <c r="U16" s="215"/>
      <c r="V16" s="215">
        <f t="shared" si="5"/>
        <v>81</v>
      </c>
      <c r="W16" s="215">
        <f t="shared" si="5"/>
        <v>51</v>
      </c>
      <c r="X16" s="215">
        <f t="shared" si="5"/>
        <v>30</v>
      </c>
      <c r="Y16" s="215"/>
      <c r="Z16" s="215">
        <f t="shared" si="6"/>
        <v>0</v>
      </c>
      <c r="AA16" s="215">
        <f t="shared" si="6"/>
        <v>0</v>
      </c>
      <c r="AB16" s="215">
        <f t="shared" si="6"/>
        <v>0</v>
      </c>
    </row>
    <row r="17" spans="1:28" ht="15" customHeight="1" x14ac:dyDescent="0.2">
      <c r="A17" s="217" t="s">
        <v>130</v>
      </c>
      <c r="B17" s="215">
        <f t="shared" si="0"/>
        <v>1087</v>
      </c>
      <c r="C17" s="215">
        <f t="shared" si="0"/>
        <v>633</v>
      </c>
      <c r="D17" s="215">
        <f t="shared" si="0"/>
        <v>454</v>
      </c>
      <c r="E17" s="215"/>
      <c r="F17" s="215">
        <f t="shared" si="1"/>
        <v>216</v>
      </c>
      <c r="G17" s="215">
        <f t="shared" si="1"/>
        <v>134</v>
      </c>
      <c r="H17" s="215">
        <f t="shared" si="1"/>
        <v>82</v>
      </c>
      <c r="I17" s="215"/>
      <c r="J17" s="215">
        <f t="shared" si="2"/>
        <v>256</v>
      </c>
      <c r="K17" s="215">
        <f t="shared" si="2"/>
        <v>151</v>
      </c>
      <c r="L17" s="215">
        <f t="shared" si="2"/>
        <v>105</v>
      </c>
      <c r="M17" s="215"/>
      <c r="N17" s="215">
        <f t="shared" si="3"/>
        <v>234</v>
      </c>
      <c r="O17" s="215">
        <f t="shared" si="3"/>
        <v>138</v>
      </c>
      <c r="P17" s="215">
        <f t="shared" si="3"/>
        <v>96</v>
      </c>
      <c r="Q17" s="215"/>
      <c r="R17" s="215">
        <f t="shared" si="4"/>
        <v>210</v>
      </c>
      <c r="S17" s="215">
        <f t="shared" si="4"/>
        <v>115</v>
      </c>
      <c r="T17" s="215">
        <f t="shared" si="4"/>
        <v>95</v>
      </c>
      <c r="U17" s="215"/>
      <c r="V17" s="215">
        <f t="shared" si="5"/>
        <v>171</v>
      </c>
      <c r="W17" s="215">
        <f t="shared" si="5"/>
        <v>95</v>
      </c>
      <c r="X17" s="215">
        <f t="shared" si="5"/>
        <v>76</v>
      </c>
      <c r="Y17" s="215"/>
      <c r="Z17" s="215">
        <f t="shared" si="6"/>
        <v>0</v>
      </c>
      <c r="AA17" s="215">
        <f t="shared" si="6"/>
        <v>0</v>
      </c>
      <c r="AB17" s="215">
        <f t="shared" si="6"/>
        <v>0</v>
      </c>
    </row>
    <row r="18" spans="1:28" ht="15" customHeight="1" x14ac:dyDescent="0.2">
      <c r="A18" s="209" t="s">
        <v>131</v>
      </c>
      <c r="B18" s="215">
        <f t="shared" si="0"/>
        <v>356</v>
      </c>
      <c r="C18" s="215">
        <f t="shared" si="0"/>
        <v>207</v>
      </c>
      <c r="D18" s="215">
        <f t="shared" si="0"/>
        <v>149</v>
      </c>
      <c r="E18" s="215"/>
      <c r="F18" s="215">
        <f t="shared" si="1"/>
        <v>60</v>
      </c>
      <c r="G18" s="215">
        <f t="shared" si="1"/>
        <v>34</v>
      </c>
      <c r="H18" s="215">
        <f t="shared" si="1"/>
        <v>26</v>
      </c>
      <c r="I18" s="215"/>
      <c r="J18" s="215">
        <f t="shared" si="2"/>
        <v>107</v>
      </c>
      <c r="K18" s="215">
        <f t="shared" si="2"/>
        <v>73</v>
      </c>
      <c r="L18" s="215">
        <f t="shared" si="2"/>
        <v>34</v>
      </c>
      <c r="M18" s="215"/>
      <c r="N18" s="215">
        <f t="shared" si="3"/>
        <v>77</v>
      </c>
      <c r="O18" s="215">
        <f t="shared" si="3"/>
        <v>43</v>
      </c>
      <c r="P18" s="215">
        <f t="shared" si="3"/>
        <v>34</v>
      </c>
      <c r="Q18" s="215"/>
      <c r="R18" s="215">
        <f t="shared" si="4"/>
        <v>69</v>
      </c>
      <c r="S18" s="215">
        <f t="shared" si="4"/>
        <v>38</v>
      </c>
      <c r="T18" s="215">
        <f t="shared" si="4"/>
        <v>31</v>
      </c>
      <c r="U18" s="215"/>
      <c r="V18" s="215">
        <f t="shared" si="5"/>
        <v>43</v>
      </c>
      <c r="W18" s="215">
        <f t="shared" si="5"/>
        <v>19</v>
      </c>
      <c r="X18" s="215">
        <f t="shared" si="5"/>
        <v>24</v>
      </c>
      <c r="Y18" s="215"/>
      <c r="Z18" s="215">
        <f t="shared" si="6"/>
        <v>0</v>
      </c>
      <c r="AA18" s="215">
        <f t="shared" si="6"/>
        <v>0</v>
      </c>
      <c r="AB18" s="215">
        <f t="shared" si="6"/>
        <v>0</v>
      </c>
    </row>
    <row r="19" spans="1:28" ht="15" customHeight="1" x14ac:dyDescent="0.2">
      <c r="A19" s="213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</row>
    <row r="20" spans="1:28" ht="15" customHeight="1" x14ac:dyDescent="0.25">
      <c r="A20" s="218" t="s">
        <v>36</v>
      </c>
      <c r="B20" s="215">
        <f>SUM(B22:B28)</f>
        <v>3692</v>
      </c>
      <c r="C20" s="215">
        <f>SUM(C22:C28)</f>
        <v>1967</v>
      </c>
      <c r="D20" s="215">
        <f>SUM(D22:D28)</f>
        <v>1725</v>
      </c>
      <c r="E20" s="215"/>
      <c r="F20" s="215">
        <f>SUM(F22:F28)</f>
        <v>837</v>
      </c>
      <c r="G20" s="215">
        <f>SUM(G22:G28)</f>
        <v>459</v>
      </c>
      <c r="H20" s="215">
        <f>SUM(H22:H28)</f>
        <v>378</v>
      </c>
      <c r="I20" s="215"/>
      <c r="J20" s="215">
        <f>SUM(J22:J28)</f>
        <v>1022</v>
      </c>
      <c r="K20" s="215">
        <f>SUM(K22:K28)</f>
        <v>575</v>
      </c>
      <c r="L20" s="215">
        <f>SUM(L22:L28)</f>
        <v>447</v>
      </c>
      <c r="M20" s="215"/>
      <c r="N20" s="215">
        <f>SUM(N22:N28)</f>
        <v>732</v>
      </c>
      <c r="O20" s="215">
        <f>SUM(O22:O28)</f>
        <v>397</v>
      </c>
      <c r="P20" s="215">
        <f>SUM(P22:P28)</f>
        <v>335</v>
      </c>
      <c r="Q20" s="215"/>
      <c r="R20" s="215">
        <f>SUM(R22:R28)</f>
        <v>608</v>
      </c>
      <c r="S20" s="215">
        <f>SUM(S22:S28)</f>
        <v>294</v>
      </c>
      <c r="T20" s="215">
        <f>SUM(T22:T28)</f>
        <v>314</v>
      </c>
      <c r="U20" s="215"/>
      <c r="V20" s="215">
        <f>SUM(V22:V28)</f>
        <v>493</v>
      </c>
      <c r="W20" s="215">
        <f>SUM(W22:W28)</f>
        <v>242</v>
      </c>
      <c r="X20" s="215">
        <f>SUM(X22:X28)</f>
        <v>251</v>
      </c>
      <c r="Y20" s="215"/>
      <c r="Z20" s="215">
        <f>SUM(Z22:Z28)</f>
        <v>0</v>
      </c>
      <c r="AA20" s="215">
        <f>SUM(AA22:AA28)</f>
        <v>0</v>
      </c>
      <c r="AB20" s="215">
        <f>SUM(AB22:AB28)</f>
        <v>0</v>
      </c>
    </row>
    <row r="21" spans="1:28" ht="15" customHeight="1" x14ac:dyDescent="0.2">
      <c r="A21" s="213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</row>
    <row r="22" spans="1:28" ht="15" customHeight="1" x14ac:dyDescent="0.2">
      <c r="A22" s="216" t="s">
        <v>125</v>
      </c>
      <c r="B22" s="219">
        <v>735</v>
      </c>
      <c r="C22" s="219">
        <v>380</v>
      </c>
      <c r="D22" s="219">
        <v>355</v>
      </c>
      <c r="E22" s="219"/>
      <c r="F22" s="219">
        <v>156</v>
      </c>
      <c r="G22" s="219">
        <v>90</v>
      </c>
      <c r="H22" s="219">
        <v>66</v>
      </c>
      <c r="I22" s="219"/>
      <c r="J22" s="219">
        <v>212</v>
      </c>
      <c r="K22" s="219">
        <v>116</v>
      </c>
      <c r="L22" s="219">
        <v>96</v>
      </c>
      <c r="M22" s="219"/>
      <c r="N22" s="219">
        <v>170</v>
      </c>
      <c r="O22" s="219">
        <v>88</v>
      </c>
      <c r="P22" s="219">
        <v>82</v>
      </c>
      <c r="Q22" s="219"/>
      <c r="R22" s="219">
        <v>112</v>
      </c>
      <c r="S22" s="219">
        <v>57</v>
      </c>
      <c r="T22" s="219">
        <v>55</v>
      </c>
      <c r="U22" s="219"/>
      <c r="V22" s="219">
        <v>85</v>
      </c>
      <c r="W22" s="219">
        <v>29</v>
      </c>
      <c r="X22" s="219">
        <v>56</v>
      </c>
      <c r="Y22" s="219"/>
      <c r="Z22" s="219">
        <v>0</v>
      </c>
      <c r="AA22" s="219">
        <v>0</v>
      </c>
      <c r="AB22" s="219">
        <v>0</v>
      </c>
    </row>
    <row r="23" spans="1:28" ht="15" customHeight="1" x14ac:dyDescent="0.2">
      <c r="A23" s="209" t="s">
        <v>126</v>
      </c>
      <c r="B23" s="219">
        <v>472</v>
      </c>
      <c r="C23" s="219">
        <v>257</v>
      </c>
      <c r="D23" s="219">
        <v>215</v>
      </c>
      <c r="E23" s="219"/>
      <c r="F23" s="219">
        <v>138</v>
      </c>
      <c r="G23" s="219">
        <v>77</v>
      </c>
      <c r="H23" s="219">
        <v>61</v>
      </c>
      <c r="I23" s="219"/>
      <c r="J23" s="219">
        <v>140</v>
      </c>
      <c r="K23" s="219">
        <v>81</v>
      </c>
      <c r="L23" s="219">
        <v>59</v>
      </c>
      <c r="M23" s="219"/>
      <c r="N23" s="219">
        <v>91</v>
      </c>
      <c r="O23" s="219">
        <v>53</v>
      </c>
      <c r="P23" s="219">
        <v>38</v>
      </c>
      <c r="Q23" s="219"/>
      <c r="R23" s="219">
        <v>64</v>
      </c>
      <c r="S23" s="219">
        <v>25</v>
      </c>
      <c r="T23" s="219">
        <v>39</v>
      </c>
      <c r="U23" s="219"/>
      <c r="V23" s="219">
        <v>39</v>
      </c>
      <c r="W23" s="219">
        <v>21</v>
      </c>
      <c r="X23" s="219">
        <v>18</v>
      </c>
      <c r="Y23" s="219"/>
      <c r="Z23" s="219">
        <v>0</v>
      </c>
      <c r="AA23" s="219">
        <v>0</v>
      </c>
      <c r="AB23" s="219">
        <v>0</v>
      </c>
    </row>
    <row r="24" spans="1:28" ht="15" customHeight="1" x14ac:dyDescent="0.2">
      <c r="A24" s="209" t="s">
        <v>127</v>
      </c>
      <c r="B24" s="219">
        <v>544</v>
      </c>
      <c r="C24" s="219">
        <v>285</v>
      </c>
      <c r="D24" s="219">
        <v>259</v>
      </c>
      <c r="E24" s="219"/>
      <c r="F24" s="219">
        <v>151</v>
      </c>
      <c r="G24" s="219">
        <v>92</v>
      </c>
      <c r="H24" s="219">
        <v>59</v>
      </c>
      <c r="I24" s="219"/>
      <c r="J24" s="219">
        <v>157</v>
      </c>
      <c r="K24" s="219">
        <v>80</v>
      </c>
      <c r="L24" s="219">
        <v>77</v>
      </c>
      <c r="M24" s="219"/>
      <c r="N24" s="219">
        <v>109</v>
      </c>
      <c r="O24" s="219">
        <v>51</v>
      </c>
      <c r="P24" s="219">
        <v>58</v>
      </c>
      <c r="Q24" s="219"/>
      <c r="R24" s="219">
        <v>82</v>
      </c>
      <c r="S24" s="219">
        <v>39</v>
      </c>
      <c r="T24" s="219">
        <v>43</v>
      </c>
      <c r="U24" s="219"/>
      <c r="V24" s="219">
        <v>45</v>
      </c>
      <c r="W24" s="219">
        <v>23</v>
      </c>
      <c r="X24" s="219">
        <v>22</v>
      </c>
      <c r="Y24" s="219"/>
      <c r="Z24" s="219">
        <v>0</v>
      </c>
      <c r="AA24" s="219">
        <v>0</v>
      </c>
      <c r="AB24" s="219">
        <v>0</v>
      </c>
    </row>
    <row r="25" spans="1:28" ht="15" customHeight="1" x14ac:dyDescent="0.2">
      <c r="A25" s="209" t="s">
        <v>128</v>
      </c>
      <c r="B25" s="219">
        <v>468</v>
      </c>
      <c r="C25" s="219">
        <v>190</v>
      </c>
      <c r="D25" s="219">
        <v>278</v>
      </c>
      <c r="E25" s="219"/>
      <c r="F25" s="219">
        <v>134</v>
      </c>
      <c r="G25" s="219">
        <v>50</v>
      </c>
      <c r="H25" s="219">
        <v>84</v>
      </c>
      <c r="I25" s="219"/>
      <c r="J25" s="219">
        <v>130</v>
      </c>
      <c r="K25" s="219">
        <v>68</v>
      </c>
      <c r="L25" s="219">
        <v>62</v>
      </c>
      <c r="M25" s="219"/>
      <c r="N25" s="219">
        <v>68</v>
      </c>
      <c r="O25" s="219">
        <v>32</v>
      </c>
      <c r="P25" s="219">
        <v>36</v>
      </c>
      <c r="Q25" s="219"/>
      <c r="R25" s="219">
        <v>68</v>
      </c>
      <c r="S25" s="219">
        <v>19</v>
      </c>
      <c r="T25" s="219">
        <v>49</v>
      </c>
      <c r="U25" s="219"/>
      <c r="V25" s="219">
        <v>68</v>
      </c>
      <c r="W25" s="219">
        <v>21</v>
      </c>
      <c r="X25" s="219">
        <v>47</v>
      </c>
      <c r="Y25" s="219"/>
      <c r="Z25" s="219">
        <v>0</v>
      </c>
      <c r="AA25" s="219">
        <v>0</v>
      </c>
      <c r="AB25" s="219">
        <v>0</v>
      </c>
    </row>
    <row r="26" spans="1:28" ht="15" customHeight="1" x14ac:dyDescent="0.2">
      <c r="A26" s="209" t="s">
        <v>129</v>
      </c>
      <c r="B26" s="219">
        <v>327</v>
      </c>
      <c r="C26" s="219">
        <v>200</v>
      </c>
      <c r="D26" s="219">
        <v>127</v>
      </c>
      <c r="E26" s="219"/>
      <c r="F26" s="219">
        <v>56</v>
      </c>
      <c r="G26" s="219">
        <v>33</v>
      </c>
      <c r="H26" s="219">
        <v>23</v>
      </c>
      <c r="I26" s="219"/>
      <c r="J26" s="219">
        <v>81</v>
      </c>
      <c r="K26" s="219">
        <v>51</v>
      </c>
      <c r="L26" s="219">
        <v>30</v>
      </c>
      <c r="M26" s="219"/>
      <c r="N26" s="219">
        <v>39</v>
      </c>
      <c r="O26" s="219">
        <v>26</v>
      </c>
      <c r="P26" s="219">
        <v>13</v>
      </c>
      <c r="Q26" s="219"/>
      <c r="R26" s="219">
        <v>70</v>
      </c>
      <c r="S26" s="219">
        <v>39</v>
      </c>
      <c r="T26" s="219">
        <v>31</v>
      </c>
      <c r="U26" s="219"/>
      <c r="V26" s="219">
        <v>81</v>
      </c>
      <c r="W26" s="219">
        <v>51</v>
      </c>
      <c r="X26" s="219">
        <v>30</v>
      </c>
      <c r="Y26" s="219"/>
      <c r="Z26" s="219">
        <v>0</v>
      </c>
      <c r="AA26" s="219">
        <v>0</v>
      </c>
      <c r="AB26" s="219">
        <v>0</v>
      </c>
    </row>
    <row r="27" spans="1:28" ht="15" customHeight="1" x14ac:dyDescent="0.2">
      <c r="A27" s="217" t="s">
        <v>130</v>
      </c>
      <c r="B27" s="219">
        <v>794</v>
      </c>
      <c r="C27" s="219">
        <v>451</v>
      </c>
      <c r="D27" s="219">
        <v>343</v>
      </c>
      <c r="E27" s="219"/>
      <c r="F27" s="219">
        <v>144</v>
      </c>
      <c r="G27" s="219">
        <v>84</v>
      </c>
      <c r="H27" s="219">
        <v>60</v>
      </c>
      <c r="I27" s="219"/>
      <c r="J27" s="219">
        <v>196</v>
      </c>
      <c r="K27" s="219">
        <v>107</v>
      </c>
      <c r="L27" s="219">
        <v>89</v>
      </c>
      <c r="M27" s="219"/>
      <c r="N27" s="219">
        <v>179</v>
      </c>
      <c r="O27" s="219">
        <v>105</v>
      </c>
      <c r="P27" s="219">
        <v>74</v>
      </c>
      <c r="Q27" s="219"/>
      <c r="R27" s="219">
        <v>143</v>
      </c>
      <c r="S27" s="219">
        <v>77</v>
      </c>
      <c r="T27" s="219">
        <v>66</v>
      </c>
      <c r="U27" s="219"/>
      <c r="V27" s="219">
        <v>132</v>
      </c>
      <c r="W27" s="219">
        <v>78</v>
      </c>
      <c r="X27" s="219">
        <v>54</v>
      </c>
      <c r="Y27" s="219"/>
      <c r="Z27" s="219">
        <v>0</v>
      </c>
      <c r="AA27" s="219">
        <v>0</v>
      </c>
      <c r="AB27" s="219">
        <v>0</v>
      </c>
    </row>
    <row r="28" spans="1:28" ht="15" customHeight="1" x14ac:dyDescent="0.2">
      <c r="A28" s="209" t="s">
        <v>131</v>
      </c>
      <c r="B28" s="219">
        <v>352</v>
      </c>
      <c r="C28" s="219">
        <v>204</v>
      </c>
      <c r="D28" s="219">
        <v>148</v>
      </c>
      <c r="E28" s="219"/>
      <c r="F28" s="219">
        <v>58</v>
      </c>
      <c r="G28" s="219">
        <v>33</v>
      </c>
      <c r="H28" s="219">
        <v>25</v>
      </c>
      <c r="I28" s="219"/>
      <c r="J28" s="219">
        <v>106</v>
      </c>
      <c r="K28" s="219">
        <v>72</v>
      </c>
      <c r="L28" s="219">
        <v>34</v>
      </c>
      <c r="M28" s="219"/>
      <c r="N28" s="219">
        <v>76</v>
      </c>
      <c r="O28" s="219">
        <v>42</v>
      </c>
      <c r="P28" s="219">
        <v>34</v>
      </c>
      <c r="Q28" s="219"/>
      <c r="R28" s="219">
        <v>69</v>
      </c>
      <c r="S28" s="219">
        <v>38</v>
      </c>
      <c r="T28" s="219">
        <v>31</v>
      </c>
      <c r="U28" s="219"/>
      <c r="V28" s="219">
        <v>43</v>
      </c>
      <c r="W28" s="219">
        <v>19</v>
      </c>
      <c r="X28" s="219">
        <v>24</v>
      </c>
      <c r="Y28" s="219"/>
      <c r="Z28" s="219">
        <v>0</v>
      </c>
      <c r="AA28" s="219">
        <v>0</v>
      </c>
      <c r="AB28" s="219">
        <v>0</v>
      </c>
    </row>
    <row r="29" spans="1:28" ht="15" customHeight="1" x14ac:dyDescent="0.2">
      <c r="A29" s="213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</row>
    <row r="30" spans="1:28" ht="15" customHeight="1" x14ac:dyDescent="0.25">
      <c r="A30" s="218" t="s">
        <v>37</v>
      </c>
      <c r="B30" s="215">
        <f>SUM(B32:B38)</f>
        <v>688</v>
      </c>
      <c r="C30" s="215">
        <f>SUM(C32:C38)</f>
        <v>413</v>
      </c>
      <c r="D30" s="215">
        <f>SUM(D32:D38)</f>
        <v>275</v>
      </c>
      <c r="E30" s="215"/>
      <c r="F30" s="215">
        <f>SUM(F32:F38)</f>
        <v>181</v>
      </c>
      <c r="G30" s="215">
        <f>SUM(G32:G38)</f>
        <v>112</v>
      </c>
      <c r="H30" s="215">
        <f>SUM(H32:H38)</f>
        <v>69</v>
      </c>
      <c r="I30" s="215"/>
      <c r="J30" s="215">
        <f>SUM(J32:J38)</f>
        <v>157</v>
      </c>
      <c r="K30" s="215">
        <f>SUM(K32:K38)</f>
        <v>104</v>
      </c>
      <c r="L30" s="215">
        <f>SUM(L32:L38)</f>
        <v>53</v>
      </c>
      <c r="M30" s="215"/>
      <c r="N30" s="215">
        <f>SUM(N32:N38)</f>
        <v>123</v>
      </c>
      <c r="O30" s="215">
        <f>SUM(O32:O38)</f>
        <v>75</v>
      </c>
      <c r="P30" s="215">
        <f>SUM(P32:P38)</f>
        <v>48</v>
      </c>
      <c r="Q30" s="215"/>
      <c r="R30" s="215">
        <f>SUM(R32:R38)</f>
        <v>145</v>
      </c>
      <c r="S30" s="215">
        <f>SUM(S32:S38)</f>
        <v>86</v>
      </c>
      <c r="T30" s="215">
        <f>SUM(T32:T38)</f>
        <v>59</v>
      </c>
      <c r="U30" s="215"/>
      <c r="V30" s="215">
        <f>SUM(V32:V38)</f>
        <v>82</v>
      </c>
      <c r="W30" s="215">
        <f>SUM(W32:W38)</f>
        <v>36</v>
      </c>
      <c r="X30" s="215">
        <f>SUM(X32:X38)</f>
        <v>46</v>
      </c>
      <c r="Y30" s="215"/>
      <c r="Z30" s="215">
        <f>SUM(Z32:Z38)</f>
        <v>0</v>
      </c>
      <c r="AA30" s="215">
        <f>SUM(AA32:AA38)</f>
        <v>0</v>
      </c>
      <c r="AB30" s="215">
        <f>SUM(AB32:AB38)</f>
        <v>0</v>
      </c>
    </row>
    <row r="31" spans="1:28" ht="15" customHeight="1" x14ac:dyDescent="0.2">
      <c r="A31" s="213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</row>
    <row r="32" spans="1:28" ht="15" customHeight="1" x14ac:dyDescent="0.2">
      <c r="A32" s="216" t="s">
        <v>125</v>
      </c>
      <c r="B32" s="219">
        <v>157</v>
      </c>
      <c r="C32" s="219">
        <v>89</v>
      </c>
      <c r="D32" s="219">
        <v>68</v>
      </c>
      <c r="E32" s="219"/>
      <c r="F32" s="219">
        <v>39</v>
      </c>
      <c r="G32" s="219">
        <v>24</v>
      </c>
      <c r="H32" s="219">
        <v>15</v>
      </c>
      <c r="I32" s="219"/>
      <c r="J32" s="219">
        <v>42</v>
      </c>
      <c r="K32" s="219">
        <v>22</v>
      </c>
      <c r="L32" s="219">
        <v>20</v>
      </c>
      <c r="M32" s="219"/>
      <c r="N32" s="219">
        <v>29</v>
      </c>
      <c r="O32" s="219">
        <v>15</v>
      </c>
      <c r="P32" s="219">
        <v>14</v>
      </c>
      <c r="Q32" s="219"/>
      <c r="R32" s="219">
        <v>24</v>
      </c>
      <c r="S32" s="219">
        <v>16</v>
      </c>
      <c r="T32" s="219">
        <v>8</v>
      </c>
      <c r="U32" s="219"/>
      <c r="V32" s="219">
        <v>23</v>
      </c>
      <c r="W32" s="219">
        <v>12</v>
      </c>
      <c r="X32" s="219">
        <v>11</v>
      </c>
      <c r="Y32" s="219"/>
      <c r="Z32" s="219">
        <v>0</v>
      </c>
      <c r="AA32" s="219">
        <v>0</v>
      </c>
      <c r="AB32" s="219">
        <v>0</v>
      </c>
    </row>
    <row r="33" spans="1:30" ht="15" customHeight="1" x14ac:dyDescent="0.2">
      <c r="A33" s="209" t="s">
        <v>126</v>
      </c>
      <c r="B33" s="219">
        <v>85</v>
      </c>
      <c r="C33" s="219">
        <v>61</v>
      </c>
      <c r="D33" s="219">
        <v>24</v>
      </c>
      <c r="E33" s="219"/>
      <c r="F33" s="219">
        <v>24</v>
      </c>
      <c r="G33" s="219">
        <v>15</v>
      </c>
      <c r="H33" s="219">
        <v>9</v>
      </c>
      <c r="I33" s="219"/>
      <c r="J33" s="219">
        <v>17</v>
      </c>
      <c r="K33" s="219">
        <v>13</v>
      </c>
      <c r="L33" s="219">
        <v>4</v>
      </c>
      <c r="M33" s="219"/>
      <c r="N33" s="219">
        <v>15</v>
      </c>
      <c r="O33" s="219">
        <v>14</v>
      </c>
      <c r="P33" s="219">
        <v>1</v>
      </c>
      <c r="Q33" s="219"/>
      <c r="R33" s="219">
        <v>25</v>
      </c>
      <c r="S33" s="219">
        <v>16</v>
      </c>
      <c r="T33" s="219">
        <v>9</v>
      </c>
      <c r="U33" s="219"/>
      <c r="V33" s="219">
        <v>4</v>
      </c>
      <c r="W33" s="219">
        <v>3</v>
      </c>
      <c r="X33" s="219">
        <v>1</v>
      </c>
      <c r="Y33" s="219"/>
      <c r="Z33" s="219">
        <v>0</v>
      </c>
      <c r="AA33" s="219">
        <v>0</v>
      </c>
      <c r="AB33" s="219">
        <v>0</v>
      </c>
    </row>
    <row r="34" spans="1:30" ht="15" customHeight="1" x14ac:dyDescent="0.2">
      <c r="A34" s="209" t="s">
        <v>127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</row>
    <row r="35" spans="1:30" ht="15" customHeight="1" x14ac:dyDescent="0.2">
      <c r="A35" s="209" t="s">
        <v>128</v>
      </c>
      <c r="B35" s="219">
        <v>149</v>
      </c>
      <c r="C35" s="219">
        <v>78</v>
      </c>
      <c r="D35" s="219">
        <v>71</v>
      </c>
      <c r="E35" s="219"/>
      <c r="F35" s="219">
        <v>44</v>
      </c>
      <c r="G35" s="219">
        <v>22</v>
      </c>
      <c r="H35" s="219">
        <v>22</v>
      </c>
      <c r="I35" s="219"/>
      <c r="J35" s="219">
        <v>37</v>
      </c>
      <c r="K35" s="219">
        <v>24</v>
      </c>
      <c r="L35" s="219">
        <v>13</v>
      </c>
      <c r="M35" s="219"/>
      <c r="N35" s="219">
        <v>23</v>
      </c>
      <c r="O35" s="219">
        <v>12</v>
      </c>
      <c r="P35" s="219">
        <v>11</v>
      </c>
      <c r="Q35" s="219"/>
      <c r="R35" s="219">
        <v>29</v>
      </c>
      <c r="S35" s="219">
        <v>16</v>
      </c>
      <c r="T35" s="219">
        <v>13</v>
      </c>
      <c r="U35" s="219"/>
      <c r="V35" s="219">
        <v>16</v>
      </c>
      <c r="W35" s="219">
        <v>4</v>
      </c>
      <c r="X35" s="219">
        <v>12</v>
      </c>
      <c r="Y35" s="219"/>
      <c r="Z35" s="219">
        <v>0</v>
      </c>
      <c r="AA35" s="219">
        <v>0</v>
      </c>
      <c r="AB35" s="219">
        <v>0</v>
      </c>
    </row>
    <row r="36" spans="1:30" ht="15" customHeight="1" x14ac:dyDescent="0.2">
      <c r="A36" s="209" t="s">
        <v>129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</row>
    <row r="37" spans="1:30" ht="15" customHeight="1" x14ac:dyDescent="0.2">
      <c r="A37" s="217" t="s">
        <v>130</v>
      </c>
      <c r="B37" s="219">
        <v>293</v>
      </c>
      <c r="C37" s="219">
        <v>182</v>
      </c>
      <c r="D37" s="219">
        <v>111</v>
      </c>
      <c r="E37" s="219"/>
      <c r="F37" s="219">
        <v>72</v>
      </c>
      <c r="G37" s="219">
        <v>50</v>
      </c>
      <c r="H37" s="219">
        <v>22</v>
      </c>
      <c r="I37" s="219"/>
      <c r="J37" s="219">
        <v>60</v>
      </c>
      <c r="K37" s="219">
        <v>44</v>
      </c>
      <c r="L37" s="219">
        <v>16</v>
      </c>
      <c r="M37" s="219"/>
      <c r="N37" s="219">
        <v>55</v>
      </c>
      <c r="O37" s="219">
        <v>33</v>
      </c>
      <c r="P37" s="219">
        <v>22</v>
      </c>
      <c r="Q37" s="219"/>
      <c r="R37" s="219">
        <v>67</v>
      </c>
      <c r="S37" s="219">
        <v>38</v>
      </c>
      <c r="T37" s="219">
        <v>29</v>
      </c>
      <c r="U37" s="219"/>
      <c r="V37" s="219">
        <v>39</v>
      </c>
      <c r="W37" s="219">
        <v>17</v>
      </c>
      <c r="X37" s="219">
        <v>22</v>
      </c>
      <c r="Y37" s="219"/>
      <c r="Z37" s="219">
        <v>0</v>
      </c>
      <c r="AA37" s="219">
        <v>0</v>
      </c>
      <c r="AB37" s="219">
        <v>0</v>
      </c>
    </row>
    <row r="38" spans="1:30" ht="15" customHeight="1" thickBot="1" x14ac:dyDescent="0.25">
      <c r="A38" s="220" t="s">
        <v>131</v>
      </c>
      <c r="B38" s="221">
        <v>4</v>
      </c>
      <c r="C38" s="221">
        <v>3</v>
      </c>
      <c r="D38" s="221">
        <v>1</v>
      </c>
      <c r="E38" s="221"/>
      <c r="F38" s="221">
        <v>2</v>
      </c>
      <c r="G38" s="221">
        <v>1</v>
      </c>
      <c r="H38" s="221">
        <v>1</v>
      </c>
      <c r="I38" s="221"/>
      <c r="J38" s="221">
        <v>1</v>
      </c>
      <c r="K38" s="221">
        <v>1</v>
      </c>
      <c r="L38" s="221">
        <v>0</v>
      </c>
      <c r="M38" s="221"/>
      <c r="N38" s="221">
        <v>1</v>
      </c>
      <c r="O38" s="221">
        <v>1</v>
      </c>
      <c r="P38" s="221">
        <v>0</v>
      </c>
      <c r="Q38" s="221"/>
      <c r="R38" s="221">
        <v>0</v>
      </c>
      <c r="S38" s="221">
        <v>0</v>
      </c>
      <c r="T38" s="221">
        <v>0</v>
      </c>
      <c r="U38" s="221"/>
      <c r="V38" s="221">
        <v>0</v>
      </c>
      <c r="W38" s="221">
        <v>0</v>
      </c>
      <c r="X38" s="221">
        <v>0</v>
      </c>
      <c r="Y38" s="221"/>
      <c r="Z38" s="221">
        <v>0</v>
      </c>
      <c r="AA38" s="221">
        <v>0</v>
      </c>
      <c r="AB38" s="221">
        <v>0</v>
      </c>
    </row>
    <row r="39" spans="1:30" ht="15" customHeight="1" x14ac:dyDescent="0.2">
      <c r="A39" s="21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30" x14ac:dyDescent="0.2">
      <c r="A40" s="21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30" x14ac:dyDescent="0.2">
      <c r="A41" s="21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30" x14ac:dyDescent="0.2">
      <c r="A42" s="21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</row>
    <row r="43" spans="1:30" ht="16.5" customHeight="1" x14ac:dyDescent="0.2">
      <c r="A43" s="21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</row>
    <row r="44" spans="1:30" ht="13.5" thickBot="1" x14ac:dyDescent="0.25">
      <c r="A44" s="21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</row>
    <row r="45" spans="1:30" ht="14.25" customHeight="1" thickBot="1" x14ac:dyDescent="0.25">
      <c r="A45" s="202" t="s">
        <v>181</v>
      </c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D45" s="189" t="s">
        <v>111</v>
      </c>
    </row>
    <row r="46" spans="1:30" ht="14.25" x14ac:dyDescent="0.25">
      <c r="A46" s="258" t="s">
        <v>167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0" ht="14.25" x14ac:dyDescent="0.2">
      <c r="A47" s="202" t="s">
        <v>30</v>
      </c>
      <c r="B47" s="202"/>
      <c r="C47" s="203"/>
      <c r="D47" s="204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</row>
    <row r="48" spans="1:30" ht="14.25" x14ac:dyDescent="0.2">
      <c r="A48" s="202" t="s">
        <v>120</v>
      </c>
      <c r="B48" s="202"/>
      <c r="C48" s="203"/>
      <c r="D48" s="204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</row>
    <row r="49" spans="1:30" ht="14.25" x14ac:dyDescent="0.2">
      <c r="A49" s="202" t="s">
        <v>121</v>
      </c>
      <c r="B49" s="202"/>
      <c r="C49" s="203"/>
      <c r="D49" s="204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</row>
    <row r="50" spans="1:30" ht="15" thickBot="1" x14ac:dyDescent="0.25">
      <c r="A50" s="205" t="s">
        <v>122</v>
      </c>
      <c r="B50" s="20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</row>
    <row r="51" spans="1:30" x14ac:dyDescent="0.2">
      <c r="A51" s="207" t="s">
        <v>123</v>
      </c>
      <c r="B51" s="208" t="s">
        <v>38</v>
      </c>
      <c r="C51" s="208"/>
      <c r="D51" s="208"/>
      <c r="E51" s="209"/>
      <c r="F51" s="223" t="s">
        <v>21</v>
      </c>
      <c r="G51" s="223"/>
      <c r="H51" s="223"/>
      <c r="I51" s="209"/>
      <c r="J51" s="223" t="s">
        <v>22</v>
      </c>
      <c r="K51" s="223"/>
      <c r="L51" s="223"/>
      <c r="M51" s="209"/>
      <c r="N51" s="223" t="s">
        <v>23</v>
      </c>
      <c r="O51" s="223"/>
      <c r="P51" s="223"/>
      <c r="Q51" s="209"/>
      <c r="R51" s="223" t="s">
        <v>24</v>
      </c>
      <c r="S51" s="223"/>
      <c r="T51" s="223"/>
      <c r="U51" s="209"/>
      <c r="V51" s="223" t="s">
        <v>25</v>
      </c>
      <c r="W51" s="223"/>
      <c r="X51" s="223"/>
      <c r="Y51" s="209"/>
      <c r="Z51" s="223" t="s">
        <v>26</v>
      </c>
      <c r="AA51" s="223"/>
      <c r="AB51" s="223"/>
    </row>
    <row r="52" spans="1:30" ht="15" customHeight="1" thickBot="1" x14ac:dyDescent="0.25">
      <c r="A52" s="210" t="s">
        <v>124</v>
      </c>
      <c r="B52" s="211" t="s">
        <v>31</v>
      </c>
      <c r="C52" s="211" t="s">
        <v>32</v>
      </c>
      <c r="D52" s="211" t="s">
        <v>33</v>
      </c>
      <c r="E52" s="211"/>
      <c r="F52" s="211" t="s">
        <v>31</v>
      </c>
      <c r="G52" s="211" t="s">
        <v>32</v>
      </c>
      <c r="H52" s="211" t="s">
        <v>33</v>
      </c>
      <c r="I52" s="211"/>
      <c r="J52" s="211" t="s">
        <v>31</v>
      </c>
      <c r="K52" s="211" t="s">
        <v>32</v>
      </c>
      <c r="L52" s="211" t="s">
        <v>33</v>
      </c>
      <c r="M52" s="211"/>
      <c r="N52" s="211" t="s">
        <v>31</v>
      </c>
      <c r="O52" s="211" t="s">
        <v>32</v>
      </c>
      <c r="P52" s="211" t="s">
        <v>33</v>
      </c>
      <c r="Q52" s="211"/>
      <c r="R52" s="211" t="s">
        <v>31</v>
      </c>
      <c r="S52" s="211" t="s">
        <v>32</v>
      </c>
      <c r="T52" s="211" t="s">
        <v>33</v>
      </c>
      <c r="U52" s="211"/>
      <c r="V52" s="211" t="s">
        <v>31</v>
      </c>
      <c r="W52" s="211" t="s">
        <v>32</v>
      </c>
      <c r="X52" s="211" t="s">
        <v>33</v>
      </c>
      <c r="Y52" s="211"/>
      <c r="Z52" s="211" t="s">
        <v>31</v>
      </c>
      <c r="AA52" s="211" t="s">
        <v>32</v>
      </c>
      <c r="AB52" s="211" t="s">
        <v>33</v>
      </c>
    </row>
    <row r="53" spans="1:30" ht="15" customHeight="1" x14ac:dyDescent="0.2">
      <c r="A53" s="212"/>
    </row>
    <row r="54" spans="1:30" ht="15" customHeight="1" x14ac:dyDescent="0.25">
      <c r="A54" s="214" t="s">
        <v>47</v>
      </c>
      <c r="B54" s="228">
        <v>12.934089298369949</v>
      </c>
      <c r="C54" s="228">
        <v>14.287429463320928</v>
      </c>
      <c r="D54" s="228">
        <v>11.62385214460072</v>
      </c>
      <c r="E54" s="229"/>
      <c r="F54" s="228">
        <v>20.291010564082121</v>
      </c>
      <c r="G54" s="228">
        <v>21.377761138150504</v>
      </c>
      <c r="H54" s="228">
        <v>19.053708439897697</v>
      </c>
      <c r="I54" s="229"/>
      <c r="J54" s="228">
        <v>19.369147363233118</v>
      </c>
      <c r="K54" s="228">
        <v>21.439848437006631</v>
      </c>
      <c r="L54" s="228">
        <v>17.123287671232877</v>
      </c>
      <c r="M54" s="229"/>
      <c r="N54" s="228">
        <v>12.872628726287264</v>
      </c>
      <c r="O54" s="228">
        <v>14.216867469879519</v>
      </c>
      <c r="P54" s="228">
        <v>11.529199277543649</v>
      </c>
      <c r="Q54" s="229"/>
      <c r="R54" s="228">
        <v>9.3227683545870992</v>
      </c>
      <c r="S54" s="228">
        <v>9.9242622094541648</v>
      </c>
      <c r="T54" s="228">
        <v>8.7806026365348409</v>
      </c>
      <c r="U54" s="229"/>
      <c r="V54" s="228">
        <v>7.1508518840940187</v>
      </c>
      <c r="W54" s="228">
        <v>7.5728684282211924</v>
      </c>
      <c r="X54" s="228">
        <v>6.7963386727688784</v>
      </c>
      <c r="Y54" s="229"/>
      <c r="Z54" s="224" t="s">
        <v>19</v>
      </c>
      <c r="AA54" s="224" t="s">
        <v>19</v>
      </c>
      <c r="AB54" s="224" t="s">
        <v>19</v>
      </c>
    </row>
    <row r="55" spans="1:30" s="24" customFormat="1" ht="15" customHeight="1" x14ac:dyDescent="0.2">
      <c r="A55" s="213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D55" s="4"/>
    </row>
    <row r="56" spans="1:30" ht="15" customHeight="1" x14ac:dyDescent="0.2">
      <c r="A56" s="216" t="s">
        <v>125</v>
      </c>
      <c r="B56" s="224">
        <v>13.639143730886849</v>
      </c>
      <c r="C56" s="224">
        <v>14.130762277794517</v>
      </c>
      <c r="D56" s="224">
        <v>13.132567525613165</v>
      </c>
      <c r="E56" s="225"/>
      <c r="F56" s="224">
        <v>18.48341232227488</v>
      </c>
      <c r="G56" s="224">
        <v>19.621342512908779</v>
      </c>
      <c r="H56" s="224">
        <v>17.088607594936708</v>
      </c>
      <c r="I56" s="225"/>
      <c r="J56" s="224">
        <v>21.821305841924399</v>
      </c>
      <c r="K56" s="224">
        <v>23.076923076923077</v>
      </c>
      <c r="L56" s="224">
        <v>20.49469964664311</v>
      </c>
      <c r="M56" s="225"/>
      <c r="N56" s="224">
        <v>15.414407436096051</v>
      </c>
      <c r="O56" s="224">
        <v>15.488721804511279</v>
      </c>
      <c r="P56" s="224">
        <v>15.335463258785943</v>
      </c>
      <c r="Q56" s="225"/>
      <c r="R56" s="224">
        <v>8.8197146562905324</v>
      </c>
      <c r="S56" s="224">
        <v>9.5800524934383215</v>
      </c>
      <c r="T56" s="224">
        <v>8.0769230769230766</v>
      </c>
      <c r="U56" s="225"/>
      <c r="V56" s="224">
        <v>7.2580645161290329</v>
      </c>
      <c r="W56" s="224">
        <v>5.7503506311360448</v>
      </c>
      <c r="X56" s="224">
        <v>8.6451612903225818</v>
      </c>
      <c r="Y56" s="225"/>
      <c r="Z56" s="224" t="s">
        <v>19</v>
      </c>
      <c r="AA56" s="224" t="s">
        <v>19</v>
      </c>
      <c r="AB56" s="224" t="s">
        <v>19</v>
      </c>
    </row>
    <row r="57" spans="1:30" ht="15" customHeight="1" x14ac:dyDescent="0.2">
      <c r="A57" s="209" t="s">
        <v>126</v>
      </c>
      <c r="B57" s="224">
        <v>12.137720636304206</v>
      </c>
      <c r="C57" s="224">
        <v>13.400758533501897</v>
      </c>
      <c r="D57" s="224">
        <v>10.785198555956679</v>
      </c>
      <c r="E57" s="225"/>
      <c r="F57" s="224">
        <v>24.620060790273556</v>
      </c>
      <c r="G57" s="224">
        <v>25.414364640883981</v>
      </c>
      <c r="H57" s="224">
        <v>23.648648648648649</v>
      </c>
      <c r="I57" s="225"/>
      <c r="J57" s="224">
        <v>17.720090293453726</v>
      </c>
      <c r="K57" s="224">
        <v>19.262295081967213</v>
      </c>
      <c r="L57" s="224">
        <v>15.829145728643216</v>
      </c>
      <c r="M57" s="225"/>
      <c r="N57" s="224">
        <v>11.484290357529794</v>
      </c>
      <c r="O57" s="224">
        <v>13.645621181262729</v>
      </c>
      <c r="P57" s="224">
        <v>9.0277777777777768</v>
      </c>
      <c r="Q57" s="225"/>
      <c r="R57" s="224">
        <v>8.4120982986767476</v>
      </c>
      <c r="S57" s="224">
        <v>7.4545454545454541</v>
      </c>
      <c r="T57" s="224">
        <v>9.4488188976377945</v>
      </c>
      <c r="U57" s="225"/>
      <c r="V57" s="224">
        <v>4.0413533834586461</v>
      </c>
      <c r="W57" s="224">
        <v>4.9792531120331951</v>
      </c>
      <c r="X57" s="224">
        <v>3.264604810996564</v>
      </c>
      <c r="Y57" s="225"/>
      <c r="Z57" s="224" t="s">
        <v>19</v>
      </c>
      <c r="AA57" s="224" t="s">
        <v>19</v>
      </c>
      <c r="AB57" s="224" t="s">
        <v>19</v>
      </c>
    </row>
    <row r="58" spans="1:30" ht="15" customHeight="1" x14ac:dyDescent="0.2">
      <c r="A58" s="209" t="s">
        <v>127</v>
      </c>
      <c r="B58" s="224">
        <v>13.359528487229863</v>
      </c>
      <c r="C58" s="224">
        <v>13.916015625</v>
      </c>
      <c r="D58" s="224">
        <v>12.796442687747037</v>
      </c>
      <c r="E58" s="225"/>
      <c r="F58" s="224">
        <v>20.741758241758244</v>
      </c>
      <c r="G58" s="224">
        <v>24.533333333333331</v>
      </c>
      <c r="H58" s="224">
        <v>16.71388101983003</v>
      </c>
      <c r="I58" s="225"/>
      <c r="J58" s="224">
        <v>19.240196078431374</v>
      </c>
      <c r="K58" s="224">
        <v>19.230769230769234</v>
      </c>
      <c r="L58" s="224">
        <v>19.25</v>
      </c>
      <c r="M58" s="225"/>
      <c r="N58" s="224">
        <v>13.148371531966225</v>
      </c>
      <c r="O58" s="224">
        <v>12</v>
      </c>
      <c r="P58" s="224">
        <v>14.356435643564355</v>
      </c>
      <c r="Q58" s="225"/>
      <c r="R58" s="224">
        <v>9.1620111731843572</v>
      </c>
      <c r="S58" s="224">
        <v>9.0487238979118327</v>
      </c>
      <c r="T58" s="224">
        <v>9.2672413793103452</v>
      </c>
      <c r="U58" s="225"/>
      <c r="V58" s="224">
        <v>5.5970149253731343</v>
      </c>
      <c r="W58" s="224">
        <v>5.7356608478802995</v>
      </c>
      <c r="X58" s="224">
        <v>5.4590570719602978</v>
      </c>
      <c r="Y58" s="225"/>
      <c r="Z58" s="224" t="s">
        <v>19</v>
      </c>
      <c r="AA58" s="224" t="s">
        <v>19</v>
      </c>
      <c r="AB58" s="224" t="s">
        <v>19</v>
      </c>
    </row>
    <row r="59" spans="1:30" ht="15" customHeight="1" x14ac:dyDescent="0.2">
      <c r="A59" s="209" t="s">
        <v>128</v>
      </c>
      <c r="B59" s="224">
        <v>16.09285341679708</v>
      </c>
      <c r="C59" s="224">
        <v>15.022421524663676</v>
      </c>
      <c r="D59" s="224">
        <v>17.024390243902442</v>
      </c>
      <c r="E59" s="225"/>
      <c r="F59" s="224">
        <v>30.118443316412858</v>
      </c>
      <c r="G59" s="224">
        <v>25</v>
      </c>
      <c r="H59" s="224">
        <v>34.983498349834989</v>
      </c>
      <c r="I59" s="225"/>
      <c r="J59" s="224">
        <v>21.492921492921493</v>
      </c>
      <c r="K59" s="224">
        <v>23</v>
      </c>
      <c r="L59" s="224">
        <v>19.893899204244033</v>
      </c>
      <c r="M59" s="225"/>
      <c r="N59" s="224">
        <v>11.548223350253807</v>
      </c>
      <c r="O59" s="224">
        <v>11.640211640211639</v>
      </c>
      <c r="P59" s="224">
        <v>11.463414634146343</v>
      </c>
      <c r="Q59" s="225"/>
      <c r="R59" s="224">
        <v>11.035267349260524</v>
      </c>
      <c r="S59" s="224">
        <v>9.1863517060367457</v>
      </c>
      <c r="T59" s="224">
        <v>12.449799196787147</v>
      </c>
      <c r="U59" s="225"/>
      <c r="V59" s="224">
        <v>10.513141426783479</v>
      </c>
      <c r="W59" s="224">
        <v>7.4183976261127587</v>
      </c>
      <c r="X59" s="224">
        <v>12.770562770562771</v>
      </c>
      <c r="Y59" s="225"/>
      <c r="Z59" s="224" t="s">
        <v>19</v>
      </c>
      <c r="AA59" s="224" t="s">
        <v>19</v>
      </c>
      <c r="AB59" s="224" t="s">
        <v>19</v>
      </c>
    </row>
    <row r="60" spans="1:30" ht="15" customHeight="1" x14ac:dyDescent="0.2">
      <c r="A60" s="209" t="s">
        <v>129</v>
      </c>
      <c r="B60" s="224">
        <v>10.892738174550299</v>
      </c>
      <c r="C60" s="224">
        <v>14.492753623188406</v>
      </c>
      <c r="D60" s="224">
        <v>7.8298397040690508</v>
      </c>
      <c r="E60" s="225"/>
      <c r="F60" s="224">
        <v>13.930348258706468</v>
      </c>
      <c r="G60" s="224">
        <v>15.566037735849056</v>
      </c>
      <c r="H60" s="224">
        <v>12.105263157894736</v>
      </c>
      <c r="I60" s="225"/>
      <c r="J60" s="224">
        <v>14.727272727272728</v>
      </c>
      <c r="K60" s="224">
        <v>19.318181818181817</v>
      </c>
      <c r="L60" s="224">
        <v>10.48951048951049</v>
      </c>
      <c r="M60" s="225"/>
      <c r="N60" s="224">
        <v>7.6771653543307092</v>
      </c>
      <c r="O60" s="224">
        <v>11.926605504587156</v>
      </c>
      <c r="P60" s="224">
        <v>4.4827586206896548</v>
      </c>
      <c r="Q60" s="225"/>
      <c r="R60" s="224">
        <v>9.3209054593874843</v>
      </c>
      <c r="S60" s="224">
        <v>11.746987951807229</v>
      </c>
      <c r="T60" s="224">
        <v>7.3985680190930783</v>
      </c>
      <c r="U60" s="225"/>
      <c r="V60" s="224">
        <v>10.240202275600506</v>
      </c>
      <c r="W60" s="224">
        <v>14.40677966101695</v>
      </c>
      <c r="X60" s="224">
        <v>6.8649885583524028</v>
      </c>
      <c r="Y60" s="225"/>
      <c r="Z60" s="224" t="s">
        <v>19</v>
      </c>
      <c r="AA60" s="224" t="s">
        <v>19</v>
      </c>
      <c r="AB60" s="224" t="s">
        <v>19</v>
      </c>
    </row>
    <row r="61" spans="1:30" ht="15" customHeight="1" x14ac:dyDescent="0.2">
      <c r="A61" s="217" t="s">
        <v>130</v>
      </c>
      <c r="B61" s="224">
        <v>15.466704610130904</v>
      </c>
      <c r="C61" s="224">
        <v>18.369123621590251</v>
      </c>
      <c r="D61" s="224">
        <v>12.674483528754884</v>
      </c>
      <c r="E61" s="225"/>
      <c r="F61" s="224">
        <v>22.383419689119172</v>
      </c>
      <c r="G61" s="224">
        <v>26.223091976516631</v>
      </c>
      <c r="H61" s="224">
        <v>18.06167400881057</v>
      </c>
      <c r="I61" s="225"/>
      <c r="J61" s="224">
        <v>22.695035460992909</v>
      </c>
      <c r="K61" s="224">
        <v>24.592833876221498</v>
      </c>
      <c r="L61" s="224">
        <v>20.428015564202333</v>
      </c>
      <c r="M61" s="225"/>
      <c r="N61" s="224">
        <v>16.895306859205775</v>
      </c>
      <c r="O61" s="224">
        <v>20.11661807580175</v>
      </c>
      <c r="P61" s="224">
        <v>13.733905579399142</v>
      </c>
      <c r="Q61" s="225"/>
      <c r="R61" s="224">
        <v>12.055109070034444</v>
      </c>
      <c r="S61" s="224">
        <v>13.939393939393941</v>
      </c>
      <c r="T61" s="224">
        <v>10.359869138495092</v>
      </c>
      <c r="U61" s="225"/>
      <c r="V61" s="224">
        <v>9.4579646017699108</v>
      </c>
      <c r="W61" s="224">
        <v>11.728395061728394</v>
      </c>
      <c r="X61" s="224">
        <v>7.6152304609218442</v>
      </c>
      <c r="Y61" s="225"/>
      <c r="Z61" s="224" t="s">
        <v>19</v>
      </c>
      <c r="AA61" s="224" t="s">
        <v>19</v>
      </c>
      <c r="AB61" s="224" t="s">
        <v>19</v>
      </c>
    </row>
    <row r="62" spans="1:30" ht="15" customHeight="1" x14ac:dyDescent="0.2">
      <c r="A62" s="209" t="s">
        <v>131</v>
      </c>
      <c r="B62" s="224">
        <v>7.4182121275265676</v>
      </c>
      <c r="C62" s="224">
        <v>8.9688041594454084</v>
      </c>
      <c r="D62" s="224">
        <v>5.9815335206744278</v>
      </c>
      <c r="E62" s="225"/>
      <c r="F62" s="224">
        <v>9.7087378640776691</v>
      </c>
      <c r="G62" s="224">
        <v>9.9415204678362574</v>
      </c>
      <c r="H62" s="224">
        <v>9.4202898550724647</v>
      </c>
      <c r="I62" s="225"/>
      <c r="J62" s="224">
        <v>13.968668407310705</v>
      </c>
      <c r="K62" s="224">
        <v>18.863049095607234</v>
      </c>
      <c r="L62" s="224">
        <v>8.9709762532981525</v>
      </c>
      <c r="M62" s="225"/>
      <c r="N62" s="224">
        <v>8.3877995642701535</v>
      </c>
      <c r="O62" s="224">
        <v>9.4091903719912473</v>
      </c>
      <c r="P62" s="224">
        <v>7.3752711496746199</v>
      </c>
      <c r="Q62" s="225"/>
      <c r="R62" s="224">
        <v>5.7024793388429753</v>
      </c>
      <c r="S62" s="224">
        <v>6.9343065693430654</v>
      </c>
      <c r="T62" s="224">
        <v>4.6827794561933533</v>
      </c>
      <c r="U62" s="225"/>
      <c r="V62" s="224">
        <v>3.3411033411033406</v>
      </c>
      <c r="W62" s="224">
        <v>3.3101045296167246</v>
      </c>
      <c r="X62" s="224">
        <v>3.3660589060308554</v>
      </c>
      <c r="Y62" s="225"/>
      <c r="Z62" s="224" t="s">
        <v>19</v>
      </c>
      <c r="AA62" s="224" t="s">
        <v>19</v>
      </c>
      <c r="AB62" s="224" t="s">
        <v>19</v>
      </c>
    </row>
    <row r="63" spans="1:30" ht="15" customHeight="1" x14ac:dyDescent="0.2">
      <c r="A63" s="213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</row>
    <row r="64" spans="1:30" ht="15" customHeight="1" x14ac:dyDescent="0.25">
      <c r="A64" s="218" t="s">
        <v>36</v>
      </c>
      <c r="B64" s="228">
        <v>12.95574972804155</v>
      </c>
      <c r="C64" s="228">
        <v>14.147008055235904</v>
      </c>
      <c r="D64" s="228">
        <v>11.820735969300349</v>
      </c>
      <c r="E64" s="229"/>
      <c r="F64" s="228">
        <v>19.556074766355142</v>
      </c>
      <c r="G64" s="228">
        <v>20.043668122270741</v>
      </c>
      <c r="H64" s="228">
        <v>18.994974874371859</v>
      </c>
      <c r="I64" s="229"/>
      <c r="J64" s="228">
        <v>19.634966378482229</v>
      </c>
      <c r="K64" s="228">
        <v>21.567891972993248</v>
      </c>
      <c r="L64" s="228">
        <v>17.605356439543126</v>
      </c>
      <c r="M64" s="229"/>
      <c r="N64" s="228">
        <v>13.022593844511654</v>
      </c>
      <c r="O64" s="228">
        <v>14.394488759970994</v>
      </c>
      <c r="P64" s="228">
        <v>11.701012923506811</v>
      </c>
      <c r="Q64" s="229"/>
      <c r="R64" s="228">
        <v>9.0611028315946349</v>
      </c>
      <c r="S64" s="228">
        <v>9.3600764087870107</v>
      </c>
      <c r="T64" s="228">
        <v>8.7979826281871674</v>
      </c>
      <c r="U64" s="229"/>
      <c r="V64" s="228">
        <v>7.3791348600508897</v>
      </c>
      <c r="W64" s="228">
        <v>7.937028533945556</v>
      </c>
      <c r="X64" s="228">
        <v>6.9107929515418496</v>
      </c>
      <c r="Y64" s="229"/>
      <c r="Z64" s="224" t="s">
        <v>19</v>
      </c>
      <c r="AA64" s="224" t="s">
        <v>19</v>
      </c>
      <c r="AB64" s="224" t="s">
        <v>19</v>
      </c>
    </row>
    <row r="65" spans="1:28" ht="15" customHeight="1" x14ac:dyDescent="0.2">
      <c r="A65" s="213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8" ht="15" customHeight="1" x14ac:dyDescent="0.2">
      <c r="A66" s="216" t="s">
        <v>125</v>
      </c>
      <c r="B66" s="224">
        <v>12.663680220537559</v>
      </c>
      <c r="C66" s="224">
        <v>12.942779291553133</v>
      </c>
      <c r="D66" s="224">
        <v>12.377963737796374</v>
      </c>
      <c r="E66" s="225"/>
      <c r="F66" s="224">
        <v>16.542948038176032</v>
      </c>
      <c r="G66" s="224">
        <v>17.274472168905948</v>
      </c>
      <c r="H66" s="224">
        <v>15.639810426540285</v>
      </c>
      <c r="I66" s="225"/>
      <c r="J66" s="224">
        <v>20.502901353965182</v>
      </c>
      <c r="K66" s="224">
        <v>21.763602251407129</v>
      </c>
      <c r="L66" s="224">
        <v>19.161676646706589</v>
      </c>
      <c r="M66" s="225"/>
      <c r="N66" s="224">
        <v>14.731369150779896</v>
      </c>
      <c r="O66" s="224">
        <v>15.09433962264151</v>
      </c>
      <c r="P66" s="224">
        <v>14.360770577933449</v>
      </c>
      <c r="Q66" s="225"/>
      <c r="R66" s="224">
        <v>8.1931236283833204</v>
      </c>
      <c r="S66" s="224">
        <v>8.5585585585585591</v>
      </c>
      <c r="T66" s="224">
        <v>7.8459343794579164</v>
      </c>
      <c r="U66" s="225"/>
      <c r="V66" s="224">
        <v>6.5084226646248089</v>
      </c>
      <c r="W66" s="224">
        <v>4.5813586097946288</v>
      </c>
      <c r="X66" s="224">
        <v>8.3209509658246645</v>
      </c>
      <c r="Y66" s="225"/>
      <c r="Z66" s="224" t="s">
        <v>19</v>
      </c>
      <c r="AA66" s="224" t="s">
        <v>19</v>
      </c>
      <c r="AB66" s="224" t="s">
        <v>19</v>
      </c>
    </row>
    <row r="67" spans="1:28" ht="15" customHeight="1" x14ac:dyDescent="0.2">
      <c r="A67" s="209" t="s">
        <v>126</v>
      </c>
      <c r="B67" s="224">
        <v>12.822602553653898</v>
      </c>
      <c r="C67" s="224">
        <v>13.427377220480668</v>
      </c>
      <c r="D67" s="224">
        <v>12.167515563101301</v>
      </c>
      <c r="E67" s="225"/>
      <c r="F67" s="224">
        <v>26.436781609195403</v>
      </c>
      <c r="G67" s="224">
        <v>25.838926174496645</v>
      </c>
      <c r="H67" s="224">
        <v>27.232142857142854</v>
      </c>
      <c r="I67" s="225"/>
      <c r="J67" s="224">
        <v>18.893387314439948</v>
      </c>
      <c r="K67" s="224">
        <v>20.199501246882793</v>
      </c>
      <c r="L67" s="224">
        <v>17.352941176470587</v>
      </c>
      <c r="M67" s="225"/>
      <c r="N67" s="224">
        <v>12.214765100671141</v>
      </c>
      <c r="O67" s="224">
        <v>13.589743589743589</v>
      </c>
      <c r="P67" s="224">
        <v>10.704225352112676</v>
      </c>
      <c r="Q67" s="225"/>
      <c r="R67" s="224">
        <v>7.6463560334528076</v>
      </c>
      <c r="S67" s="224">
        <v>5.720823798627003</v>
      </c>
      <c r="T67" s="224">
        <v>9.75</v>
      </c>
      <c r="U67" s="225"/>
      <c r="V67" s="224">
        <v>4.6650717703349285</v>
      </c>
      <c r="W67" s="224">
        <v>5.4123711340206189</v>
      </c>
      <c r="X67" s="224">
        <v>4.0178571428571432</v>
      </c>
      <c r="Y67" s="225"/>
      <c r="Z67" s="224" t="s">
        <v>19</v>
      </c>
      <c r="AA67" s="224" t="s">
        <v>19</v>
      </c>
      <c r="AB67" s="224" t="s">
        <v>19</v>
      </c>
    </row>
    <row r="68" spans="1:28" ht="15" customHeight="1" x14ac:dyDescent="0.2">
      <c r="A68" s="209" t="s">
        <v>127</v>
      </c>
      <c r="B68" s="224">
        <v>13.359528487229863</v>
      </c>
      <c r="C68" s="224">
        <v>13.916015625</v>
      </c>
      <c r="D68" s="224">
        <v>12.796442687747037</v>
      </c>
      <c r="E68" s="225"/>
      <c r="F68" s="224">
        <v>20.741758241758244</v>
      </c>
      <c r="G68" s="224">
        <v>24.533333333333331</v>
      </c>
      <c r="H68" s="224">
        <v>16.71388101983003</v>
      </c>
      <c r="I68" s="225"/>
      <c r="J68" s="224">
        <v>19.240196078431374</v>
      </c>
      <c r="K68" s="224">
        <v>19.230769230769234</v>
      </c>
      <c r="L68" s="224">
        <v>19.25</v>
      </c>
      <c r="M68" s="225"/>
      <c r="N68" s="224">
        <v>13.148371531966225</v>
      </c>
      <c r="O68" s="224">
        <v>12</v>
      </c>
      <c r="P68" s="224">
        <v>14.356435643564355</v>
      </c>
      <c r="Q68" s="225"/>
      <c r="R68" s="224">
        <v>9.1620111731843572</v>
      </c>
      <c r="S68" s="224">
        <v>9.0487238979118327</v>
      </c>
      <c r="T68" s="224">
        <v>9.2672413793103452</v>
      </c>
      <c r="U68" s="225"/>
      <c r="V68" s="224">
        <v>5.5970149253731343</v>
      </c>
      <c r="W68" s="224">
        <v>5.7356608478802995</v>
      </c>
      <c r="X68" s="224">
        <v>5.4590570719602978</v>
      </c>
      <c r="Y68" s="225"/>
      <c r="Z68" s="224" t="s">
        <v>19</v>
      </c>
      <c r="AA68" s="224" t="s">
        <v>19</v>
      </c>
      <c r="AB68" s="224" t="s">
        <v>19</v>
      </c>
    </row>
    <row r="69" spans="1:28" ht="15" customHeight="1" x14ac:dyDescent="0.2">
      <c r="A69" s="209" t="s">
        <v>128</v>
      </c>
      <c r="B69" s="224">
        <v>22.25392296718973</v>
      </c>
      <c r="C69" s="224">
        <v>20.127118644067796</v>
      </c>
      <c r="D69" s="224">
        <v>23.986194995685935</v>
      </c>
      <c r="E69" s="225"/>
      <c r="F69" s="224">
        <v>36.51226158038147</v>
      </c>
      <c r="G69" s="224">
        <v>27.932960893854748</v>
      </c>
      <c r="H69" s="224">
        <v>44.680851063829785</v>
      </c>
      <c r="I69" s="225"/>
      <c r="J69" s="224">
        <v>27.139874739039666</v>
      </c>
      <c r="K69" s="224">
        <v>29.059829059829063</v>
      </c>
      <c r="L69" s="224">
        <v>25.30612244897959</v>
      </c>
      <c r="M69" s="225"/>
      <c r="N69" s="224">
        <v>14.592274678111588</v>
      </c>
      <c r="O69" s="224">
        <v>14.814814814814813</v>
      </c>
      <c r="P69" s="224">
        <v>14.399999999999999</v>
      </c>
      <c r="Q69" s="225"/>
      <c r="R69" s="224">
        <v>16.113744075829384</v>
      </c>
      <c r="S69" s="224">
        <v>10.734463276836157</v>
      </c>
      <c r="T69" s="224">
        <v>20</v>
      </c>
      <c r="U69" s="225"/>
      <c r="V69" s="224">
        <v>18.428184281842817</v>
      </c>
      <c r="W69" s="224">
        <v>15.217391304347828</v>
      </c>
      <c r="X69" s="224">
        <v>20.346320346320347</v>
      </c>
      <c r="Y69" s="225"/>
      <c r="Z69" s="224" t="s">
        <v>19</v>
      </c>
      <c r="AA69" s="224" t="s">
        <v>19</v>
      </c>
      <c r="AB69" s="224" t="s">
        <v>19</v>
      </c>
    </row>
    <row r="70" spans="1:28" ht="15" customHeight="1" x14ac:dyDescent="0.2">
      <c r="A70" s="209" t="s">
        <v>129</v>
      </c>
      <c r="B70" s="224">
        <v>10.892738174550299</v>
      </c>
      <c r="C70" s="224">
        <v>14.492753623188406</v>
      </c>
      <c r="D70" s="224">
        <v>7.8298397040690508</v>
      </c>
      <c r="E70" s="225"/>
      <c r="F70" s="224">
        <v>13.930348258706468</v>
      </c>
      <c r="G70" s="224">
        <v>15.566037735849056</v>
      </c>
      <c r="H70" s="224">
        <v>12.105263157894736</v>
      </c>
      <c r="I70" s="225"/>
      <c r="J70" s="224">
        <v>14.727272727272728</v>
      </c>
      <c r="K70" s="224">
        <v>19.318181818181817</v>
      </c>
      <c r="L70" s="224">
        <v>10.48951048951049</v>
      </c>
      <c r="M70" s="225"/>
      <c r="N70" s="224">
        <v>7.6771653543307092</v>
      </c>
      <c r="O70" s="224">
        <v>11.926605504587156</v>
      </c>
      <c r="P70" s="224">
        <v>4.4827586206896548</v>
      </c>
      <c r="Q70" s="225"/>
      <c r="R70" s="224">
        <v>9.3209054593874843</v>
      </c>
      <c r="S70" s="224">
        <v>11.746987951807229</v>
      </c>
      <c r="T70" s="224">
        <v>7.3985680190930783</v>
      </c>
      <c r="U70" s="225"/>
      <c r="V70" s="224">
        <v>10.240202275600506</v>
      </c>
      <c r="W70" s="224">
        <v>14.40677966101695</v>
      </c>
      <c r="X70" s="224">
        <v>6.8649885583524028</v>
      </c>
      <c r="Y70" s="225"/>
      <c r="Z70" s="224" t="s">
        <v>19</v>
      </c>
      <c r="AA70" s="224" t="s">
        <v>19</v>
      </c>
      <c r="AB70" s="224" t="s">
        <v>19</v>
      </c>
    </row>
    <row r="71" spans="1:28" ht="15" customHeight="1" x14ac:dyDescent="0.2">
      <c r="A71" s="217" t="s">
        <v>130</v>
      </c>
      <c r="B71" s="224">
        <v>15.040727410494412</v>
      </c>
      <c r="C71" s="224">
        <v>18.025579536370902</v>
      </c>
      <c r="D71" s="224">
        <v>12.35145840835434</v>
      </c>
      <c r="E71" s="225"/>
      <c r="F71" s="224">
        <v>19.618528610354225</v>
      </c>
      <c r="G71" s="224">
        <v>22.163588390501317</v>
      </c>
      <c r="H71" s="224">
        <v>16.901408450704224</v>
      </c>
      <c r="I71" s="225"/>
      <c r="J71" s="224">
        <v>22.658959537572255</v>
      </c>
      <c r="K71" s="224">
        <v>23.260869565217391</v>
      </c>
      <c r="L71" s="224">
        <v>21.975308641975307</v>
      </c>
      <c r="M71" s="225"/>
      <c r="N71" s="224">
        <v>17.195004803073967</v>
      </c>
      <c r="O71" s="224">
        <v>21.428571428571427</v>
      </c>
      <c r="P71" s="224">
        <v>13.430127041742287</v>
      </c>
      <c r="Q71" s="225"/>
      <c r="R71" s="224">
        <v>11.085271317829458</v>
      </c>
      <c r="S71" s="224">
        <v>13.20754716981132</v>
      </c>
      <c r="T71" s="224">
        <v>9.3352192362093351</v>
      </c>
      <c r="U71" s="225"/>
      <c r="V71" s="224">
        <v>9.785025945144552</v>
      </c>
      <c r="W71" s="224">
        <v>13.220338983050848</v>
      </c>
      <c r="X71" s="224">
        <v>7.1146245059288544</v>
      </c>
      <c r="Y71" s="225"/>
      <c r="Z71" s="224" t="s">
        <v>19</v>
      </c>
      <c r="AA71" s="224" t="s">
        <v>19</v>
      </c>
      <c r="AB71" s="224" t="s">
        <v>19</v>
      </c>
    </row>
    <row r="72" spans="1:28" ht="15" customHeight="1" x14ac:dyDescent="0.2">
      <c r="A72" s="209" t="s">
        <v>131</v>
      </c>
      <c r="B72" s="224">
        <v>7.7260755048287972</v>
      </c>
      <c r="C72" s="224">
        <v>9.3577981651376145</v>
      </c>
      <c r="D72" s="224">
        <v>6.2289562289562292</v>
      </c>
      <c r="E72" s="225"/>
      <c r="F72" s="224">
        <v>9.9315068493150687</v>
      </c>
      <c r="G72" s="224">
        <v>10.122699386503067</v>
      </c>
      <c r="H72" s="224">
        <v>9.6899224806201563</v>
      </c>
      <c r="I72" s="225"/>
      <c r="J72" s="224">
        <v>14.722222222222223</v>
      </c>
      <c r="K72" s="224">
        <v>20.11173184357542</v>
      </c>
      <c r="L72" s="224">
        <v>9.3922651933701662</v>
      </c>
      <c r="M72" s="225"/>
      <c r="N72" s="224">
        <v>8.6560364464692476</v>
      </c>
      <c r="O72" s="224">
        <v>9.6330275229357802</v>
      </c>
      <c r="P72" s="224">
        <v>7.6923076923076925</v>
      </c>
      <c r="Q72" s="225"/>
      <c r="R72" s="224">
        <v>6.010452961672474</v>
      </c>
      <c r="S72" s="224">
        <v>7.3786407766990285</v>
      </c>
      <c r="T72" s="224">
        <v>4.8973143759873619</v>
      </c>
      <c r="U72" s="225"/>
      <c r="V72" s="224">
        <v>3.5073409461663951</v>
      </c>
      <c r="W72" s="224">
        <v>3.4862385321100922</v>
      </c>
      <c r="X72" s="224">
        <v>3.5242290748898681</v>
      </c>
      <c r="Y72" s="225"/>
      <c r="Z72" s="224" t="s">
        <v>19</v>
      </c>
      <c r="AA72" s="224" t="s">
        <v>19</v>
      </c>
      <c r="AB72" s="224" t="s">
        <v>19</v>
      </c>
    </row>
    <row r="73" spans="1:28" ht="15" customHeight="1" x14ac:dyDescent="0.2">
      <c r="A73" s="213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</row>
    <row r="74" spans="1:28" ht="15" customHeight="1" x14ac:dyDescent="0.25">
      <c r="A74" s="218" t="s">
        <v>37</v>
      </c>
      <c r="B74" s="228">
        <v>12.819079560275759</v>
      </c>
      <c r="C74" s="228">
        <v>14.996368917937545</v>
      </c>
      <c r="D74" s="228">
        <v>10.524301569077689</v>
      </c>
      <c r="E74" s="229"/>
      <c r="F74" s="228">
        <v>24.559023066485754</v>
      </c>
      <c r="G74" s="228">
        <v>29.396325459317584</v>
      </c>
      <c r="H74" s="228">
        <v>19.382022471910112</v>
      </c>
      <c r="I74" s="229"/>
      <c r="J74" s="228">
        <v>17.800453514739228</v>
      </c>
      <c r="K74" s="228">
        <v>20.758483033932134</v>
      </c>
      <c r="L74" s="228">
        <v>13.910761154855644</v>
      </c>
      <c r="M74" s="229"/>
      <c r="N74" s="228">
        <v>12.047012732615084</v>
      </c>
      <c r="O74" s="228">
        <v>13.345195729537366</v>
      </c>
      <c r="P74" s="228">
        <v>10.457516339869281</v>
      </c>
      <c r="Q74" s="229"/>
      <c r="R74" s="228">
        <v>10.607168983174835</v>
      </c>
      <c r="S74" s="228">
        <v>12.5</v>
      </c>
      <c r="T74" s="228">
        <v>8.6892488954344618</v>
      </c>
      <c r="U74" s="229"/>
      <c r="V74" s="228">
        <v>6.0294117647058822</v>
      </c>
      <c r="W74" s="228">
        <v>5.787781350482315</v>
      </c>
      <c r="X74" s="228">
        <v>6.2330623306233059</v>
      </c>
      <c r="Y74" s="229"/>
      <c r="Z74" s="224" t="s">
        <v>19</v>
      </c>
      <c r="AA74" s="224" t="s">
        <v>19</v>
      </c>
      <c r="AB74" s="224" t="s">
        <v>19</v>
      </c>
    </row>
    <row r="75" spans="1:28" ht="15" customHeight="1" x14ac:dyDescent="0.2">
      <c r="A75" s="213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</row>
    <row r="76" spans="1:28" ht="15" customHeight="1" x14ac:dyDescent="0.2">
      <c r="A76" s="216" t="s">
        <v>125</v>
      </c>
      <c r="B76" s="224">
        <v>21.331521739130434</v>
      </c>
      <c r="C76" s="224">
        <v>23.237597911227155</v>
      </c>
      <c r="D76" s="224">
        <v>19.263456090651555</v>
      </c>
      <c r="E76" s="225"/>
      <c r="F76" s="224">
        <v>34.821428571428569</v>
      </c>
      <c r="G76" s="224">
        <v>40</v>
      </c>
      <c r="H76" s="224">
        <v>28.846153846153843</v>
      </c>
      <c r="I76" s="225"/>
      <c r="J76" s="224">
        <v>32.307692307692307</v>
      </c>
      <c r="K76" s="224">
        <v>33.846153846153847</v>
      </c>
      <c r="L76" s="224">
        <v>30.76923076923077</v>
      </c>
      <c r="M76" s="225"/>
      <c r="N76" s="224">
        <v>21.167883211678831</v>
      </c>
      <c r="O76" s="224">
        <v>18.292682926829269</v>
      </c>
      <c r="P76" s="224">
        <v>25.454545454545453</v>
      </c>
      <c r="Q76" s="225"/>
      <c r="R76" s="224">
        <v>13.714285714285715</v>
      </c>
      <c r="S76" s="224">
        <v>16.666666666666664</v>
      </c>
      <c r="T76" s="224">
        <v>10.126582278481013</v>
      </c>
      <c r="U76" s="225"/>
      <c r="V76" s="224">
        <v>12.637362637362637</v>
      </c>
      <c r="W76" s="224">
        <v>15</v>
      </c>
      <c r="X76" s="224">
        <v>10.784313725490197</v>
      </c>
      <c r="Y76" s="225"/>
      <c r="Z76" s="224" t="s">
        <v>19</v>
      </c>
      <c r="AA76" s="224" t="s">
        <v>19</v>
      </c>
      <c r="AB76" s="224" t="s">
        <v>19</v>
      </c>
    </row>
    <row r="77" spans="1:28" ht="15" customHeight="1" x14ac:dyDescent="0.2">
      <c r="A77" s="209" t="s">
        <v>126</v>
      </c>
      <c r="B77" s="224">
        <v>9.361233480176212</v>
      </c>
      <c r="C77" s="224">
        <v>13.289760348583879</v>
      </c>
      <c r="D77" s="224">
        <v>5.3452115812917596</v>
      </c>
      <c r="E77" s="225"/>
      <c r="F77" s="224">
        <v>17.647058823529413</v>
      </c>
      <c r="G77" s="224">
        <v>23.4375</v>
      </c>
      <c r="H77" s="224">
        <v>12.5</v>
      </c>
      <c r="I77" s="225"/>
      <c r="J77" s="224">
        <v>11.724137931034482</v>
      </c>
      <c r="K77" s="224">
        <v>14.942528735632186</v>
      </c>
      <c r="L77" s="224">
        <v>6.8965517241379306</v>
      </c>
      <c r="M77" s="225"/>
      <c r="N77" s="224">
        <v>8.4269662921348321</v>
      </c>
      <c r="O77" s="224">
        <v>13.861386138613863</v>
      </c>
      <c r="P77" s="224">
        <v>1.2987012987012987</v>
      </c>
      <c r="Q77" s="225"/>
      <c r="R77" s="224">
        <v>11.312217194570136</v>
      </c>
      <c r="S77" s="224">
        <v>14.159292035398231</v>
      </c>
      <c r="T77" s="224">
        <v>8.3333333333333321</v>
      </c>
      <c r="U77" s="225"/>
      <c r="V77" s="224">
        <v>1.7543859649122806</v>
      </c>
      <c r="W77" s="224">
        <v>3.1914893617021276</v>
      </c>
      <c r="X77" s="224">
        <v>0.74626865671641784</v>
      </c>
      <c r="Y77" s="225"/>
      <c r="Z77" s="224" t="s">
        <v>19</v>
      </c>
      <c r="AA77" s="224" t="s">
        <v>19</v>
      </c>
      <c r="AB77" s="224" t="s">
        <v>19</v>
      </c>
    </row>
    <row r="78" spans="1:28" ht="15" customHeight="1" x14ac:dyDescent="0.2">
      <c r="A78" s="209" t="s">
        <v>127</v>
      </c>
      <c r="B78" s="224" t="s">
        <v>19</v>
      </c>
      <c r="C78" s="224" t="s">
        <v>19</v>
      </c>
      <c r="D78" s="224" t="s">
        <v>19</v>
      </c>
      <c r="E78" s="225"/>
      <c r="F78" s="224" t="s">
        <v>19</v>
      </c>
      <c r="G78" s="224" t="s">
        <v>19</v>
      </c>
      <c r="H78" s="224" t="s">
        <v>19</v>
      </c>
      <c r="I78" s="225"/>
      <c r="J78" s="224" t="s">
        <v>19</v>
      </c>
      <c r="K78" s="224" t="s">
        <v>19</v>
      </c>
      <c r="L78" s="224" t="s">
        <v>19</v>
      </c>
      <c r="M78" s="225"/>
      <c r="N78" s="224" t="s">
        <v>19</v>
      </c>
      <c r="O78" s="224" t="s">
        <v>19</v>
      </c>
      <c r="P78" s="224" t="s">
        <v>19</v>
      </c>
      <c r="Q78" s="225"/>
      <c r="R78" s="224" t="s">
        <v>19</v>
      </c>
      <c r="S78" s="224" t="s">
        <v>19</v>
      </c>
      <c r="T78" s="224" t="s">
        <v>19</v>
      </c>
      <c r="U78" s="225"/>
      <c r="V78" s="224" t="s">
        <v>19</v>
      </c>
      <c r="W78" s="224" t="s">
        <v>19</v>
      </c>
      <c r="X78" s="224" t="s">
        <v>19</v>
      </c>
      <c r="Y78" s="225"/>
      <c r="Z78" s="224" t="s">
        <v>19</v>
      </c>
      <c r="AA78" s="224" t="s">
        <v>19</v>
      </c>
      <c r="AB78" s="224" t="s">
        <v>19</v>
      </c>
    </row>
    <row r="79" spans="1:28" ht="15" customHeight="1" x14ac:dyDescent="0.2">
      <c r="A79" s="209" t="s">
        <v>128</v>
      </c>
      <c r="B79" s="224">
        <v>8.6077411900635479</v>
      </c>
      <c r="C79" s="224">
        <v>9.2857142857142865</v>
      </c>
      <c r="D79" s="224">
        <v>7.9685746352413016</v>
      </c>
      <c r="E79" s="225"/>
      <c r="F79" s="224">
        <v>19.642857142857142</v>
      </c>
      <c r="G79" s="224">
        <v>20.183486238532112</v>
      </c>
      <c r="H79" s="224">
        <v>19.130434782608695</v>
      </c>
      <c r="I79" s="225"/>
      <c r="J79" s="224">
        <v>12.416107382550337</v>
      </c>
      <c r="K79" s="224">
        <v>14.457831325301203</v>
      </c>
      <c r="L79" s="224">
        <v>9.8484848484848477</v>
      </c>
      <c r="M79" s="225"/>
      <c r="N79" s="224">
        <v>7.1428571428571423</v>
      </c>
      <c r="O79" s="224">
        <v>7.4074074074074066</v>
      </c>
      <c r="P79" s="224">
        <v>6.8750000000000009</v>
      </c>
      <c r="Q79" s="225"/>
      <c r="R79" s="224">
        <v>6.3457330415754925</v>
      </c>
      <c r="S79" s="224">
        <v>7.8431372549019605</v>
      </c>
      <c r="T79" s="224">
        <v>5.1383399209486171</v>
      </c>
      <c r="U79" s="225"/>
      <c r="V79" s="224">
        <v>3.7209302325581395</v>
      </c>
      <c r="W79" s="224">
        <v>2.0100502512562812</v>
      </c>
      <c r="X79" s="224">
        <v>5.1948051948051948</v>
      </c>
      <c r="Y79" s="225"/>
      <c r="Z79" s="224" t="s">
        <v>19</v>
      </c>
      <c r="AA79" s="224" t="s">
        <v>19</v>
      </c>
      <c r="AB79" s="224" t="s">
        <v>19</v>
      </c>
    </row>
    <row r="80" spans="1:28" ht="15" customHeight="1" x14ac:dyDescent="0.2">
      <c r="A80" s="209" t="s">
        <v>129</v>
      </c>
      <c r="B80" s="224" t="s">
        <v>19</v>
      </c>
      <c r="C80" s="224" t="s">
        <v>19</v>
      </c>
      <c r="D80" s="224" t="s">
        <v>19</v>
      </c>
      <c r="E80" s="225"/>
      <c r="F80" s="224" t="s">
        <v>19</v>
      </c>
      <c r="G80" s="224" t="s">
        <v>19</v>
      </c>
      <c r="H80" s="224" t="s">
        <v>19</v>
      </c>
      <c r="I80" s="225"/>
      <c r="J80" s="224" t="s">
        <v>19</v>
      </c>
      <c r="K80" s="224" t="s">
        <v>19</v>
      </c>
      <c r="L80" s="224" t="s">
        <v>19</v>
      </c>
      <c r="M80" s="225"/>
      <c r="N80" s="224" t="s">
        <v>19</v>
      </c>
      <c r="O80" s="224" t="s">
        <v>19</v>
      </c>
      <c r="P80" s="224" t="s">
        <v>19</v>
      </c>
      <c r="Q80" s="225"/>
      <c r="R80" s="224" t="s">
        <v>19</v>
      </c>
      <c r="S80" s="224" t="s">
        <v>19</v>
      </c>
      <c r="T80" s="224" t="s">
        <v>19</v>
      </c>
      <c r="U80" s="225"/>
      <c r="V80" s="224" t="s">
        <v>19</v>
      </c>
      <c r="W80" s="224" t="s">
        <v>19</v>
      </c>
      <c r="X80" s="224" t="s">
        <v>19</v>
      </c>
      <c r="Y80" s="225"/>
      <c r="Z80" s="224" t="s">
        <v>19</v>
      </c>
      <c r="AA80" s="224" t="s">
        <v>19</v>
      </c>
      <c r="AB80" s="224" t="s">
        <v>19</v>
      </c>
    </row>
    <row r="81" spans="1:28" ht="15" customHeight="1" x14ac:dyDescent="0.2">
      <c r="A81" s="217" t="s">
        <v>130</v>
      </c>
      <c r="B81" s="224">
        <v>16.752429959977132</v>
      </c>
      <c r="C81" s="224">
        <v>19.279661016949152</v>
      </c>
      <c r="D81" s="224">
        <v>13.788819875776397</v>
      </c>
      <c r="E81" s="225"/>
      <c r="F81" s="224">
        <v>31.168831168831169</v>
      </c>
      <c r="G81" s="224">
        <v>37.878787878787875</v>
      </c>
      <c r="H81" s="224">
        <v>22.222222222222221</v>
      </c>
      <c r="I81" s="225"/>
      <c r="J81" s="224">
        <v>22.813688212927758</v>
      </c>
      <c r="K81" s="224">
        <v>28.571428571428569</v>
      </c>
      <c r="L81" s="224">
        <v>14.678899082568808</v>
      </c>
      <c r="M81" s="225"/>
      <c r="N81" s="224">
        <v>15.988372093023257</v>
      </c>
      <c r="O81" s="224">
        <v>16.836734693877549</v>
      </c>
      <c r="P81" s="224">
        <v>14.864864864864865</v>
      </c>
      <c r="Q81" s="225"/>
      <c r="R81" s="224">
        <v>14.823008849557523</v>
      </c>
      <c r="S81" s="224">
        <v>15.702479338842975</v>
      </c>
      <c r="T81" s="224">
        <v>13.80952380952381</v>
      </c>
      <c r="U81" s="225"/>
      <c r="V81" s="224">
        <v>8.4967320261437909</v>
      </c>
      <c r="W81" s="224">
        <v>7.7272727272727266</v>
      </c>
      <c r="X81" s="224">
        <v>9.2050209205020916</v>
      </c>
      <c r="Y81" s="225"/>
      <c r="Z81" s="224" t="s">
        <v>19</v>
      </c>
      <c r="AA81" s="224" t="s">
        <v>19</v>
      </c>
      <c r="AB81" s="224" t="s">
        <v>19</v>
      </c>
    </row>
    <row r="82" spans="1:28" ht="15" customHeight="1" thickBot="1" x14ac:dyDescent="0.25">
      <c r="A82" s="220" t="s">
        <v>131</v>
      </c>
      <c r="B82" s="226">
        <v>1.6460905349794239</v>
      </c>
      <c r="C82" s="226">
        <v>2.34375</v>
      </c>
      <c r="D82" s="226">
        <v>0.86956521739130432</v>
      </c>
      <c r="E82" s="227"/>
      <c r="F82" s="226">
        <v>5.8823529411764701</v>
      </c>
      <c r="G82" s="226">
        <v>6.25</v>
      </c>
      <c r="H82" s="226">
        <v>5.5555555555555554</v>
      </c>
      <c r="I82" s="227"/>
      <c r="J82" s="226">
        <v>2.1739130434782608</v>
      </c>
      <c r="K82" s="226">
        <v>3.4482758620689653</v>
      </c>
      <c r="L82" s="226">
        <v>0</v>
      </c>
      <c r="M82" s="227"/>
      <c r="N82" s="226">
        <v>2.5</v>
      </c>
      <c r="O82" s="226">
        <v>4.7619047619047619</v>
      </c>
      <c r="P82" s="226">
        <v>0</v>
      </c>
      <c r="Q82" s="227"/>
      <c r="R82" s="226">
        <v>0</v>
      </c>
      <c r="S82" s="226">
        <v>0</v>
      </c>
      <c r="T82" s="226">
        <v>0</v>
      </c>
      <c r="U82" s="227"/>
      <c r="V82" s="226">
        <v>0</v>
      </c>
      <c r="W82" s="226">
        <v>0</v>
      </c>
      <c r="X82" s="226">
        <v>0</v>
      </c>
      <c r="Y82" s="227"/>
      <c r="Z82" s="226" t="s">
        <v>19</v>
      </c>
      <c r="AA82" s="226" t="s">
        <v>19</v>
      </c>
      <c r="AB82" s="226" t="s">
        <v>19</v>
      </c>
    </row>
  </sheetData>
  <mergeCells count="2">
    <mergeCell ref="A2:AB2"/>
    <mergeCell ref="A46:AB46"/>
  </mergeCells>
  <hyperlinks>
    <hyperlink ref="AD45" location="INDICE!A1" display="Indice"/>
    <hyperlink ref="AD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topLeftCell="M1" workbookViewId="0">
      <selection activeCell="AE1" sqref="AE1"/>
    </sheetView>
  </sheetViews>
  <sheetFormatPr baseColWidth="10" defaultRowHeight="12.75" x14ac:dyDescent="0.25"/>
  <cols>
    <col min="1" max="1" width="16.5703125" style="4" bestFit="1" customWidth="1"/>
    <col min="2" max="4" width="6.7109375" style="4" customWidth="1"/>
    <col min="5" max="5" width="1.7109375" style="4" customWidth="1"/>
    <col min="6" max="6" width="6.7109375" style="4" customWidth="1"/>
    <col min="7" max="7" width="5.7109375" style="4" customWidth="1"/>
    <col min="8" max="8" width="5.42578125" style="4" customWidth="1"/>
    <col min="9" max="9" width="1.7109375" style="4" customWidth="1"/>
    <col min="10" max="11" width="5.7109375" style="4" customWidth="1"/>
    <col min="12" max="12" width="6" style="4" bestFit="1" customWidth="1"/>
    <col min="13" max="13" width="1.7109375" style="4" customWidth="1"/>
    <col min="14" max="16" width="5.7109375" style="4" customWidth="1"/>
    <col min="17" max="17" width="1.7109375" style="4" customWidth="1"/>
    <col min="18" max="20" width="5.7109375" style="4" customWidth="1"/>
    <col min="21" max="21" width="1.7109375" style="4" customWidth="1"/>
    <col min="22" max="24" width="5.7109375" style="4" customWidth="1"/>
    <col min="25" max="25" width="1.7109375" style="4" customWidth="1"/>
    <col min="26" max="28" width="5.28515625" style="4" customWidth="1"/>
    <col min="29" max="29" width="4.85546875" style="4" customWidth="1"/>
    <col min="30" max="30" width="0" style="4" hidden="1" customWidth="1"/>
    <col min="31" max="31" width="7.85546875" style="4" bestFit="1" customWidth="1"/>
    <col min="32" max="227" width="11.42578125" style="4"/>
    <col min="228" max="228" width="22.7109375" style="4" customWidth="1"/>
    <col min="229" max="229" width="7.28515625" style="4" customWidth="1"/>
    <col min="230" max="230" width="6.85546875" style="4" customWidth="1"/>
    <col min="231" max="231" width="6" style="4" bestFit="1" customWidth="1"/>
    <col min="232" max="232" width="1.7109375" style="4" customWidth="1"/>
    <col min="233" max="233" width="6" style="4" bestFit="1" customWidth="1"/>
    <col min="234" max="235" width="5.42578125" style="4" customWidth="1"/>
    <col min="236" max="236" width="1.7109375" style="4" customWidth="1"/>
    <col min="237" max="239" width="5.140625" style="4" customWidth="1"/>
    <col min="240" max="240" width="1.7109375" style="4" customWidth="1"/>
    <col min="241" max="243" width="4.7109375" style="4" customWidth="1"/>
    <col min="244" max="244" width="1.7109375" style="4" customWidth="1"/>
    <col min="245" max="247" width="4.7109375" style="4" customWidth="1"/>
    <col min="248" max="248" width="1.7109375" style="4" customWidth="1"/>
    <col min="249" max="251" width="4.7109375" style="4" customWidth="1"/>
    <col min="252" max="252" width="1.7109375" style="4" customWidth="1"/>
    <col min="253" max="253" width="4.85546875" style="4" bestFit="1" customWidth="1"/>
    <col min="254" max="254" width="4" style="4" customWidth="1"/>
    <col min="255" max="255" width="5" style="4" customWidth="1"/>
    <col min="256" max="256" width="11.42578125" style="4"/>
    <col min="257" max="257" width="12.42578125" style="4" customWidth="1"/>
    <col min="258" max="258" width="10.85546875" style="4" customWidth="1"/>
    <col min="259" max="260" width="6.140625" style="4" customWidth="1"/>
    <col min="261" max="261" width="1.7109375" style="4" customWidth="1"/>
    <col min="262" max="262" width="6" style="4" customWidth="1"/>
    <col min="263" max="264" width="5.28515625" style="4" customWidth="1"/>
    <col min="265" max="265" width="1.7109375" style="4" customWidth="1"/>
    <col min="266" max="268" width="5.28515625" style="4" customWidth="1"/>
    <col min="269" max="269" width="1.7109375" style="4" customWidth="1"/>
    <col min="270" max="272" width="5.28515625" style="4" customWidth="1"/>
    <col min="273" max="273" width="1.7109375" style="4" customWidth="1"/>
    <col min="274" max="276" width="5.28515625" style="4" customWidth="1"/>
    <col min="277" max="277" width="1.7109375" style="4" customWidth="1"/>
    <col min="278" max="280" width="5.28515625" style="4" customWidth="1"/>
    <col min="281" max="281" width="1.7109375" style="4" customWidth="1"/>
    <col min="282" max="284" width="5.28515625" style="4" customWidth="1"/>
    <col min="285" max="483" width="11.42578125" style="4"/>
    <col min="484" max="484" width="22.7109375" style="4" customWidth="1"/>
    <col min="485" max="485" width="7.28515625" style="4" customWidth="1"/>
    <col min="486" max="486" width="6.85546875" style="4" customWidth="1"/>
    <col min="487" max="487" width="6" style="4" bestFit="1" customWidth="1"/>
    <col min="488" max="488" width="1.7109375" style="4" customWidth="1"/>
    <col min="489" max="489" width="6" style="4" bestFit="1" customWidth="1"/>
    <col min="490" max="491" width="5.42578125" style="4" customWidth="1"/>
    <col min="492" max="492" width="1.7109375" style="4" customWidth="1"/>
    <col min="493" max="495" width="5.140625" style="4" customWidth="1"/>
    <col min="496" max="496" width="1.7109375" style="4" customWidth="1"/>
    <col min="497" max="499" width="4.7109375" style="4" customWidth="1"/>
    <col min="500" max="500" width="1.7109375" style="4" customWidth="1"/>
    <col min="501" max="503" width="4.7109375" style="4" customWidth="1"/>
    <col min="504" max="504" width="1.7109375" style="4" customWidth="1"/>
    <col min="505" max="507" width="4.7109375" style="4" customWidth="1"/>
    <col min="508" max="508" width="1.7109375" style="4" customWidth="1"/>
    <col min="509" max="509" width="4.85546875" style="4" bestFit="1" customWidth="1"/>
    <col min="510" max="510" width="4" style="4" customWidth="1"/>
    <col min="511" max="511" width="5" style="4" customWidth="1"/>
    <col min="512" max="512" width="11.42578125" style="4"/>
    <col min="513" max="513" width="12.42578125" style="4" customWidth="1"/>
    <col min="514" max="514" width="10.85546875" style="4" customWidth="1"/>
    <col min="515" max="516" width="6.140625" style="4" customWidth="1"/>
    <col min="517" max="517" width="1.7109375" style="4" customWidth="1"/>
    <col min="518" max="518" width="6" style="4" customWidth="1"/>
    <col min="519" max="520" width="5.28515625" style="4" customWidth="1"/>
    <col min="521" max="521" width="1.7109375" style="4" customWidth="1"/>
    <col min="522" max="524" width="5.28515625" style="4" customWidth="1"/>
    <col min="525" max="525" width="1.7109375" style="4" customWidth="1"/>
    <col min="526" max="528" width="5.28515625" style="4" customWidth="1"/>
    <col min="529" max="529" width="1.7109375" style="4" customWidth="1"/>
    <col min="530" max="532" width="5.28515625" style="4" customWidth="1"/>
    <col min="533" max="533" width="1.7109375" style="4" customWidth="1"/>
    <col min="534" max="536" width="5.28515625" style="4" customWidth="1"/>
    <col min="537" max="537" width="1.7109375" style="4" customWidth="1"/>
    <col min="538" max="540" width="5.28515625" style="4" customWidth="1"/>
    <col min="541" max="739" width="11.42578125" style="4"/>
    <col min="740" max="740" width="22.7109375" style="4" customWidth="1"/>
    <col min="741" max="741" width="7.28515625" style="4" customWidth="1"/>
    <col min="742" max="742" width="6.85546875" style="4" customWidth="1"/>
    <col min="743" max="743" width="6" style="4" bestFit="1" customWidth="1"/>
    <col min="744" max="744" width="1.7109375" style="4" customWidth="1"/>
    <col min="745" max="745" width="6" style="4" bestFit="1" customWidth="1"/>
    <col min="746" max="747" width="5.42578125" style="4" customWidth="1"/>
    <col min="748" max="748" width="1.7109375" style="4" customWidth="1"/>
    <col min="749" max="751" width="5.140625" style="4" customWidth="1"/>
    <col min="752" max="752" width="1.7109375" style="4" customWidth="1"/>
    <col min="753" max="755" width="4.7109375" style="4" customWidth="1"/>
    <col min="756" max="756" width="1.7109375" style="4" customWidth="1"/>
    <col min="757" max="759" width="4.7109375" style="4" customWidth="1"/>
    <col min="760" max="760" width="1.7109375" style="4" customWidth="1"/>
    <col min="761" max="763" width="4.7109375" style="4" customWidth="1"/>
    <col min="764" max="764" width="1.7109375" style="4" customWidth="1"/>
    <col min="765" max="765" width="4.85546875" style="4" bestFit="1" customWidth="1"/>
    <col min="766" max="766" width="4" style="4" customWidth="1"/>
    <col min="767" max="767" width="5" style="4" customWidth="1"/>
    <col min="768" max="768" width="11.42578125" style="4"/>
    <col min="769" max="769" width="12.42578125" style="4" customWidth="1"/>
    <col min="770" max="770" width="10.85546875" style="4" customWidth="1"/>
    <col min="771" max="772" width="6.140625" style="4" customWidth="1"/>
    <col min="773" max="773" width="1.7109375" style="4" customWidth="1"/>
    <col min="774" max="774" width="6" style="4" customWidth="1"/>
    <col min="775" max="776" width="5.28515625" style="4" customWidth="1"/>
    <col min="777" max="777" width="1.7109375" style="4" customWidth="1"/>
    <col min="778" max="780" width="5.28515625" style="4" customWidth="1"/>
    <col min="781" max="781" width="1.7109375" style="4" customWidth="1"/>
    <col min="782" max="784" width="5.28515625" style="4" customWidth="1"/>
    <col min="785" max="785" width="1.7109375" style="4" customWidth="1"/>
    <col min="786" max="788" width="5.28515625" style="4" customWidth="1"/>
    <col min="789" max="789" width="1.7109375" style="4" customWidth="1"/>
    <col min="790" max="792" width="5.28515625" style="4" customWidth="1"/>
    <col min="793" max="793" width="1.7109375" style="4" customWidth="1"/>
    <col min="794" max="796" width="5.28515625" style="4" customWidth="1"/>
    <col min="797" max="995" width="11.42578125" style="4"/>
    <col min="996" max="996" width="22.7109375" style="4" customWidth="1"/>
    <col min="997" max="997" width="7.28515625" style="4" customWidth="1"/>
    <col min="998" max="998" width="6.85546875" style="4" customWidth="1"/>
    <col min="999" max="999" width="6" style="4" bestFit="1" customWidth="1"/>
    <col min="1000" max="1000" width="1.7109375" style="4" customWidth="1"/>
    <col min="1001" max="1001" width="6" style="4" bestFit="1" customWidth="1"/>
    <col min="1002" max="1003" width="5.42578125" style="4" customWidth="1"/>
    <col min="1004" max="1004" width="1.7109375" style="4" customWidth="1"/>
    <col min="1005" max="1007" width="5.140625" style="4" customWidth="1"/>
    <col min="1008" max="1008" width="1.7109375" style="4" customWidth="1"/>
    <col min="1009" max="1011" width="4.7109375" style="4" customWidth="1"/>
    <col min="1012" max="1012" width="1.7109375" style="4" customWidth="1"/>
    <col min="1013" max="1015" width="4.7109375" style="4" customWidth="1"/>
    <col min="1016" max="1016" width="1.7109375" style="4" customWidth="1"/>
    <col min="1017" max="1019" width="4.7109375" style="4" customWidth="1"/>
    <col min="1020" max="1020" width="1.7109375" style="4" customWidth="1"/>
    <col min="1021" max="1021" width="4.85546875" style="4" bestFit="1" customWidth="1"/>
    <col min="1022" max="1022" width="4" style="4" customWidth="1"/>
    <col min="1023" max="1023" width="5" style="4" customWidth="1"/>
    <col min="1024" max="1024" width="11.42578125" style="4"/>
    <col min="1025" max="1025" width="12.42578125" style="4" customWidth="1"/>
    <col min="1026" max="1026" width="10.85546875" style="4" customWidth="1"/>
    <col min="1027" max="1028" width="6.140625" style="4" customWidth="1"/>
    <col min="1029" max="1029" width="1.7109375" style="4" customWidth="1"/>
    <col min="1030" max="1030" width="6" style="4" customWidth="1"/>
    <col min="1031" max="1032" width="5.28515625" style="4" customWidth="1"/>
    <col min="1033" max="1033" width="1.7109375" style="4" customWidth="1"/>
    <col min="1034" max="1036" width="5.28515625" style="4" customWidth="1"/>
    <col min="1037" max="1037" width="1.7109375" style="4" customWidth="1"/>
    <col min="1038" max="1040" width="5.28515625" style="4" customWidth="1"/>
    <col min="1041" max="1041" width="1.7109375" style="4" customWidth="1"/>
    <col min="1042" max="1044" width="5.28515625" style="4" customWidth="1"/>
    <col min="1045" max="1045" width="1.7109375" style="4" customWidth="1"/>
    <col min="1046" max="1048" width="5.28515625" style="4" customWidth="1"/>
    <col min="1049" max="1049" width="1.7109375" style="4" customWidth="1"/>
    <col min="1050" max="1052" width="5.28515625" style="4" customWidth="1"/>
    <col min="1053" max="1251" width="11.42578125" style="4"/>
    <col min="1252" max="1252" width="22.7109375" style="4" customWidth="1"/>
    <col min="1253" max="1253" width="7.28515625" style="4" customWidth="1"/>
    <col min="1254" max="1254" width="6.85546875" style="4" customWidth="1"/>
    <col min="1255" max="1255" width="6" style="4" bestFit="1" customWidth="1"/>
    <col min="1256" max="1256" width="1.7109375" style="4" customWidth="1"/>
    <col min="1257" max="1257" width="6" style="4" bestFit="1" customWidth="1"/>
    <col min="1258" max="1259" width="5.42578125" style="4" customWidth="1"/>
    <col min="1260" max="1260" width="1.7109375" style="4" customWidth="1"/>
    <col min="1261" max="1263" width="5.140625" style="4" customWidth="1"/>
    <col min="1264" max="1264" width="1.7109375" style="4" customWidth="1"/>
    <col min="1265" max="1267" width="4.7109375" style="4" customWidth="1"/>
    <col min="1268" max="1268" width="1.7109375" style="4" customWidth="1"/>
    <col min="1269" max="1271" width="4.7109375" style="4" customWidth="1"/>
    <col min="1272" max="1272" width="1.7109375" style="4" customWidth="1"/>
    <col min="1273" max="1275" width="4.7109375" style="4" customWidth="1"/>
    <col min="1276" max="1276" width="1.7109375" style="4" customWidth="1"/>
    <col min="1277" max="1277" width="4.85546875" style="4" bestFit="1" customWidth="1"/>
    <col min="1278" max="1278" width="4" style="4" customWidth="1"/>
    <col min="1279" max="1279" width="5" style="4" customWidth="1"/>
    <col min="1280" max="1280" width="11.42578125" style="4"/>
    <col min="1281" max="1281" width="12.42578125" style="4" customWidth="1"/>
    <col min="1282" max="1282" width="10.85546875" style="4" customWidth="1"/>
    <col min="1283" max="1284" width="6.140625" style="4" customWidth="1"/>
    <col min="1285" max="1285" width="1.7109375" style="4" customWidth="1"/>
    <col min="1286" max="1286" width="6" style="4" customWidth="1"/>
    <col min="1287" max="1288" width="5.28515625" style="4" customWidth="1"/>
    <col min="1289" max="1289" width="1.7109375" style="4" customWidth="1"/>
    <col min="1290" max="1292" width="5.28515625" style="4" customWidth="1"/>
    <col min="1293" max="1293" width="1.7109375" style="4" customWidth="1"/>
    <col min="1294" max="1296" width="5.28515625" style="4" customWidth="1"/>
    <col min="1297" max="1297" width="1.7109375" style="4" customWidth="1"/>
    <col min="1298" max="1300" width="5.28515625" style="4" customWidth="1"/>
    <col min="1301" max="1301" width="1.7109375" style="4" customWidth="1"/>
    <col min="1302" max="1304" width="5.28515625" style="4" customWidth="1"/>
    <col min="1305" max="1305" width="1.7109375" style="4" customWidth="1"/>
    <col min="1306" max="1308" width="5.28515625" style="4" customWidth="1"/>
    <col min="1309" max="1507" width="11.42578125" style="4"/>
    <col min="1508" max="1508" width="22.7109375" style="4" customWidth="1"/>
    <col min="1509" max="1509" width="7.28515625" style="4" customWidth="1"/>
    <col min="1510" max="1510" width="6.85546875" style="4" customWidth="1"/>
    <col min="1511" max="1511" width="6" style="4" bestFit="1" customWidth="1"/>
    <col min="1512" max="1512" width="1.7109375" style="4" customWidth="1"/>
    <col min="1513" max="1513" width="6" style="4" bestFit="1" customWidth="1"/>
    <col min="1514" max="1515" width="5.42578125" style="4" customWidth="1"/>
    <col min="1516" max="1516" width="1.7109375" style="4" customWidth="1"/>
    <col min="1517" max="1519" width="5.140625" style="4" customWidth="1"/>
    <col min="1520" max="1520" width="1.7109375" style="4" customWidth="1"/>
    <col min="1521" max="1523" width="4.7109375" style="4" customWidth="1"/>
    <col min="1524" max="1524" width="1.7109375" style="4" customWidth="1"/>
    <col min="1525" max="1527" width="4.7109375" style="4" customWidth="1"/>
    <col min="1528" max="1528" width="1.7109375" style="4" customWidth="1"/>
    <col min="1529" max="1531" width="4.7109375" style="4" customWidth="1"/>
    <col min="1532" max="1532" width="1.7109375" style="4" customWidth="1"/>
    <col min="1533" max="1533" width="4.85546875" style="4" bestFit="1" customWidth="1"/>
    <col min="1534" max="1534" width="4" style="4" customWidth="1"/>
    <col min="1535" max="1535" width="5" style="4" customWidth="1"/>
    <col min="1536" max="1536" width="11.42578125" style="4"/>
    <col min="1537" max="1537" width="12.42578125" style="4" customWidth="1"/>
    <col min="1538" max="1538" width="10.85546875" style="4" customWidth="1"/>
    <col min="1539" max="1540" width="6.140625" style="4" customWidth="1"/>
    <col min="1541" max="1541" width="1.7109375" style="4" customWidth="1"/>
    <col min="1542" max="1542" width="6" style="4" customWidth="1"/>
    <col min="1543" max="1544" width="5.28515625" style="4" customWidth="1"/>
    <col min="1545" max="1545" width="1.7109375" style="4" customWidth="1"/>
    <col min="1546" max="1548" width="5.28515625" style="4" customWidth="1"/>
    <col min="1549" max="1549" width="1.7109375" style="4" customWidth="1"/>
    <col min="1550" max="1552" width="5.28515625" style="4" customWidth="1"/>
    <col min="1553" max="1553" width="1.7109375" style="4" customWidth="1"/>
    <col min="1554" max="1556" width="5.28515625" style="4" customWidth="1"/>
    <col min="1557" max="1557" width="1.7109375" style="4" customWidth="1"/>
    <col min="1558" max="1560" width="5.28515625" style="4" customWidth="1"/>
    <col min="1561" max="1561" width="1.7109375" style="4" customWidth="1"/>
    <col min="1562" max="1564" width="5.28515625" style="4" customWidth="1"/>
    <col min="1565" max="1763" width="11.42578125" style="4"/>
    <col min="1764" max="1764" width="22.7109375" style="4" customWidth="1"/>
    <col min="1765" max="1765" width="7.28515625" style="4" customWidth="1"/>
    <col min="1766" max="1766" width="6.85546875" style="4" customWidth="1"/>
    <col min="1767" max="1767" width="6" style="4" bestFit="1" customWidth="1"/>
    <col min="1768" max="1768" width="1.7109375" style="4" customWidth="1"/>
    <col min="1769" max="1769" width="6" style="4" bestFit="1" customWidth="1"/>
    <col min="1770" max="1771" width="5.42578125" style="4" customWidth="1"/>
    <col min="1772" max="1772" width="1.7109375" style="4" customWidth="1"/>
    <col min="1773" max="1775" width="5.140625" style="4" customWidth="1"/>
    <col min="1776" max="1776" width="1.7109375" style="4" customWidth="1"/>
    <col min="1777" max="1779" width="4.7109375" style="4" customWidth="1"/>
    <col min="1780" max="1780" width="1.7109375" style="4" customWidth="1"/>
    <col min="1781" max="1783" width="4.7109375" style="4" customWidth="1"/>
    <col min="1784" max="1784" width="1.7109375" style="4" customWidth="1"/>
    <col min="1785" max="1787" width="4.7109375" style="4" customWidth="1"/>
    <col min="1788" max="1788" width="1.7109375" style="4" customWidth="1"/>
    <col min="1789" max="1789" width="4.85546875" style="4" bestFit="1" customWidth="1"/>
    <col min="1790" max="1790" width="4" style="4" customWidth="1"/>
    <col min="1791" max="1791" width="5" style="4" customWidth="1"/>
    <col min="1792" max="1792" width="11.42578125" style="4"/>
    <col min="1793" max="1793" width="12.42578125" style="4" customWidth="1"/>
    <col min="1794" max="1794" width="10.85546875" style="4" customWidth="1"/>
    <col min="1795" max="1796" width="6.140625" style="4" customWidth="1"/>
    <col min="1797" max="1797" width="1.7109375" style="4" customWidth="1"/>
    <col min="1798" max="1798" width="6" style="4" customWidth="1"/>
    <col min="1799" max="1800" width="5.28515625" style="4" customWidth="1"/>
    <col min="1801" max="1801" width="1.7109375" style="4" customWidth="1"/>
    <col min="1802" max="1804" width="5.28515625" style="4" customWidth="1"/>
    <col min="1805" max="1805" width="1.7109375" style="4" customWidth="1"/>
    <col min="1806" max="1808" width="5.28515625" style="4" customWidth="1"/>
    <col min="1809" max="1809" width="1.7109375" style="4" customWidth="1"/>
    <col min="1810" max="1812" width="5.28515625" style="4" customWidth="1"/>
    <col min="1813" max="1813" width="1.7109375" style="4" customWidth="1"/>
    <col min="1814" max="1816" width="5.28515625" style="4" customWidth="1"/>
    <col min="1817" max="1817" width="1.7109375" style="4" customWidth="1"/>
    <col min="1818" max="1820" width="5.28515625" style="4" customWidth="1"/>
    <col min="1821" max="2019" width="11.42578125" style="4"/>
    <col min="2020" max="2020" width="22.7109375" style="4" customWidth="1"/>
    <col min="2021" max="2021" width="7.28515625" style="4" customWidth="1"/>
    <col min="2022" max="2022" width="6.85546875" style="4" customWidth="1"/>
    <col min="2023" max="2023" width="6" style="4" bestFit="1" customWidth="1"/>
    <col min="2024" max="2024" width="1.7109375" style="4" customWidth="1"/>
    <col min="2025" max="2025" width="6" style="4" bestFit="1" customWidth="1"/>
    <col min="2026" max="2027" width="5.42578125" style="4" customWidth="1"/>
    <col min="2028" max="2028" width="1.7109375" style="4" customWidth="1"/>
    <col min="2029" max="2031" width="5.140625" style="4" customWidth="1"/>
    <col min="2032" max="2032" width="1.7109375" style="4" customWidth="1"/>
    <col min="2033" max="2035" width="4.7109375" style="4" customWidth="1"/>
    <col min="2036" max="2036" width="1.7109375" style="4" customWidth="1"/>
    <col min="2037" max="2039" width="4.7109375" style="4" customWidth="1"/>
    <col min="2040" max="2040" width="1.7109375" style="4" customWidth="1"/>
    <col min="2041" max="2043" width="4.7109375" style="4" customWidth="1"/>
    <col min="2044" max="2044" width="1.7109375" style="4" customWidth="1"/>
    <col min="2045" max="2045" width="4.85546875" style="4" bestFit="1" customWidth="1"/>
    <col min="2046" max="2046" width="4" style="4" customWidth="1"/>
    <col min="2047" max="2047" width="5" style="4" customWidth="1"/>
    <col min="2048" max="2048" width="11.42578125" style="4"/>
    <col min="2049" max="2049" width="12.42578125" style="4" customWidth="1"/>
    <col min="2050" max="2050" width="10.85546875" style="4" customWidth="1"/>
    <col min="2051" max="2052" width="6.140625" style="4" customWidth="1"/>
    <col min="2053" max="2053" width="1.7109375" style="4" customWidth="1"/>
    <col min="2054" max="2054" width="6" style="4" customWidth="1"/>
    <col min="2055" max="2056" width="5.28515625" style="4" customWidth="1"/>
    <col min="2057" max="2057" width="1.7109375" style="4" customWidth="1"/>
    <col min="2058" max="2060" width="5.28515625" style="4" customWidth="1"/>
    <col min="2061" max="2061" width="1.7109375" style="4" customWidth="1"/>
    <col min="2062" max="2064" width="5.28515625" style="4" customWidth="1"/>
    <col min="2065" max="2065" width="1.7109375" style="4" customWidth="1"/>
    <col min="2066" max="2068" width="5.28515625" style="4" customWidth="1"/>
    <col min="2069" max="2069" width="1.7109375" style="4" customWidth="1"/>
    <col min="2070" max="2072" width="5.28515625" style="4" customWidth="1"/>
    <col min="2073" max="2073" width="1.7109375" style="4" customWidth="1"/>
    <col min="2074" max="2076" width="5.28515625" style="4" customWidth="1"/>
    <col min="2077" max="2275" width="11.42578125" style="4"/>
    <col min="2276" max="2276" width="22.7109375" style="4" customWidth="1"/>
    <col min="2277" max="2277" width="7.28515625" style="4" customWidth="1"/>
    <col min="2278" max="2278" width="6.85546875" style="4" customWidth="1"/>
    <col min="2279" max="2279" width="6" style="4" bestFit="1" customWidth="1"/>
    <col min="2280" max="2280" width="1.7109375" style="4" customWidth="1"/>
    <col min="2281" max="2281" width="6" style="4" bestFit="1" customWidth="1"/>
    <col min="2282" max="2283" width="5.42578125" style="4" customWidth="1"/>
    <col min="2284" max="2284" width="1.7109375" style="4" customWidth="1"/>
    <col min="2285" max="2287" width="5.140625" style="4" customWidth="1"/>
    <col min="2288" max="2288" width="1.7109375" style="4" customWidth="1"/>
    <col min="2289" max="2291" width="4.7109375" style="4" customWidth="1"/>
    <col min="2292" max="2292" width="1.7109375" style="4" customWidth="1"/>
    <col min="2293" max="2295" width="4.7109375" style="4" customWidth="1"/>
    <col min="2296" max="2296" width="1.7109375" style="4" customWidth="1"/>
    <col min="2297" max="2299" width="4.7109375" style="4" customWidth="1"/>
    <col min="2300" max="2300" width="1.7109375" style="4" customWidth="1"/>
    <col min="2301" max="2301" width="4.85546875" style="4" bestFit="1" customWidth="1"/>
    <col min="2302" max="2302" width="4" style="4" customWidth="1"/>
    <col min="2303" max="2303" width="5" style="4" customWidth="1"/>
    <col min="2304" max="2304" width="11.42578125" style="4"/>
    <col min="2305" max="2305" width="12.42578125" style="4" customWidth="1"/>
    <col min="2306" max="2306" width="10.85546875" style="4" customWidth="1"/>
    <col min="2307" max="2308" width="6.140625" style="4" customWidth="1"/>
    <col min="2309" max="2309" width="1.7109375" style="4" customWidth="1"/>
    <col min="2310" max="2310" width="6" style="4" customWidth="1"/>
    <col min="2311" max="2312" width="5.28515625" style="4" customWidth="1"/>
    <col min="2313" max="2313" width="1.7109375" style="4" customWidth="1"/>
    <col min="2314" max="2316" width="5.28515625" style="4" customWidth="1"/>
    <col min="2317" max="2317" width="1.7109375" style="4" customWidth="1"/>
    <col min="2318" max="2320" width="5.28515625" style="4" customWidth="1"/>
    <col min="2321" max="2321" width="1.7109375" style="4" customWidth="1"/>
    <col min="2322" max="2324" width="5.28515625" style="4" customWidth="1"/>
    <col min="2325" max="2325" width="1.7109375" style="4" customWidth="1"/>
    <col min="2326" max="2328" width="5.28515625" style="4" customWidth="1"/>
    <col min="2329" max="2329" width="1.7109375" style="4" customWidth="1"/>
    <col min="2330" max="2332" width="5.28515625" style="4" customWidth="1"/>
    <col min="2333" max="2531" width="11.42578125" style="4"/>
    <col min="2532" max="2532" width="22.7109375" style="4" customWidth="1"/>
    <col min="2533" max="2533" width="7.28515625" style="4" customWidth="1"/>
    <col min="2534" max="2534" width="6.85546875" style="4" customWidth="1"/>
    <col min="2535" max="2535" width="6" style="4" bestFit="1" customWidth="1"/>
    <col min="2536" max="2536" width="1.7109375" style="4" customWidth="1"/>
    <col min="2537" max="2537" width="6" style="4" bestFit="1" customWidth="1"/>
    <col min="2538" max="2539" width="5.42578125" style="4" customWidth="1"/>
    <col min="2540" max="2540" width="1.7109375" style="4" customWidth="1"/>
    <col min="2541" max="2543" width="5.140625" style="4" customWidth="1"/>
    <col min="2544" max="2544" width="1.7109375" style="4" customWidth="1"/>
    <col min="2545" max="2547" width="4.7109375" style="4" customWidth="1"/>
    <col min="2548" max="2548" width="1.7109375" style="4" customWidth="1"/>
    <col min="2549" max="2551" width="4.7109375" style="4" customWidth="1"/>
    <col min="2552" max="2552" width="1.7109375" style="4" customWidth="1"/>
    <col min="2553" max="2555" width="4.7109375" style="4" customWidth="1"/>
    <col min="2556" max="2556" width="1.7109375" style="4" customWidth="1"/>
    <col min="2557" max="2557" width="4.85546875" style="4" bestFit="1" customWidth="1"/>
    <col min="2558" max="2558" width="4" style="4" customWidth="1"/>
    <col min="2559" max="2559" width="5" style="4" customWidth="1"/>
    <col min="2560" max="2560" width="11.42578125" style="4"/>
    <col min="2561" max="2561" width="12.42578125" style="4" customWidth="1"/>
    <col min="2562" max="2562" width="10.85546875" style="4" customWidth="1"/>
    <col min="2563" max="2564" width="6.140625" style="4" customWidth="1"/>
    <col min="2565" max="2565" width="1.7109375" style="4" customWidth="1"/>
    <col min="2566" max="2566" width="6" style="4" customWidth="1"/>
    <col min="2567" max="2568" width="5.28515625" style="4" customWidth="1"/>
    <col min="2569" max="2569" width="1.7109375" style="4" customWidth="1"/>
    <col min="2570" max="2572" width="5.28515625" style="4" customWidth="1"/>
    <col min="2573" max="2573" width="1.7109375" style="4" customWidth="1"/>
    <col min="2574" max="2576" width="5.28515625" style="4" customWidth="1"/>
    <col min="2577" max="2577" width="1.7109375" style="4" customWidth="1"/>
    <col min="2578" max="2580" width="5.28515625" style="4" customWidth="1"/>
    <col min="2581" max="2581" width="1.7109375" style="4" customWidth="1"/>
    <col min="2582" max="2584" width="5.28515625" style="4" customWidth="1"/>
    <col min="2585" max="2585" width="1.7109375" style="4" customWidth="1"/>
    <col min="2586" max="2588" width="5.28515625" style="4" customWidth="1"/>
    <col min="2589" max="2787" width="11.42578125" style="4"/>
    <col min="2788" max="2788" width="22.7109375" style="4" customWidth="1"/>
    <col min="2789" max="2789" width="7.28515625" style="4" customWidth="1"/>
    <col min="2790" max="2790" width="6.85546875" style="4" customWidth="1"/>
    <col min="2791" max="2791" width="6" style="4" bestFit="1" customWidth="1"/>
    <col min="2792" max="2792" width="1.7109375" style="4" customWidth="1"/>
    <col min="2793" max="2793" width="6" style="4" bestFit="1" customWidth="1"/>
    <col min="2794" max="2795" width="5.42578125" style="4" customWidth="1"/>
    <col min="2796" max="2796" width="1.7109375" style="4" customWidth="1"/>
    <col min="2797" max="2799" width="5.140625" style="4" customWidth="1"/>
    <col min="2800" max="2800" width="1.7109375" style="4" customWidth="1"/>
    <col min="2801" max="2803" width="4.7109375" style="4" customWidth="1"/>
    <col min="2804" max="2804" width="1.7109375" style="4" customWidth="1"/>
    <col min="2805" max="2807" width="4.7109375" style="4" customWidth="1"/>
    <col min="2808" max="2808" width="1.7109375" style="4" customWidth="1"/>
    <col min="2809" max="2811" width="4.7109375" style="4" customWidth="1"/>
    <col min="2812" max="2812" width="1.7109375" style="4" customWidth="1"/>
    <col min="2813" max="2813" width="4.85546875" style="4" bestFit="1" customWidth="1"/>
    <col min="2814" max="2814" width="4" style="4" customWidth="1"/>
    <col min="2815" max="2815" width="5" style="4" customWidth="1"/>
    <col min="2816" max="2816" width="11.42578125" style="4"/>
    <col min="2817" max="2817" width="12.42578125" style="4" customWidth="1"/>
    <col min="2818" max="2818" width="10.85546875" style="4" customWidth="1"/>
    <col min="2819" max="2820" width="6.140625" style="4" customWidth="1"/>
    <col min="2821" max="2821" width="1.7109375" style="4" customWidth="1"/>
    <col min="2822" max="2822" width="6" style="4" customWidth="1"/>
    <col min="2823" max="2824" width="5.28515625" style="4" customWidth="1"/>
    <col min="2825" max="2825" width="1.7109375" style="4" customWidth="1"/>
    <col min="2826" max="2828" width="5.28515625" style="4" customWidth="1"/>
    <col min="2829" max="2829" width="1.7109375" style="4" customWidth="1"/>
    <col min="2830" max="2832" width="5.28515625" style="4" customWidth="1"/>
    <col min="2833" max="2833" width="1.7109375" style="4" customWidth="1"/>
    <col min="2834" max="2836" width="5.28515625" style="4" customWidth="1"/>
    <col min="2837" max="2837" width="1.7109375" style="4" customWidth="1"/>
    <col min="2838" max="2840" width="5.28515625" style="4" customWidth="1"/>
    <col min="2841" max="2841" width="1.7109375" style="4" customWidth="1"/>
    <col min="2842" max="2844" width="5.28515625" style="4" customWidth="1"/>
    <col min="2845" max="3043" width="11.42578125" style="4"/>
    <col min="3044" max="3044" width="22.7109375" style="4" customWidth="1"/>
    <col min="3045" max="3045" width="7.28515625" style="4" customWidth="1"/>
    <col min="3046" max="3046" width="6.85546875" style="4" customWidth="1"/>
    <col min="3047" max="3047" width="6" style="4" bestFit="1" customWidth="1"/>
    <col min="3048" max="3048" width="1.7109375" style="4" customWidth="1"/>
    <col min="3049" max="3049" width="6" style="4" bestFit="1" customWidth="1"/>
    <col min="3050" max="3051" width="5.42578125" style="4" customWidth="1"/>
    <col min="3052" max="3052" width="1.7109375" style="4" customWidth="1"/>
    <col min="3053" max="3055" width="5.140625" style="4" customWidth="1"/>
    <col min="3056" max="3056" width="1.7109375" style="4" customWidth="1"/>
    <col min="3057" max="3059" width="4.7109375" style="4" customWidth="1"/>
    <col min="3060" max="3060" width="1.7109375" style="4" customWidth="1"/>
    <col min="3061" max="3063" width="4.7109375" style="4" customWidth="1"/>
    <col min="3064" max="3064" width="1.7109375" style="4" customWidth="1"/>
    <col min="3065" max="3067" width="4.7109375" style="4" customWidth="1"/>
    <col min="3068" max="3068" width="1.7109375" style="4" customWidth="1"/>
    <col min="3069" max="3069" width="4.85546875" style="4" bestFit="1" customWidth="1"/>
    <col min="3070" max="3070" width="4" style="4" customWidth="1"/>
    <col min="3071" max="3071" width="5" style="4" customWidth="1"/>
    <col min="3072" max="3072" width="11.42578125" style="4"/>
    <col min="3073" max="3073" width="12.42578125" style="4" customWidth="1"/>
    <col min="3074" max="3074" width="10.85546875" style="4" customWidth="1"/>
    <col min="3075" max="3076" width="6.140625" style="4" customWidth="1"/>
    <col min="3077" max="3077" width="1.7109375" style="4" customWidth="1"/>
    <col min="3078" max="3078" width="6" style="4" customWidth="1"/>
    <col min="3079" max="3080" width="5.28515625" style="4" customWidth="1"/>
    <col min="3081" max="3081" width="1.7109375" style="4" customWidth="1"/>
    <col min="3082" max="3084" width="5.28515625" style="4" customWidth="1"/>
    <col min="3085" max="3085" width="1.7109375" style="4" customWidth="1"/>
    <col min="3086" max="3088" width="5.28515625" style="4" customWidth="1"/>
    <col min="3089" max="3089" width="1.7109375" style="4" customWidth="1"/>
    <col min="3090" max="3092" width="5.28515625" style="4" customWidth="1"/>
    <col min="3093" max="3093" width="1.7109375" style="4" customWidth="1"/>
    <col min="3094" max="3096" width="5.28515625" style="4" customWidth="1"/>
    <col min="3097" max="3097" width="1.7109375" style="4" customWidth="1"/>
    <col min="3098" max="3100" width="5.28515625" style="4" customWidth="1"/>
    <col min="3101" max="3299" width="11.42578125" style="4"/>
    <col min="3300" max="3300" width="22.7109375" style="4" customWidth="1"/>
    <col min="3301" max="3301" width="7.28515625" style="4" customWidth="1"/>
    <col min="3302" max="3302" width="6.85546875" style="4" customWidth="1"/>
    <col min="3303" max="3303" width="6" style="4" bestFit="1" customWidth="1"/>
    <col min="3304" max="3304" width="1.7109375" style="4" customWidth="1"/>
    <col min="3305" max="3305" width="6" style="4" bestFit="1" customWidth="1"/>
    <col min="3306" max="3307" width="5.42578125" style="4" customWidth="1"/>
    <col min="3308" max="3308" width="1.7109375" style="4" customWidth="1"/>
    <col min="3309" max="3311" width="5.140625" style="4" customWidth="1"/>
    <col min="3312" max="3312" width="1.7109375" style="4" customWidth="1"/>
    <col min="3313" max="3315" width="4.7109375" style="4" customWidth="1"/>
    <col min="3316" max="3316" width="1.7109375" style="4" customWidth="1"/>
    <col min="3317" max="3319" width="4.7109375" style="4" customWidth="1"/>
    <col min="3320" max="3320" width="1.7109375" style="4" customWidth="1"/>
    <col min="3321" max="3323" width="4.7109375" style="4" customWidth="1"/>
    <col min="3324" max="3324" width="1.7109375" style="4" customWidth="1"/>
    <col min="3325" max="3325" width="4.85546875" style="4" bestFit="1" customWidth="1"/>
    <col min="3326" max="3326" width="4" style="4" customWidth="1"/>
    <col min="3327" max="3327" width="5" style="4" customWidth="1"/>
    <col min="3328" max="3328" width="11.42578125" style="4"/>
    <col min="3329" max="3329" width="12.42578125" style="4" customWidth="1"/>
    <col min="3330" max="3330" width="10.85546875" style="4" customWidth="1"/>
    <col min="3331" max="3332" width="6.140625" style="4" customWidth="1"/>
    <col min="3333" max="3333" width="1.7109375" style="4" customWidth="1"/>
    <col min="3334" max="3334" width="6" style="4" customWidth="1"/>
    <col min="3335" max="3336" width="5.28515625" style="4" customWidth="1"/>
    <col min="3337" max="3337" width="1.7109375" style="4" customWidth="1"/>
    <col min="3338" max="3340" width="5.28515625" style="4" customWidth="1"/>
    <col min="3341" max="3341" width="1.7109375" style="4" customWidth="1"/>
    <col min="3342" max="3344" width="5.28515625" style="4" customWidth="1"/>
    <col min="3345" max="3345" width="1.7109375" style="4" customWidth="1"/>
    <col min="3346" max="3348" width="5.28515625" style="4" customWidth="1"/>
    <col min="3349" max="3349" width="1.7109375" style="4" customWidth="1"/>
    <col min="3350" max="3352" width="5.28515625" style="4" customWidth="1"/>
    <col min="3353" max="3353" width="1.7109375" style="4" customWidth="1"/>
    <col min="3354" max="3356" width="5.28515625" style="4" customWidth="1"/>
    <col min="3357" max="3555" width="11.42578125" style="4"/>
    <col min="3556" max="3556" width="22.7109375" style="4" customWidth="1"/>
    <col min="3557" max="3557" width="7.28515625" style="4" customWidth="1"/>
    <col min="3558" max="3558" width="6.85546875" style="4" customWidth="1"/>
    <col min="3559" max="3559" width="6" style="4" bestFit="1" customWidth="1"/>
    <col min="3560" max="3560" width="1.7109375" style="4" customWidth="1"/>
    <col min="3561" max="3561" width="6" style="4" bestFit="1" customWidth="1"/>
    <col min="3562" max="3563" width="5.42578125" style="4" customWidth="1"/>
    <col min="3564" max="3564" width="1.7109375" style="4" customWidth="1"/>
    <col min="3565" max="3567" width="5.140625" style="4" customWidth="1"/>
    <col min="3568" max="3568" width="1.7109375" style="4" customWidth="1"/>
    <col min="3569" max="3571" width="4.7109375" style="4" customWidth="1"/>
    <col min="3572" max="3572" width="1.7109375" style="4" customWidth="1"/>
    <col min="3573" max="3575" width="4.7109375" style="4" customWidth="1"/>
    <col min="3576" max="3576" width="1.7109375" style="4" customWidth="1"/>
    <col min="3577" max="3579" width="4.7109375" style="4" customWidth="1"/>
    <col min="3580" max="3580" width="1.7109375" style="4" customWidth="1"/>
    <col min="3581" max="3581" width="4.85546875" style="4" bestFit="1" customWidth="1"/>
    <col min="3582" max="3582" width="4" style="4" customWidth="1"/>
    <col min="3583" max="3583" width="5" style="4" customWidth="1"/>
    <col min="3584" max="3584" width="11.42578125" style="4"/>
    <col min="3585" max="3585" width="12.42578125" style="4" customWidth="1"/>
    <col min="3586" max="3586" width="10.85546875" style="4" customWidth="1"/>
    <col min="3587" max="3588" width="6.140625" style="4" customWidth="1"/>
    <col min="3589" max="3589" width="1.7109375" style="4" customWidth="1"/>
    <col min="3590" max="3590" width="6" style="4" customWidth="1"/>
    <col min="3591" max="3592" width="5.28515625" style="4" customWidth="1"/>
    <col min="3593" max="3593" width="1.7109375" style="4" customWidth="1"/>
    <col min="3594" max="3596" width="5.28515625" style="4" customWidth="1"/>
    <col min="3597" max="3597" width="1.7109375" style="4" customWidth="1"/>
    <col min="3598" max="3600" width="5.28515625" style="4" customWidth="1"/>
    <col min="3601" max="3601" width="1.7109375" style="4" customWidth="1"/>
    <col min="3602" max="3604" width="5.28515625" style="4" customWidth="1"/>
    <col min="3605" max="3605" width="1.7109375" style="4" customWidth="1"/>
    <col min="3606" max="3608" width="5.28515625" style="4" customWidth="1"/>
    <col min="3609" max="3609" width="1.7109375" style="4" customWidth="1"/>
    <col min="3610" max="3612" width="5.28515625" style="4" customWidth="1"/>
    <col min="3613" max="3811" width="11.42578125" style="4"/>
    <col min="3812" max="3812" width="22.7109375" style="4" customWidth="1"/>
    <col min="3813" max="3813" width="7.28515625" style="4" customWidth="1"/>
    <col min="3814" max="3814" width="6.85546875" style="4" customWidth="1"/>
    <col min="3815" max="3815" width="6" style="4" bestFit="1" customWidth="1"/>
    <col min="3816" max="3816" width="1.7109375" style="4" customWidth="1"/>
    <col min="3817" max="3817" width="6" style="4" bestFit="1" customWidth="1"/>
    <col min="3818" max="3819" width="5.42578125" style="4" customWidth="1"/>
    <col min="3820" max="3820" width="1.7109375" style="4" customWidth="1"/>
    <col min="3821" max="3823" width="5.140625" style="4" customWidth="1"/>
    <col min="3824" max="3824" width="1.7109375" style="4" customWidth="1"/>
    <col min="3825" max="3827" width="4.7109375" style="4" customWidth="1"/>
    <col min="3828" max="3828" width="1.7109375" style="4" customWidth="1"/>
    <col min="3829" max="3831" width="4.7109375" style="4" customWidth="1"/>
    <col min="3832" max="3832" width="1.7109375" style="4" customWidth="1"/>
    <col min="3833" max="3835" width="4.7109375" style="4" customWidth="1"/>
    <col min="3836" max="3836" width="1.7109375" style="4" customWidth="1"/>
    <col min="3837" max="3837" width="4.85546875" style="4" bestFit="1" customWidth="1"/>
    <col min="3838" max="3838" width="4" style="4" customWidth="1"/>
    <col min="3839" max="3839" width="5" style="4" customWidth="1"/>
    <col min="3840" max="3840" width="11.42578125" style="4"/>
    <col min="3841" max="3841" width="12.42578125" style="4" customWidth="1"/>
    <col min="3842" max="3842" width="10.85546875" style="4" customWidth="1"/>
    <col min="3843" max="3844" width="6.140625" style="4" customWidth="1"/>
    <col min="3845" max="3845" width="1.7109375" style="4" customWidth="1"/>
    <col min="3846" max="3846" width="6" style="4" customWidth="1"/>
    <col min="3847" max="3848" width="5.28515625" style="4" customWidth="1"/>
    <col min="3849" max="3849" width="1.7109375" style="4" customWidth="1"/>
    <col min="3850" max="3852" width="5.28515625" style="4" customWidth="1"/>
    <col min="3853" max="3853" width="1.7109375" style="4" customWidth="1"/>
    <col min="3854" max="3856" width="5.28515625" style="4" customWidth="1"/>
    <col min="3857" max="3857" width="1.7109375" style="4" customWidth="1"/>
    <col min="3858" max="3860" width="5.28515625" style="4" customWidth="1"/>
    <col min="3861" max="3861" width="1.7109375" style="4" customWidth="1"/>
    <col min="3862" max="3864" width="5.28515625" style="4" customWidth="1"/>
    <col min="3865" max="3865" width="1.7109375" style="4" customWidth="1"/>
    <col min="3866" max="3868" width="5.28515625" style="4" customWidth="1"/>
    <col min="3869" max="4067" width="11.42578125" style="4"/>
    <col min="4068" max="4068" width="22.7109375" style="4" customWidth="1"/>
    <col min="4069" max="4069" width="7.28515625" style="4" customWidth="1"/>
    <col min="4070" max="4070" width="6.85546875" style="4" customWidth="1"/>
    <col min="4071" max="4071" width="6" style="4" bestFit="1" customWidth="1"/>
    <col min="4072" max="4072" width="1.7109375" style="4" customWidth="1"/>
    <col min="4073" max="4073" width="6" style="4" bestFit="1" customWidth="1"/>
    <col min="4074" max="4075" width="5.42578125" style="4" customWidth="1"/>
    <col min="4076" max="4076" width="1.7109375" style="4" customWidth="1"/>
    <col min="4077" max="4079" width="5.140625" style="4" customWidth="1"/>
    <col min="4080" max="4080" width="1.7109375" style="4" customWidth="1"/>
    <col min="4081" max="4083" width="4.7109375" style="4" customWidth="1"/>
    <col min="4084" max="4084" width="1.7109375" style="4" customWidth="1"/>
    <col min="4085" max="4087" width="4.7109375" style="4" customWidth="1"/>
    <col min="4088" max="4088" width="1.7109375" style="4" customWidth="1"/>
    <col min="4089" max="4091" width="4.7109375" style="4" customWidth="1"/>
    <col min="4092" max="4092" width="1.7109375" style="4" customWidth="1"/>
    <col min="4093" max="4093" width="4.85546875" style="4" bestFit="1" customWidth="1"/>
    <col min="4094" max="4094" width="4" style="4" customWidth="1"/>
    <col min="4095" max="4095" width="5" style="4" customWidth="1"/>
    <col min="4096" max="4096" width="11.42578125" style="4"/>
    <col min="4097" max="4097" width="12.42578125" style="4" customWidth="1"/>
    <col min="4098" max="4098" width="10.85546875" style="4" customWidth="1"/>
    <col min="4099" max="4100" width="6.140625" style="4" customWidth="1"/>
    <col min="4101" max="4101" width="1.7109375" style="4" customWidth="1"/>
    <col min="4102" max="4102" width="6" style="4" customWidth="1"/>
    <col min="4103" max="4104" width="5.28515625" style="4" customWidth="1"/>
    <col min="4105" max="4105" width="1.7109375" style="4" customWidth="1"/>
    <col min="4106" max="4108" width="5.28515625" style="4" customWidth="1"/>
    <col min="4109" max="4109" width="1.7109375" style="4" customWidth="1"/>
    <col min="4110" max="4112" width="5.28515625" style="4" customWidth="1"/>
    <col min="4113" max="4113" width="1.7109375" style="4" customWidth="1"/>
    <col min="4114" max="4116" width="5.28515625" style="4" customWidth="1"/>
    <col min="4117" max="4117" width="1.7109375" style="4" customWidth="1"/>
    <col min="4118" max="4120" width="5.28515625" style="4" customWidth="1"/>
    <col min="4121" max="4121" width="1.7109375" style="4" customWidth="1"/>
    <col min="4122" max="4124" width="5.28515625" style="4" customWidth="1"/>
    <col min="4125" max="4323" width="11.42578125" style="4"/>
    <col min="4324" max="4324" width="22.7109375" style="4" customWidth="1"/>
    <col min="4325" max="4325" width="7.28515625" style="4" customWidth="1"/>
    <col min="4326" max="4326" width="6.85546875" style="4" customWidth="1"/>
    <col min="4327" max="4327" width="6" style="4" bestFit="1" customWidth="1"/>
    <col min="4328" max="4328" width="1.7109375" style="4" customWidth="1"/>
    <col min="4329" max="4329" width="6" style="4" bestFit="1" customWidth="1"/>
    <col min="4330" max="4331" width="5.42578125" style="4" customWidth="1"/>
    <col min="4332" max="4332" width="1.7109375" style="4" customWidth="1"/>
    <col min="4333" max="4335" width="5.140625" style="4" customWidth="1"/>
    <col min="4336" max="4336" width="1.7109375" style="4" customWidth="1"/>
    <col min="4337" max="4339" width="4.7109375" style="4" customWidth="1"/>
    <col min="4340" max="4340" width="1.7109375" style="4" customWidth="1"/>
    <col min="4341" max="4343" width="4.7109375" style="4" customWidth="1"/>
    <col min="4344" max="4344" width="1.7109375" style="4" customWidth="1"/>
    <col min="4345" max="4347" width="4.7109375" style="4" customWidth="1"/>
    <col min="4348" max="4348" width="1.7109375" style="4" customWidth="1"/>
    <col min="4349" max="4349" width="4.85546875" style="4" bestFit="1" customWidth="1"/>
    <col min="4350" max="4350" width="4" style="4" customWidth="1"/>
    <col min="4351" max="4351" width="5" style="4" customWidth="1"/>
    <col min="4352" max="4352" width="11.42578125" style="4"/>
    <col min="4353" max="4353" width="12.42578125" style="4" customWidth="1"/>
    <col min="4354" max="4354" width="10.85546875" style="4" customWidth="1"/>
    <col min="4355" max="4356" width="6.140625" style="4" customWidth="1"/>
    <col min="4357" max="4357" width="1.7109375" style="4" customWidth="1"/>
    <col min="4358" max="4358" width="6" style="4" customWidth="1"/>
    <col min="4359" max="4360" width="5.28515625" style="4" customWidth="1"/>
    <col min="4361" max="4361" width="1.7109375" style="4" customWidth="1"/>
    <col min="4362" max="4364" width="5.28515625" style="4" customWidth="1"/>
    <col min="4365" max="4365" width="1.7109375" style="4" customWidth="1"/>
    <col min="4366" max="4368" width="5.28515625" style="4" customWidth="1"/>
    <col min="4369" max="4369" width="1.7109375" style="4" customWidth="1"/>
    <col min="4370" max="4372" width="5.28515625" style="4" customWidth="1"/>
    <col min="4373" max="4373" width="1.7109375" style="4" customWidth="1"/>
    <col min="4374" max="4376" width="5.28515625" style="4" customWidth="1"/>
    <col min="4377" max="4377" width="1.7109375" style="4" customWidth="1"/>
    <col min="4378" max="4380" width="5.28515625" style="4" customWidth="1"/>
    <col min="4381" max="4579" width="11.42578125" style="4"/>
    <col min="4580" max="4580" width="22.7109375" style="4" customWidth="1"/>
    <col min="4581" max="4581" width="7.28515625" style="4" customWidth="1"/>
    <col min="4582" max="4582" width="6.85546875" style="4" customWidth="1"/>
    <col min="4583" max="4583" width="6" style="4" bestFit="1" customWidth="1"/>
    <col min="4584" max="4584" width="1.7109375" style="4" customWidth="1"/>
    <col min="4585" max="4585" width="6" style="4" bestFit="1" customWidth="1"/>
    <col min="4586" max="4587" width="5.42578125" style="4" customWidth="1"/>
    <col min="4588" max="4588" width="1.7109375" style="4" customWidth="1"/>
    <col min="4589" max="4591" width="5.140625" style="4" customWidth="1"/>
    <col min="4592" max="4592" width="1.7109375" style="4" customWidth="1"/>
    <col min="4593" max="4595" width="4.7109375" style="4" customWidth="1"/>
    <col min="4596" max="4596" width="1.7109375" style="4" customWidth="1"/>
    <col min="4597" max="4599" width="4.7109375" style="4" customWidth="1"/>
    <col min="4600" max="4600" width="1.7109375" style="4" customWidth="1"/>
    <col min="4601" max="4603" width="4.7109375" style="4" customWidth="1"/>
    <col min="4604" max="4604" width="1.7109375" style="4" customWidth="1"/>
    <col min="4605" max="4605" width="4.85546875" style="4" bestFit="1" customWidth="1"/>
    <col min="4606" max="4606" width="4" style="4" customWidth="1"/>
    <col min="4607" max="4607" width="5" style="4" customWidth="1"/>
    <col min="4608" max="4608" width="11.42578125" style="4"/>
    <col min="4609" max="4609" width="12.42578125" style="4" customWidth="1"/>
    <col min="4610" max="4610" width="10.85546875" style="4" customWidth="1"/>
    <col min="4611" max="4612" width="6.140625" style="4" customWidth="1"/>
    <col min="4613" max="4613" width="1.7109375" style="4" customWidth="1"/>
    <col min="4614" max="4614" width="6" style="4" customWidth="1"/>
    <col min="4615" max="4616" width="5.28515625" style="4" customWidth="1"/>
    <col min="4617" max="4617" width="1.7109375" style="4" customWidth="1"/>
    <col min="4618" max="4620" width="5.28515625" style="4" customWidth="1"/>
    <col min="4621" max="4621" width="1.7109375" style="4" customWidth="1"/>
    <col min="4622" max="4624" width="5.28515625" style="4" customWidth="1"/>
    <col min="4625" max="4625" width="1.7109375" style="4" customWidth="1"/>
    <col min="4626" max="4628" width="5.28515625" style="4" customWidth="1"/>
    <col min="4629" max="4629" width="1.7109375" style="4" customWidth="1"/>
    <col min="4630" max="4632" width="5.28515625" style="4" customWidth="1"/>
    <col min="4633" max="4633" width="1.7109375" style="4" customWidth="1"/>
    <col min="4634" max="4636" width="5.28515625" style="4" customWidth="1"/>
    <col min="4637" max="4835" width="11.42578125" style="4"/>
    <col min="4836" max="4836" width="22.7109375" style="4" customWidth="1"/>
    <col min="4837" max="4837" width="7.28515625" style="4" customWidth="1"/>
    <col min="4838" max="4838" width="6.85546875" style="4" customWidth="1"/>
    <col min="4839" max="4839" width="6" style="4" bestFit="1" customWidth="1"/>
    <col min="4840" max="4840" width="1.7109375" style="4" customWidth="1"/>
    <col min="4841" max="4841" width="6" style="4" bestFit="1" customWidth="1"/>
    <col min="4842" max="4843" width="5.42578125" style="4" customWidth="1"/>
    <col min="4844" max="4844" width="1.7109375" style="4" customWidth="1"/>
    <col min="4845" max="4847" width="5.140625" style="4" customWidth="1"/>
    <col min="4848" max="4848" width="1.7109375" style="4" customWidth="1"/>
    <col min="4849" max="4851" width="4.7109375" style="4" customWidth="1"/>
    <col min="4852" max="4852" width="1.7109375" style="4" customWidth="1"/>
    <col min="4853" max="4855" width="4.7109375" style="4" customWidth="1"/>
    <col min="4856" max="4856" width="1.7109375" style="4" customWidth="1"/>
    <col min="4857" max="4859" width="4.7109375" style="4" customWidth="1"/>
    <col min="4860" max="4860" width="1.7109375" style="4" customWidth="1"/>
    <col min="4861" max="4861" width="4.85546875" style="4" bestFit="1" customWidth="1"/>
    <col min="4862" max="4862" width="4" style="4" customWidth="1"/>
    <col min="4863" max="4863" width="5" style="4" customWidth="1"/>
    <col min="4864" max="4864" width="11.42578125" style="4"/>
    <col min="4865" max="4865" width="12.42578125" style="4" customWidth="1"/>
    <col min="4866" max="4866" width="10.85546875" style="4" customWidth="1"/>
    <col min="4867" max="4868" width="6.140625" style="4" customWidth="1"/>
    <col min="4869" max="4869" width="1.7109375" style="4" customWidth="1"/>
    <col min="4870" max="4870" width="6" style="4" customWidth="1"/>
    <col min="4871" max="4872" width="5.28515625" style="4" customWidth="1"/>
    <col min="4873" max="4873" width="1.7109375" style="4" customWidth="1"/>
    <col min="4874" max="4876" width="5.28515625" style="4" customWidth="1"/>
    <col min="4877" max="4877" width="1.7109375" style="4" customWidth="1"/>
    <col min="4878" max="4880" width="5.28515625" style="4" customWidth="1"/>
    <col min="4881" max="4881" width="1.7109375" style="4" customWidth="1"/>
    <col min="4882" max="4884" width="5.28515625" style="4" customWidth="1"/>
    <col min="4885" max="4885" width="1.7109375" style="4" customWidth="1"/>
    <col min="4886" max="4888" width="5.28515625" style="4" customWidth="1"/>
    <col min="4889" max="4889" width="1.7109375" style="4" customWidth="1"/>
    <col min="4890" max="4892" width="5.28515625" style="4" customWidth="1"/>
    <col min="4893" max="5091" width="11.42578125" style="4"/>
    <col min="5092" max="5092" width="22.7109375" style="4" customWidth="1"/>
    <col min="5093" max="5093" width="7.28515625" style="4" customWidth="1"/>
    <col min="5094" max="5094" width="6.85546875" style="4" customWidth="1"/>
    <col min="5095" max="5095" width="6" style="4" bestFit="1" customWidth="1"/>
    <col min="5096" max="5096" width="1.7109375" style="4" customWidth="1"/>
    <col min="5097" max="5097" width="6" style="4" bestFit="1" customWidth="1"/>
    <col min="5098" max="5099" width="5.42578125" style="4" customWidth="1"/>
    <col min="5100" max="5100" width="1.7109375" style="4" customWidth="1"/>
    <col min="5101" max="5103" width="5.140625" style="4" customWidth="1"/>
    <col min="5104" max="5104" width="1.7109375" style="4" customWidth="1"/>
    <col min="5105" max="5107" width="4.7109375" style="4" customWidth="1"/>
    <col min="5108" max="5108" width="1.7109375" style="4" customWidth="1"/>
    <col min="5109" max="5111" width="4.7109375" style="4" customWidth="1"/>
    <col min="5112" max="5112" width="1.7109375" style="4" customWidth="1"/>
    <col min="5113" max="5115" width="4.7109375" style="4" customWidth="1"/>
    <col min="5116" max="5116" width="1.7109375" style="4" customWidth="1"/>
    <col min="5117" max="5117" width="4.85546875" style="4" bestFit="1" customWidth="1"/>
    <col min="5118" max="5118" width="4" style="4" customWidth="1"/>
    <col min="5119" max="5119" width="5" style="4" customWidth="1"/>
    <col min="5120" max="5120" width="11.42578125" style="4"/>
    <col min="5121" max="5121" width="12.42578125" style="4" customWidth="1"/>
    <col min="5122" max="5122" width="10.85546875" style="4" customWidth="1"/>
    <col min="5123" max="5124" width="6.140625" style="4" customWidth="1"/>
    <col min="5125" max="5125" width="1.7109375" style="4" customWidth="1"/>
    <col min="5126" max="5126" width="6" style="4" customWidth="1"/>
    <col min="5127" max="5128" width="5.28515625" style="4" customWidth="1"/>
    <col min="5129" max="5129" width="1.7109375" style="4" customWidth="1"/>
    <col min="5130" max="5132" width="5.28515625" style="4" customWidth="1"/>
    <col min="5133" max="5133" width="1.7109375" style="4" customWidth="1"/>
    <col min="5134" max="5136" width="5.28515625" style="4" customWidth="1"/>
    <col min="5137" max="5137" width="1.7109375" style="4" customWidth="1"/>
    <col min="5138" max="5140" width="5.28515625" style="4" customWidth="1"/>
    <col min="5141" max="5141" width="1.7109375" style="4" customWidth="1"/>
    <col min="5142" max="5144" width="5.28515625" style="4" customWidth="1"/>
    <col min="5145" max="5145" width="1.7109375" style="4" customWidth="1"/>
    <col min="5146" max="5148" width="5.28515625" style="4" customWidth="1"/>
    <col min="5149" max="5347" width="11.42578125" style="4"/>
    <col min="5348" max="5348" width="22.7109375" style="4" customWidth="1"/>
    <col min="5349" max="5349" width="7.28515625" style="4" customWidth="1"/>
    <col min="5350" max="5350" width="6.85546875" style="4" customWidth="1"/>
    <col min="5351" max="5351" width="6" style="4" bestFit="1" customWidth="1"/>
    <col min="5352" max="5352" width="1.7109375" style="4" customWidth="1"/>
    <col min="5353" max="5353" width="6" style="4" bestFit="1" customWidth="1"/>
    <col min="5354" max="5355" width="5.42578125" style="4" customWidth="1"/>
    <col min="5356" max="5356" width="1.7109375" style="4" customWidth="1"/>
    <col min="5357" max="5359" width="5.140625" style="4" customWidth="1"/>
    <col min="5360" max="5360" width="1.7109375" style="4" customWidth="1"/>
    <col min="5361" max="5363" width="4.7109375" style="4" customWidth="1"/>
    <col min="5364" max="5364" width="1.7109375" style="4" customWidth="1"/>
    <col min="5365" max="5367" width="4.7109375" style="4" customWidth="1"/>
    <col min="5368" max="5368" width="1.7109375" style="4" customWidth="1"/>
    <col min="5369" max="5371" width="4.7109375" style="4" customWidth="1"/>
    <col min="5372" max="5372" width="1.7109375" style="4" customWidth="1"/>
    <col min="5373" max="5373" width="4.85546875" style="4" bestFit="1" customWidth="1"/>
    <col min="5374" max="5374" width="4" style="4" customWidth="1"/>
    <col min="5375" max="5375" width="5" style="4" customWidth="1"/>
    <col min="5376" max="5376" width="11.42578125" style="4"/>
    <col min="5377" max="5377" width="12.42578125" style="4" customWidth="1"/>
    <col min="5378" max="5378" width="10.85546875" style="4" customWidth="1"/>
    <col min="5379" max="5380" width="6.140625" style="4" customWidth="1"/>
    <col min="5381" max="5381" width="1.7109375" style="4" customWidth="1"/>
    <col min="5382" max="5382" width="6" style="4" customWidth="1"/>
    <col min="5383" max="5384" width="5.28515625" style="4" customWidth="1"/>
    <col min="5385" max="5385" width="1.7109375" style="4" customWidth="1"/>
    <col min="5386" max="5388" width="5.28515625" style="4" customWidth="1"/>
    <col min="5389" max="5389" width="1.7109375" style="4" customWidth="1"/>
    <col min="5390" max="5392" width="5.28515625" style="4" customWidth="1"/>
    <col min="5393" max="5393" width="1.7109375" style="4" customWidth="1"/>
    <col min="5394" max="5396" width="5.28515625" style="4" customWidth="1"/>
    <col min="5397" max="5397" width="1.7109375" style="4" customWidth="1"/>
    <col min="5398" max="5400" width="5.28515625" style="4" customWidth="1"/>
    <col min="5401" max="5401" width="1.7109375" style="4" customWidth="1"/>
    <col min="5402" max="5404" width="5.28515625" style="4" customWidth="1"/>
    <col min="5405" max="5603" width="11.42578125" style="4"/>
    <col min="5604" max="5604" width="22.7109375" style="4" customWidth="1"/>
    <col min="5605" max="5605" width="7.28515625" style="4" customWidth="1"/>
    <col min="5606" max="5606" width="6.85546875" style="4" customWidth="1"/>
    <col min="5607" max="5607" width="6" style="4" bestFit="1" customWidth="1"/>
    <col min="5608" max="5608" width="1.7109375" style="4" customWidth="1"/>
    <col min="5609" max="5609" width="6" style="4" bestFit="1" customWidth="1"/>
    <col min="5610" max="5611" width="5.42578125" style="4" customWidth="1"/>
    <col min="5612" max="5612" width="1.7109375" style="4" customWidth="1"/>
    <col min="5613" max="5615" width="5.140625" style="4" customWidth="1"/>
    <col min="5616" max="5616" width="1.7109375" style="4" customWidth="1"/>
    <col min="5617" max="5619" width="4.7109375" style="4" customWidth="1"/>
    <col min="5620" max="5620" width="1.7109375" style="4" customWidth="1"/>
    <col min="5621" max="5623" width="4.7109375" style="4" customWidth="1"/>
    <col min="5624" max="5624" width="1.7109375" style="4" customWidth="1"/>
    <col min="5625" max="5627" width="4.7109375" style="4" customWidth="1"/>
    <col min="5628" max="5628" width="1.7109375" style="4" customWidth="1"/>
    <col min="5629" max="5629" width="4.85546875" style="4" bestFit="1" customWidth="1"/>
    <col min="5630" max="5630" width="4" style="4" customWidth="1"/>
    <col min="5631" max="5631" width="5" style="4" customWidth="1"/>
    <col min="5632" max="5632" width="11.42578125" style="4"/>
    <col min="5633" max="5633" width="12.42578125" style="4" customWidth="1"/>
    <col min="5634" max="5634" width="10.85546875" style="4" customWidth="1"/>
    <col min="5635" max="5636" width="6.140625" style="4" customWidth="1"/>
    <col min="5637" max="5637" width="1.7109375" style="4" customWidth="1"/>
    <col min="5638" max="5638" width="6" style="4" customWidth="1"/>
    <col min="5639" max="5640" width="5.28515625" style="4" customWidth="1"/>
    <col min="5641" max="5641" width="1.7109375" style="4" customWidth="1"/>
    <col min="5642" max="5644" width="5.28515625" style="4" customWidth="1"/>
    <col min="5645" max="5645" width="1.7109375" style="4" customWidth="1"/>
    <col min="5646" max="5648" width="5.28515625" style="4" customWidth="1"/>
    <col min="5649" max="5649" width="1.7109375" style="4" customWidth="1"/>
    <col min="5650" max="5652" width="5.28515625" style="4" customWidth="1"/>
    <col min="5653" max="5653" width="1.7109375" style="4" customWidth="1"/>
    <col min="5654" max="5656" width="5.28515625" style="4" customWidth="1"/>
    <col min="5657" max="5657" width="1.7109375" style="4" customWidth="1"/>
    <col min="5658" max="5660" width="5.28515625" style="4" customWidth="1"/>
    <col min="5661" max="5859" width="11.42578125" style="4"/>
    <col min="5860" max="5860" width="22.7109375" style="4" customWidth="1"/>
    <col min="5861" max="5861" width="7.28515625" style="4" customWidth="1"/>
    <col min="5862" max="5862" width="6.85546875" style="4" customWidth="1"/>
    <col min="5863" max="5863" width="6" style="4" bestFit="1" customWidth="1"/>
    <col min="5864" max="5864" width="1.7109375" style="4" customWidth="1"/>
    <col min="5865" max="5865" width="6" style="4" bestFit="1" customWidth="1"/>
    <col min="5866" max="5867" width="5.42578125" style="4" customWidth="1"/>
    <col min="5868" max="5868" width="1.7109375" style="4" customWidth="1"/>
    <col min="5869" max="5871" width="5.140625" style="4" customWidth="1"/>
    <col min="5872" max="5872" width="1.7109375" style="4" customWidth="1"/>
    <col min="5873" max="5875" width="4.7109375" style="4" customWidth="1"/>
    <col min="5876" max="5876" width="1.7109375" style="4" customWidth="1"/>
    <col min="5877" max="5879" width="4.7109375" style="4" customWidth="1"/>
    <col min="5880" max="5880" width="1.7109375" style="4" customWidth="1"/>
    <col min="5881" max="5883" width="4.7109375" style="4" customWidth="1"/>
    <col min="5884" max="5884" width="1.7109375" style="4" customWidth="1"/>
    <col min="5885" max="5885" width="4.85546875" style="4" bestFit="1" customWidth="1"/>
    <col min="5886" max="5886" width="4" style="4" customWidth="1"/>
    <col min="5887" max="5887" width="5" style="4" customWidth="1"/>
    <col min="5888" max="5888" width="11.42578125" style="4"/>
    <col min="5889" max="5889" width="12.42578125" style="4" customWidth="1"/>
    <col min="5890" max="5890" width="10.85546875" style="4" customWidth="1"/>
    <col min="5891" max="5892" width="6.140625" style="4" customWidth="1"/>
    <col min="5893" max="5893" width="1.7109375" style="4" customWidth="1"/>
    <col min="5894" max="5894" width="6" style="4" customWidth="1"/>
    <col min="5895" max="5896" width="5.28515625" style="4" customWidth="1"/>
    <col min="5897" max="5897" width="1.7109375" style="4" customWidth="1"/>
    <col min="5898" max="5900" width="5.28515625" style="4" customWidth="1"/>
    <col min="5901" max="5901" width="1.7109375" style="4" customWidth="1"/>
    <col min="5902" max="5904" width="5.28515625" style="4" customWidth="1"/>
    <col min="5905" max="5905" width="1.7109375" style="4" customWidth="1"/>
    <col min="5906" max="5908" width="5.28515625" style="4" customWidth="1"/>
    <col min="5909" max="5909" width="1.7109375" style="4" customWidth="1"/>
    <col min="5910" max="5912" width="5.28515625" style="4" customWidth="1"/>
    <col min="5913" max="5913" width="1.7109375" style="4" customWidth="1"/>
    <col min="5914" max="5916" width="5.28515625" style="4" customWidth="1"/>
    <col min="5917" max="6115" width="11.42578125" style="4"/>
    <col min="6116" max="6116" width="22.7109375" style="4" customWidth="1"/>
    <col min="6117" max="6117" width="7.28515625" style="4" customWidth="1"/>
    <col min="6118" max="6118" width="6.85546875" style="4" customWidth="1"/>
    <col min="6119" max="6119" width="6" style="4" bestFit="1" customWidth="1"/>
    <col min="6120" max="6120" width="1.7109375" style="4" customWidth="1"/>
    <col min="6121" max="6121" width="6" style="4" bestFit="1" customWidth="1"/>
    <col min="6122" max="6123" width="5.42578125" style="4" customWidth="1"/>
    <col min="6124" max="6124" width="1.7109375" style="4" customWidth="1"/>
    <col min="6125" max="6127" width="5.140625" style="4" customWidth="1"/>
    <col min="6128" max="6128" width="1.7109375" style="4" customWidth="1"/>
    <col min="6129" max="6131" width="4.7109375" style="4" customWidth="1"/>
    <col min="6132" max="6132" width="1.7109375" style="4" customWidth="1"/>
    <col min="6133" max="6135" width="4.7109375" style="4" customWidth="1"/>
    <col min="6136" max="6136" width="1.7109375" style="4" customWidth="1"/>
    <col min="6137" max="6139" width="4.7109375" style="4" customWidth="1"/>
    <col min="6140" max="6140" width="1.7109375" style="4" customWidth="1"/>
    <col min="6141" max="6141" width="4.85546875" style="4" bestFit="1" customWidth="1"/>
    <col min="6142" max="6142" width="4" style="4" customWidth="1"/>
    <col min="6143" max="6143" width="5" style="4" customWidth="1"/>
    <col min="6144" max="6144" width="11.42578125" style="4"/>
    <col min="6145" max="6145" width="12.42578125" style="4" customWidth="1"/>
    <col min="6146" max="6146" width="10.85546875" style="4" customWidth="1"/>
    <col min="6147" max="6148" width="6.140625" style="4" customWidth="1"/>
    <col min="6149" max="6149" width="1.7109375" style="4" customWidth="1"/>
    <col min="6150" max="6150" width="6" style="4" customWidth="1"/>
    <col min="6151" max="6152" width="5.28515625" style="4" customWidth="1"/>
    <col min="6153" max="6153" width="1.7109375" style="4" customWidth="1"/>
    <col min="6154" max="6156" width="5.28515625" style="4" customWidth="1"/>
    <col min="6157" max="6157" width="1.7109375" style="4" customWidth="1"/>
    <col min="6158" max="6160" width="5.28515625" style="4" customWidth="1"/>
    <col min="6161" max="6161" width="1.7109375" style="4" customWidth="1"/>
    <col min="6162" max="6164" width="5.28515625" style="4" customWidth="1"/>
    <col min="6165" max="6165" width="1.7109375" style="4" customWidth="1"/>
    <col min="6166" max="6168" width="5.28515625" style="4" customWidth="1"/>
    <col min="6169" max="6169" width="1.7109375" style="4" customWidth="1"/>
    <col min="6170" max="6172" width="5.28515625" style="4" customWidth="1"/>
    <col min="6173" max="6371" width="11.42578125" style="4"/>
    <col min="6372" max="6372" width="22.7109375" style="4" customWidth="1"/>
    <col min="6373" max="6373" width="7.28515625" style="4" customWidth="1"/>
    <col min="6374" max="6374" width="6.85546875" style="4" customWidth="1"/>
    <col min="6375" max="6375" width="6" style="4" bestFit="1" customWidth="1"/>
    <col min="6376" max="6376" width="1.7109375" style="4" customWidth="1"/>
    <col min="6377" max="6377" width="6" style="4" bestFit="1" customWidth="1"/>
    <col min="6378" max="6379" width="5.42578125" style="4" customWidth="1"/>
    <col min="6380" max="6380" width="1.7109375" style="4" customWidth="1"/>
    <col min="6381" max="6383" width="5.140625" style="4" customWidth="1"/>
    <col min="6384" max="6384" width="1.7109375" style="4" customWidth="1"/>
    <col min="6385" max="6387" width="4.7109375" style="4" customWidth="1"/>
    <col min="6388" max="6388" width="1.7109375" style="4" customWidth="1"/>
    <col min="6389" max="6391" width="4.7109375" style="4" customWidth="1"/>
    <col min="6392" max="6392" width="1.7109375" style="4" customWidth="1"/>
    <col min="6393" max="6395" width="4.7109375" style="4" customWidth="1"/>
    <col min="6396" max="6396" width="1.7109375" style="4" customWidth="1"/>
    <col min="6397" max="6397" width="4.85546875" style="4" bestFit="1" customWidth="1"/>
    <col min="6398" max="6398" width="4" style="4" customWidth="1"/>
    <col min="6399" max="6399" width="5" style="4" customWidth="1"/>
    <col min="6400" max="6400" width="11.42578125" style="4"/>
    <col min="6401" max="6401" width="12.42578125" style="4" customWidth="1"/>
    <col min="6402" max="6402" width="10.85546875" style="4" customWidth="1"/>
    <col min="6403" max="6404" width="6.140625" style="4" customWidth="1"/>
    <col min="6405" max="6405" width="1.7109375" style="4" customWidth="1"/>
    <col min="6406" max="6406" width="6" style="4" customWidth="1"/>
    <col min="6407" max="6408" width="5.28515625" style="4" customWidth="1"/>
    <col min="6409" max="6409" width="1.7109375" style="4" customWidth="1"/>
    <col min="6410" max="6412" width="5.28515625" style="4" customWidth="1"/>
    <col min="6413" max="6413" width="1.7109375" style="4" customWidth="1"/>
    <col min="6414" max="6416" width="5.28515625" style="4" customWidth="1"/>
    <col min="6417" max="6417" width="1.7109375" style="4" customWidth="1"/>
    <col min="6418" max="6420" width="5.28515625" style="4" customWidth="1"/>
    <col min="6421" max="6421" width="1.7109375" style="4" customWidth="1"/>
    <col min="6422" max="6424" width="5.28515625" style="4" customWidth="1"/>
    <col min="6425" max="6425" width="1.7109375" style="4" customWidth="1"/>
    <col min="6426" max="6428" width="5.28515625" style="4" customWidth="1"/>
    <col min="6429" max="6627" width="11.42578125" style="4"/>
    <col min="6628" max="6628" width="22.7109375" style="4" customWidth="1"/>
    <col min="6629" max="6629" width="7.28515625" style="4" customWidth="1"/>
    <col min="6630" max="6630" width="6.85546875" style="4" customWidth="1"/>
    <col min="6631" max="6631" width="6" style="4" bestFit="1" customWidth="1"/>
    <col min="6632" max="6632" width="1.7109375" style="4" customWidth="1"/>
    <col min="6633" max="6633" width="6" style="4" bestFit="1" customWidth="1"/>
    <col min="6634" max="6635" width="5.42578125" style="4" customWidth="1"/>
    <col min="6636" max="6636" width="1.7109375" style="4" customWidth="1"/>
    <col min="6637" max="6639" width="5.140625" style="4" customWidth="1"/>
    <col min="6640" max="6640" width="1.7109375" style="4" customWidth="1"/>
    <col min="6641" max="6643" width="4.7109375" style="4" customWidth="1"/>
    <col min="6644" max="6644" width="1.7109375" style="4" customWidth="1"/>
    <col min="6645" max="6647" width="4.7109375" style="4" customWidth="1"/>
    <col min="6648" max="6648" width="1.7109375" style="4" customWidth="1"/>
    <col min="6649" max="6651" width="4.7109375" style="4" customWidth="1"/>
    <col min="6652" max="6652" width="1.7109375" style="4" customWidth="1"/>
    <col min="6653" max="6653" width="4.85546875" style="4" bestFit="1" customWidth="1"/>
    <col min="6654" max="6654" width="4" style="4" customWidth="1"/>
    <col min="6655" max="6655" width="5" style="4" customWidth="1"/>
    <col min="6656" max="6656" width="11.42578125" style="4"/>
    <col min="6657" max="6657" width="12.42578125" style="4" customWidth="1"/>
    <col min="6658" max="6658" width="10.85546875" style="4" customWidth="1"/>
    <col min="6659" max="6660" width="6.140625" style="4" customWidth="1"/>
    <col min="6661" max="6661" width="1.7109375" style="4" customWidth="1"/>
    <col min="6662" max="6662" width="6" style="4" customWidth="1"/>
    <col min="6663" max="6664" width="5.28515625" style="4" customWidth="1"/>
    <col min="6665" max="6665" width="1.7109375" style="4" customWidth="1"/>
    <col min="6666" max="6668" width="5.28515625" style="4" customWidth="1"/>
    <col min="6669" max="6669" width="1.7109375" style="4" customWidth="1"/>
    <col min="6670" max="6672" width="5.28515625" style="4" customWidth="1"/>
    <col min="6673" max="6673" width="1.7109375" style="4" customWidth="1"/>
    <col min="6674" max="6676" width="5.28515625" style="4" customWidth="1"/>
    <col min="6677" max="6677" width="1.7109375" style="4" customWidth="1"/>
    <col min="6678" max="6680" width="5.28515625" style="4" customWidth="1"/>
    <col min="6681" max="6681" width="1.7109375" style="4" customWidth="1"/>
    <col min="6682" max="6684" width="5.28515625" style="4" customWidth="1"/>
    <col min="6685" max="6883" width="11.42578125" style="4"/>
    <col min="6884" max="6884" width="22.7109375" style="4" customWidth="1"/>
    <col min="6885" max="6885" width="7.28515625" style="4" customWidth="1"/>
    <col min="6886" max="6886" width="6.85546875" style="4" customWidth="1"/>
    <col min="6887" max="6887" width="6" style="4" bestFit="1" customWidth="1"/>
    <col min="6888" max="6888" width="1.7109375" style="4" customWidth="1"/>
    <col min="6889" max="6889" width="6" style="4" bestFit="1" customWidth="1"/>
    <col min="6890" max="6891" width="5.42578125" style="4" customWidth="1"/>
    <col min="6892" max="6892" width="1.7109375" style="4" customWidth="1"/>
    <col min="6893" max="6895" width="5.140625" style="4" customWidth="1"/>
    <col min="6896" max="6896" width="1.7109375" style="4" customWidth="1"/>
    <col min="6897" max="6899" width="4.7109375" style="4" customWidth="1"/>
    <col min="6900" max="6900" width="1.7109375" style="4" customWidth="1"/>
    <col min="6901" max="6903" width="4.7109375" style="4" customWidth="1"/>
    <col min="6904" max="6904" width="1.7109375" style="4" customWidth="1"/>
    <col min="6905" max="6907" width="4.7109375" style="4" customWidth="1"/>
    <col min="6908" max="6908" width="1.7109375" style="4" customWidth="1"/>
    <col min="6909" max="6909" width="4.85546875" style="4" bestFit="1" customWidth="1"/>
    <col min="6910" max="6910" width="4" style="4" customWidth="1"/>
    <col min="6911" max="6911" width="5" style="4" customWidth="1"/>
    <col min="6912" max="6912" width="11.42578125" style="4"/>
    <col min="6913" max="6913" width="12.42578125" style="4" customWidth="1"/>
    <col min="6914" max="6914" width="10.85546875" style="4" customWidth="1"/>
    <col min="6915" max="6916" width="6.140625" style="4" customWidth="1"/>
    <col min="6917" max="6917" width="1.7109375" style="4" customWidth="1"/>
    <col min="6918" max="6918" width="6" style="4" customWidth="1"/>
    <col min="6919" max="6920" width="5.28515625" style="4" customWidth="1"/>
    <col min="6921" max="6921" width="1.7109375" style="4" customWidth="1"/>
    <col min="6922" max="6924" width="5.28515625" style="4" customWidth="1"/>
    <col min="6925" max="6925" width="1.7109375" style="4" customWidth="1"/>
    <col min="6926" max="6928" width="5.28515625" style="4" customWidth="1"/>
    <col min="6929" max="6929" width="1.7109375" style="4" customWidth="1"/>
    <col min="6930" max="6932" width="5.28515625" style="4" customWidth="1"/>
    <col min="6933" max="6933" width="1.7109375" style="4" customWidth="1"/>
    <col min="6934" max="6936" width="5.28515625" style="4" customWidth="1"/>
    <col min="6937" max="6937" width="1.7109375" style="4" customWidth="1"/>
    <col min="6938" max="6940" width="5.28515625" style="4" customWidth="1"/>
    <col min="6941" max="7139" width="11.42578125" style="4"/>
    <col min="7140" max="7140" width="22.7109375" style="4" customWidth="1"/>
    <col min="7141" max="7141" width="7.28515625" style="4" customWidth="1"/>
    <col min="7142" max="7142" width="6.85546875" style="4" customWidth="1"/>
    <col min="7143" max="7143" width="6" style="4" bestFit="1" customWidth="1"/>
    <col min="7144" max="7144" width="1.7109375" style="4" customWidth="1"/>
    <col min="7145" max="7145" width="6" style="4" bestFit="1" customWidth="1"/>
    <col min="7146" max="7147" width="5.42578125" style="4" customWidth="1"/>
    <col min="7148" max="7148" width="1.7109375" style="4" customWidth="1"/>
    <col min="7149" max="7151" width="5.140625" style="4" customWidth="1"/>
    <col min="7152" max="7152" width="1.7109375" style="4" customWidth="1"/>
    <col min="7153" max="7155" width="4.7109375" style="4" customWidth="1"/>
    <col min="7156" max="7156" width="1.7109375" style="4" customWidth="1"/>
    <col min="7157" max="7159" width="4.7109375" style="4" customWidth="1"/>
    <col min="7160" max="7160" width="1.7109375" style="4" customWidth="1"/>
    <col min="7161" max="7163" width="4.7109375" style="4" customWidth="1"/>
    <col min="7164" max="7164" width="1.7109375" style="4" customWidth="1"/>
    <col min="7165" max="7165" width="4.85546875" style="4" bestFit="1" customWidth="1"/>
    <col min="7166" max="7166" width="4" style="4" customWidth="1"/>
    <col min="7167" max="7167" width="5" style="4" customWidth="1"/>
    <col min="7168" max="7168" width="11.42578125" style="4"/>
    <col min="7169" max="7169" width="12.42578125" style="4" customWidth="1"/>
    <col min="7170" max="7170" width="10.85546875" style="4" customWidth="1"/>
    <col min="7171" max="7172" width="6.140625" style="4" customWidth="1"/>
    <col min="7173" max="7173" width="1.7109375" style="4" customWidth="1"/>
    <col min="7174" max="7174" width="6" style="4" customWidth="1"/>
    <col min="7175" max="7176" width="5.28515625" style="4" customWidth="1"/>
    <col min="7177" max="7177" width="1.7109375" style="4" customWidth="1"/>
    <col min="7178" max="7180" width="5.28515625" style="4" customWidth="1"/>
    <col min="7181" max="7181" width="1.7109375" style="4" customWidth="1"/>
    <col min="7182" max="7184" width="5.28515625" style="4" customWidth="1"/>
    <col min="7185" max="7185" width="1.7109375" style="4" customWidth="1"/>
    <col min="7186" max="7188" width="5.28515625" style="4" customWidth="1"/>
    <col min="7189" max="7189" width="1.7109375" style="4" customWidth="1"/>
    <col min="7190" max="7192" width="5.28515625" style="4" customWidth="1"/>
    <col min="7193" max="7193" width="1.7109375" style="4" customWidth="1"/>
    <col min="7194" max="7196" width="5.28515625" style="4" customWidth="1"/>
    <col min="7197" max="7395" width="11.42578125" style="4"/>
    <col min="7396" max="7396" width="22.7109375" style="4" customWidth="1"/>
    <col min="7397" max="7397" width="7.28515625" style="4" customWidth="1"/>
    <col min="7398" max="7398" width="6.85546875" style="4" customWidth="1"/>
    <col min="7399" max="7399" width="6" style="4" bestFit="1" customWidth="1"/>
    <col min="7400" max="7400" width="1.7109375" style="4" customWidth="1"/>
    <col min="7401" max="7401" width="6" style="4" bestFit="1" customWidth="1"/>
    <col min="7402" max="7403" width="5.42578125" style="4" customWidth="1"/>
    <col min="7404" max="7404" width="1.7109375" style="4" customWidth="1"/>
    <col min="7405" max="7407" width="5.140625" style="4" customWidth="1"/>
    <col min="7408" max="7408" width="1.7109375" style="4" customWidth="1"/>
    <col min="7409" max="7411" width="4.7109375" style="4" customWidth="1"/>
    <col min="7412" max="7412" width="1.7109375" style="4" customWidth="1"/>
    <col min="7413" max="7415" width="4.7109375" style="4" customWidth="1"/>
    <col min="7416" max="7416" width="1.7109375" style="4" customWidth="1"/>
    <col min="7417" max="7419" width="4.7109375" style="4" customWidth="1"/>
    <col min="7420" max="7420" width="1.7109375" style="4" customWidth="1"/>
    <col min="7421" max="7421" width="4.85546875" style="4" bestFit="1" customWidth="1"/>
    <col min="7422" max="7422" width="4" style="4" customWidth="1"/>
    <col min="7423" max="7423" width="5" style="4" customWidth="1"/>
    <col min="7424" max="7424" width="11.42578125" style="4"/>
    <col min="7425" max="7425" width="12.42578125" style="4" customWidth="1"/>
    <col min="7426" max="7426" width="10.85546875" style="4" customWidth="1"/>
    <col min="7427" max="7428" width="6.140625" style="4" customWidth="1"/>
    <col min="7429" max="7429" width="1.7109375" style="4" customWidth="1"/>
    <col min="7430" max="7430" width="6" style="4" customWidth="1"/>
    <col min="7431" max="7432" width="5.28515625" style="4" customWidth="1"/>
    <col min="7433" max="7433" width="1.7109375" style="4" customWidth="1"/>
    <col min="7434" max="7436" width="5.28515625" style="4" customWidth="1"/>
    <col min="7437" max="7437" width="1.7109375" style="4" customWidth="1"/>
    <col min="7438" max="7440" width="5.28515625" style="4" customWidth="1"/>
    <col min="7441" max="7441" width="1.7109375" style="4" customWidth="1"/>
    <col min="7442" max="7444" width="5.28515625" style="4" customWidth="1"/>
    <col min="7445" max="7445" width="1.7109375" style="4" customWidth="1"/>
    <col min="7446" max="7448" width="5.28515625" style="4" customWidth="1"/>
    <col min="7449" max="7449" width="1.7109375" style="4" customWidth="1"/>
    <col min="7450" max="7452" width="5.28515625" style="4" customWidth="1"/>
    <col min="7453" max="7651" width="11.42578125" style="4"/>
    <col min="7652" max="7652" width="22.7109375" style="4" customWidth="1"/>
    <col min="7653" max="7653" width="7.28515625" style="4" customWidth="1"/>
    <col min="7654" max="7654" width="6.85546875" style="4" customWidth="1"/>
    <col min="7655" max="7655" width="6" style="4" bestFit="1" customWidth="1"/>
    <col min="7656" max="7656" width="1.7109375" style="4" customWidth="1"/>
    <col min="7657" max="7657" width="6" style="4" bestFit="1" customWidth="1"/>
    <col min="7658" max="7659" width="5.42578125" style="4" customWidth="1"/>
    <col min="7660" max="7660" width="1.7109375" style="4" customWidth="1"/>
    <col min="7661" max="7663" width="5.140625" style="4" customWidth="1"/>
    <col min="7664" max="7664" width="1.7109375" style="4" customWidth="1"/>
    <col min="7665" max="7667" width="4.7109375" style="4" customWidth="1"/>
    <col min="7668" max="7668" width="1.7109375" style="4" customWidth="1"/>
    <col min="7669" max="7671" width="4.7109375" style="4" customWidth="1"/>
    <col min="7672" max="7672" width="1.7109375" style="4" customWidth="1"/>
    <col min="7673" max="7675" width="4.7109375" style="4" customWidth="1"/>
    <col min="7676" max="7676" width="1.7109375" style="4" customWidth="1"/>
    <col min="7677" max="7677" width="4.85546875" style="4" bestFit="1" customWidth="1"/>
    <col min="7678" max="7678" width="4" style="4" customWidth="1"/>
    <col min="7679" max="7679" width="5" style="4" customWidth="1"/>
    <col min="7680" max="7680" width="11.42578125" style="4"/>
    <col min="7681" max="7681" width="12.42578125" style="4" customWidth="1"/>
    <col min="7682" max="7682" width="10.85546875" style="4" customWidth="1"/>
    <col min="7683" max="7684" width="6.140625" style="4" customWidth="1"/>
    <col min="7685" max="7685" width="1.7109375" style="4" customWidth="1"/>
    <col min="7686" max="7686" width="6" style="4" customWidth="1"/>
    <col min="7687" max="7688" width="5.28515625" style="4" customWidth="1"/>
    <col min="7689" max="7689" width="1.7109375" style="4" customWidth="1"/>
    <col min="7690" max="7692" width="5.28515625" style="4" customWidth="1"/>
    <col min="7693" max="7693" width="1.7109375" style="4" customWidth="1"/>
    <col min="7694" max="7696" width="5.28515625" style="4" customWidth="1"/>
    <col min="7697" max="7697" width="1.7109375" style="4" customWidth="1"/>
    <col min="7698" max="7700" width="5.28515625" style="4" customWidth="1"/>
    <col min="7701" max="7701" width="1.7109375" style="4" customWidth="1"/>
    <col min="7702" max="7704" width="5.28515625" style="4" customWidth="1"/>
    <col min="7705" max="7705" width="1.7109375" style="4" customWidth="1"/>
    <col min="7706" max="7708" width="5.28515625" style="4" customWidth="1"/>
    <col min="7709" max="7907" width="11.42578125" style="4"/>
    <col min="7908" max="7908" width="22.7109375" style="4" customWidth="1"/>
    <col min="7909" max="7909" width="7.28515625" style="4" customWidth="1"/>
    <col min="7910" max="7910" width="6.85546875" style="4" customWidth="1"/>
    <col min="7911" max="7911" width="6" style="4" bestFit="1" customWidth="1"/>
    <col min="7912" max="7912" width="1.7109375" style="4" customWidth="1"/>
    <col min="7913" max="7913" width="6" style="4" bestFit="1" customWidth="1"/>
    <col min="7914" max="7915" width="5.42578125" style="4" customWidth="1"/>
    <col min="7916" max="7916" width="1.7109375" style="4" customWidth="1"/>
    <col min="7917" max="7919" width="5.140625" style="4" customWidth="1"/>
    <col min="7920" max="7920" width="1.7109375" style="4" customWidth="1"/>
    <col min="7921" max="7923" width="4.7109375" style="4" customWidth="1"/>
    <col min="7924" max="7924" width="1.7109375" style="4" customWidth="1"/>
    <col min="7925" max="7927" width="4.7109375" style="4" customWidth="1"/>
    <col min="7928" max="7928" width="1.7109375" style="4" customWidth="1"/>
    <col min="7929" max="7931" width="4.7109375" style="4" customWidth="1"/>
    <col min="7932" max="7932" width="1.7109375" style="4" customWidth="1"/>
    <col min="7933" max="7933" width="4.85546875" style="4" bestFit="1" customWidth="1"/>
    <col min="7934" max="7934" width="4" style="4" customWidth="1"/>
    <col min="7935" max="7935" width="5" style="4" customWidth="1"/>
    <col min="7936" max="7936" width="11.42578125" style="4"/>
    <col min="7937" max="7937" width="12.42578125" style="4" customWidth="1"/>
    <col min="7938" max="7938" width="10.85546875" style="4" customWidth="1"/>
    <col min="7939" max="7940" width="6.140625" style="4" customWidth="1"/>
    <col min="7941" max="7941" width="1.7109375" style="4" customWidth="1"/>
    <col min="7942" max="7942" width="6" style="4" customWidth="1"/>
    <col min="7943" max="7944" width="5.28515625" style="4" customWidth="1"/>
    <col min="7945" max="7945" width="1.7109375" style="4" customWidth="1"/>
    <col min="7946" max="7948" width="5.28515625" style="4" customWidth="1"/>
    <col min="7949" max="7949" width="1.7109375" style="4" customWidth="1"/>
    <col min="7950" max="7952" width="5.28515625" style="4" customWidth="1"/>
    <col min="7953" max="7953" width="1.7109375" style="4" customWidth="1"/>
    <col min="7954" max="7956" width="5.28515625" style="4" customWidth="1"/>
    <col min="7957" max="7957" width="1.7109375" style="4" customWidth="1"/>
    <col min="7958" max="7960" width="5.28515625" style="4" customWidth="1"/>
    <col min="7961" max="7961" width="1.7109375" style="4" customWidth="1"/>
    <col min="7962" max="7964" width="5.28515625" style="4" customWidth="1"/>
    <col min="7965" max="8163" width="11.42578125" style="4"/>
    <col min="8164" max="8164" width="22.7109375" style="4" customWidth="1"/>
    <col min="8165" max="8165" width="7.28515625" style="4" customWidth="1"/>
    <col min="8166" max="8166" width="6.85546875" style="4" customWidth="1"/>
    <col min="8167" max="8167" width="6" style="4" bestFit="1" customWidth="1"/>
    <col min="8168" max="8168" width="1.7109375" style="4" customWidth="1"/>
    <col min="8169" max="8169" width="6" style="4" bestFit="1" customWidth="1"/>
    <col min="8170" max="8171" width="5.42578125" style="4" customWidth="1"/>
    <col min="8172" max="8172" width="1.7109375" style="4" customWidth="1"/>
    <col min="8173" max="8175" width="5.140625" style="4" customWidth="1"/>
    <col min="8176" max="8176" width="1.7109375" style="4" customWidth="1"/>
    <col min="8177" max="8179" width="4.7109375" style="4" customWidth="1"/>
    <col min="8180" max="8180" width="1.7109375" style="4" customWidth="1"/>
    <col min="8181" max="8183" width="4.7109375" style="4" customWidth="1"/>
    <col min="8184" max="8184" width="1.7109375" style="4" customWidth="1"/>
    <col min="8185" max="8187" width="4.7109375" style="4" customWidth="1"/>
    <col min="8188" max="8188" width="1.7109375" style="4" customWidth="1"/>
    <col min="8189" max="8189" width="4.85546875" style="4" bestFit="1" customWidth="1"/>
    <col min="8190" max="8190" width="4" style="4" customWidth="1"/>
    <col min="8191" max="8191" width="5" style="4" customWidth="1"/>
    <col min="8192" max="8192" width="11.42578125" style="4"/>
    <col min="8193" max="8193" width="12.42578125" style="4" customWidth="1"/>
    <col min="8194" max="8194" width="10.85546875" style="4" customWidth="1"/>
    <col min="8195" max="8196" width="6.140625" style="4" customWidth="1"/>
    <col min="8197" max="8197" width="1.7109375" style="4" customWidth="1"/>
    <col min="8198" max="8198" width="6" style="4" customWidth="1"/>
    <col min="8199" max="8200" width="5.28515625" style="4" customWidth="1"/>
    <col min="8201" max="8201" width="1.7109375" style="4" customWidth="1"/>
    <col min="8202" max="8204" width="5.28515625" style="4" customWidth="1"/>
    <col min="8205" max="8205" width="1.7109375" style="4" customWidth="1"/>
    <col min="8206" max="8208" width="5.28515625" style="4" customWidth="1"/>
    <col min="8209" max="8209" width="1.7109375" style="4" customWidth="1"/>
    <col min="8210" max="8212" width="5.28515625" style="4" customWidth="1"/>
    <col min="8213" max="8213" width="1.7109375" style="4" customWidth="1"/>
    <col min="8214" max="8216" width="5.28515625" style="4" customWidth="1"/>
    <col min="8217" max="8217" width="1.7109375" style="4" customWidth="1"/>
    <col min="8218" max="8220" width="5.28515625" style="4" customWidth="1"/>
    <col min="8221" max="8419" width="11.42578125" style="4"/>
    <col min="8420" max="8420" width="22.7109375" style="4" customWidth="1"/>
    <col min="8421" max="8421" width="7.28515625" style="4" customWidth="1"/>
    <col min="8422" max="8422" width="6.85546875" style="4" customWidth="1"/>
    <col min="8423" max="8423" width="6" style="4" bestFit="1" customWidth="1"/>
    <col min="8424" max="8424" width="1.7109375" style="4" customWidth="1"/>
    <col min="8425" max="8425" width="6" style="4" bestFit="1" customWidth="1"/>
    <col min="8426" max="8427" width="5.42578125" style="4" customWidth="1"/>
    <col min="8428" max="8428" width="1.7109375" style="4" customWidth="1"/>
    <col min="8429" max="8431" width="5.140625" style="4" customWidth="1"/>
    <col min="8432" max="8432" width="1.7109375" style="4" customWidth="1"/>
    <col min="8433" max="8435" width="4.7109375" style="4" customWidth="1"/>
    <col min="8436" max="8436" width="1.7109375" style="4" customWidth="1"/>
    <col min="8437" max="8439" width="4.7109375" style="4" customWidth="1"/>
    <col min="8440" max="8440" width="1.7109375" style="4" customWidth="1"/>
    <col min="8441" max="8443" width="4.7109375" style="4" customWidth="1"/>
    <col min="8444" max="8444" width="1.7109375" style="4" customWidth="1"/>
    <col min="8445" max="8445" width="4.85546875" style="4" bestFit="1" customWidth="1"/>
    <col min="8446" max="8446" width="4" style="4" customWidth="1"/>
    <col min="8447" max="8447" width="5" style="4" customWidth="1"/>
    <col min="8448" max="8448" width="11.42578125" style="4"/>
    <col min="8449" max="8449" width="12.42578125" style="4" customWidth="1"/>
    <col min="8450" max="8450" width="10.85546875" style="4" customWidth="1"/>
    <col min="8451" max="8452" width="6.140625" style="4" customWidth="1"/>
    <col min="8453" max="8453" width="1.7109375" style="4" customWidth="1"/>
    <col min="8454" max="8454" width="6" style="4" customWidth="1"/>
    <col min="8455" max="8456" width="5.28515625" style="4" customWidth="1"/>
    <col min="8457" max="8457" width="1.7109375" style="4" customWidth="1"/>
    <col min="8458" max="8460" width="5.28515625" style="4" customWidth="1"/>
    <col min="8461" max="8461" width="1.7109375" style="4" customWidth="1"/>
    <col min="8462" max="8464" width="5.28515625" style="4" customWidth="1"/>
    <col min="8465" max="8465" width="1.7109375" style="4" customWidth="1"/>
    <col min="8466" max="8468" width="5.28515625" style="4" customWidth="1"/>
    <col min="8469" max="8469" width="1.7109375" style="4" customWidth="1"/>
    <col min="8470" max="8472" width="5.28515625" style="4" customWidth="1"/>
    <col min="8473" max="8473" width="1.7109375" style="4" customWidth="1"/>
    <col min="8474" max="8476" width="5.28515625" style="4" customWidth="1"/>
    <col min="8477" max="8675" width="11.42578125" style="4"/>
    <col min="8676" max="8676" width="22.7109375" style="4" customWidth="1"/>
    <col min="8677" max="8677" width="7.28515625" style="4" customWidth="1"/>
    <col min="8678" max="8678" width="6.85546875" style="4" customWidth="1"/>
    <col min="8679" max="8679" width="6" style="4" bestFit="1" customWidth="1"/>
    <col min="8680" max="8680" width="1.7109375" style="4" customWidth="1"/>
    <col min="8681" max="8681" width="6" style="4" bestFit="1" customWidth="1"/>
    <col min="8682" max="8683" width="5.42578125" style="4" customWidth="1"/>
    <col min="8684" max="8684" width="1.7109375" style="4" customWidth="1"/>
    <col min="8685" max="8687" width="5.140625" style="4" customWidth="1"/>
    <col min="8688" max="8688" width="1.7109375" style="4" customWidth="1"/>
    <col min="8689" max="8691" width="4.7109375" style="4" customWidth="1"/>
    <col min="8692" max="8692" width="1.7109375" style="4" customWidth="1"/>
    <col min="8693" max="8695" width="4.7109375" style="4" customWidth="1"/>
    <col min="8696" max="8696" width="1.7109375" style="4" customWidth="1"/>
    <col min="8697" max="8699" width="4.7109375" style="4" customWidth="1"/>
    <col min="8700" max="8700" width="1.7109375" style="4" customWidth="1"/>
    <col min="8701" max="8701" width="4.85546875" style="4" bestFit="1" customWidth="1"/>
    <col min="8702" max="8702" width="4" style="4" customWidth="1"/>
    <col min="8703" max="8703" width="5" style="4" customWidth="1"/>
    <col min="8704" max="8704" width="11.42578125" style="4"/>
    <col min="8705" max="8705" width="12.42578125" style="4" customWidth="1"/>
    <col min="8706" max="8706" width="10.85546875" style="4" customWidth="1"/>
    <col min="8707" max="8708" width="6.140625" style="4" customWidth="1"/>
    <col min="8709" max="8709" width="1.7109375" style="4" customWidth="1"/>
    <col min="8710" max="8710" width="6" style="4" customWidth="1"/>
    <col min="8711" max="8712" width="5.28515625" style="4" customWidth="1"/>
    <col min="8713" max="8713" width="1.7109375" style="4" customWidth="1"/>
    <col min="8714" max="8716" width="5.28515625" style="4" customWidth="1"/>
    <col min="8717" max="8717" width="1.7109375" style="4" customWidth="1"/>
    <col min="8718" max="8720" width="5.28515625" style="4" customWidth="1"/>
    <col min="8721" max="8721" width="1.7109375" style="4" customWidth="1"/>
    <col min="8722" max="8724" width="5.28515625" style="4" customWidth="1"/>
    <col min="8725" max="8725" width="1.7109375" style="4" customWidth="1"/>
    <col min="8726" max="8728" width="5.28515625" style="4" customWidth="1"/>
    <col min="8729" max="8729" width="1.7109375" style="4" customWidth="1"/>
    <col min="8730" max="8732" width="5.28515625" style="4" customWidth="1"/>
    <col min="8733" max="8931" width="11.42578125" style="4"/>
    <col min="8932" max="8932" width="22.7109375" style="4" customWidth="1"/>
    <col min="8933" max="8933" width="7.28515625" style="4" customWidth="1"/>
    <col min="8934" max="8934" width="6.85546875" style="4" customWidth="1"/>
    <col min="8935" max="8935" width="6" style="4" bestFit="1" customWidth="1"/>
    <col min="8936" max="8936" width="1.7109375" style="4" customWidth="1"/>
    <col min="8937" max="8937" width="6" style="4" bestFit="1" customWidth="1"/>
    <col min="8938" max="8939" width="5.42578125" style="4" customWidth="1"/>
    <col min="8940" max="8940" width="1.7109375" style="4" customWidth="1"/>
    <col min="8941" max="8943" width="5.140625" style="4" customWidth="1"/>
    <col min="8944" max="8944" width="1.7109375" style="4" customWidth="1"/>
    <col min="8945" max="8947" width="4.7109375" style="4" customWidth="1"/>
    <col min="8948" max="8948" width="1.7109375" style="4" customWidth="1"/>
    <col min="8949" max="8951" width="4.7109375" style="4" customWidth="1"/>
    <col min="8952" max="8952" width="1.7109375" style="4" customWidth="1"/>
    <col min="8953" max="8955" width="4.7109375" style="4" customWidth="1"/>
    <col min="8956" max="8956" width="1.7109375" style="4" customWidth="1"/>
    <col min="8957" max="8957" width="4.85546875" style="4" bestFit="1" customWidth="1"/>
    <col min="8958" max="8958" width="4" style="4" customWidth="1"/>
    <col min="8959" max="8959" width="5" style="4" customWidth="1"/>
    <col min="8960" max="8960" width="11.42578125" style="4"/>
    <col min="8961" max="8961" width="12.42578125" style="4" customWidth="1"/>
    <col min="8962" max="8962" width="10.85546875" style="4" customWidth="1"/>
    <col min="8963" max="8964" width="6.140625" style="4" customWidth="1"/>
    <col min="8965" max="8965" width="1.7109375" style="4" customWidth="1"/>
    <col min="8966" max="8966" width="6" style="4" customWidth="1"/>
    <col min="8967" max="8968" width="5.28515625" style="4" customWidth="1"/>
    <col min="8969" max="8969" width="1.7109375" style="4" customWidth="1"/>
    <col min="8970" max="8972" width="5.28515625" style="4" customWidth="1"/>
    <col min="8973" max="8973" width="1.7109375" style="4" customWidth="1"/>
    <col min="8974" max="8976" width="5.28515625" style="4" customWidth="1"/>
    <col min="8977" max="8977" width="1.7109375" style="4" customWidth="1"/>
    <col min="8978" max="8980" width="5.28515625" style="4" customWidth="1"/>
    <col min="8981" max="8981" width="1.7109375" style="4" customWidth="1"/>
    <col min="8982" max="8984" width="5.28515625" style="4" customWidth="1"/>
    <col min="8985" max="8985" width="1.7109375" style="4" customWidth="1"/>
    <col min="8986" max="8988" width="5.28515625" style="4" customWidth="1"/>
    <col min="8989" max="9187" width="11.42578125" style="4"/>
    <col min="9188" max="9188" width="22.7109375" style="4" customWidth="1"/>
    <col min="9189" max="9189" width="7.28515625" style="4" customWidth="1"/>
    <col min="9190" max="9190" width="6.85546875" style="4" customWidth="1"/>
    <col min="9191" max="9191" width="6" style="4" bestFit="1" customWidth="1"/>
    <col min="9192" max="9192" width="1.7109375" style="4" customWidth="1"/>
    <col min="9193" max="9193" width="6" style="4" bestFit="1" customWidth="1"/>
    <col min="9194" max="9195" width="5.42578125" style="4" customWidth="1"/>
    <col min="9196" max="9196" width="1.7109375" style="4" customWidth="1"/>
    <col min="9197" max="9199" width="5.140625" style="4" customWidth="1"/>
    <col min="9200" max="9200" width="1.7109375" style="4" customWidth="1"/>
    <col min="9201" max="9203" width="4.7109375" style="4" customWidth="1"/>
    <col min="9204" max="9204" width="1.7109375" style="4" customWidth="1"/>
    <col min="9205" max="9207" width="4.7109375" style="4" customWidth="1"/>
    <col min="9208" max="9208" width="1.7109375" style="4" customWidth="1"/>
    <col min="9209" max="9211" width="4.7109375" style="4" customWidth="1"/>
    <col min="9212" max="9212" width="1.7109375" style="4" customWidth="1"/>
    <col min="9213" max="9213" width="4.85546875" style="4" bestFit="1" customWidth="1"/>
    <col min="9214" max="9214" width="4" style="4" customWidth="1"/>
    <col min="9215" max="9215" width="5" style="4" customWidth="1"/>
    <col min="9216" max="9216" width="11.42578125" style="4"/>
    <col min="9217" max="9217" width="12.42578125" style="4" customWidth="1"/>
    <col min="9218" max="9218" width="10.85546875" style="4" customWidth="1"/>
    <col min="9219" max="9220" width="6.140625" style="4" customWidth="1"/>
    <col min="9221" max="9221" width="1.7109375" style="4" customWidth="1"/>
    <col min="9222" max="9222" width="6" style="4" customWidth="1"/>
    <col min="9223" max="9224" width="5.28515625" style="4" customWidth="1"/>
    <col min="9225" max="9225" width="1.7109375" style="4" customWidth="1"/>
    <col min="9226" max="9228" width="5.28515625" style="4" customWidth="1"/>
    <col min="9229" max="9229" width="1.7109375" style="4" customWidth="1"/>
    <col min="9230" max="9232" width="5.28515625" style="4" customWidth="1"/>
    <col min="9233" max="9233" width="1.7109375" style="4" customWidth="1"/>
    <col min="9234" max="9236" width="5.28515625" style="4" customWidth="1"/>
    <col min="9237" max="9237" width="1.7109375" style="4" customWidth="1"/>
    <col min="9238" max="9240" width="5.28515625" style="4" customWidth="1"/>
    <col min="9241" max="9241" width="1.7109375" style="4" customWidth="1"/>
    <col min="9242" max="9244" width="5.28515625" style="4" customWidth="1"/>
    <col min="9245" max="9443" width="11.42578125" style="4"/>
    <col min="9444" max="9444" width="22.7109375" style="4" customWidth="1"/>
    <col min="9445" max="9445" width="7.28515625" style="4" customWidth="1"/>
    <col min="9446" max="9446" width="6.85546875" style="4" customWidth="1"/>
    <col min="9447" max="9447" width="6" style="4" bestFit="1" customWidth="1"/>
    <col min="9448" max="9448" width="1.7109375" style="4" customWidth="1"/>
    <col min="9449" max="9449" width="6" style="4" bestFit="1" customWidth="1"/>
    <col min="9450" max="9451" width="5.42578125" style="4" customWidth="1"/>
    <col min="9452" max="9452" width="1.7109375" style="4" customWidth="1"/>
    <col min="9453" max="9455" width="5.140625" style="4" customWidth="1"/>
    <col min="9456" max="9456" width="1.7109375" style="4" customWidth="1"/>
    <col min="9457" max="9459" width="4.7109375" style="4" customWidth="1"/>
    <col min="9460" max="9460" width="1.7109375" style="4" customWidth="1"/>
    <col min="9461" max="9463" width="4.7109375" style="4" customWidth="1"/>
    <col min="9464" max="9464" width="1.7109375" style="4" customWidth="1"/>
    <col min="9465" max="9467" width="4.7109375" style="4" customWidth="1"/>
    <col min="9468" max="9468" width="1.7109375" style="4" customWidth="1"/>
    <col min="9469" max="9469" width="4.85546875" style="4" bestFit="1" customWidth="1"/>
    <col min="9470" max="9470" width="4" style="4" customWidth="1"/>
    <col min="9471" max="9471" width="5" style="4" customWidth="1"/>
    <col min="9472" max="9472" width="11.42578125" style="4"/>
    <col min="9473" max="9473" width="12.42578125" style="4" customWidth="1"/>
    <col min="9474" max="9474" width="10.85546875" style="4" customWidth="1"/>
    <col min="9475" max="9476" width="6.140625" style="4" customWidth="1"/>
    <col min="9477" max="9477" width="1.7109375" style="4" customWidth="1"/>
    <col min="9478" max="9478" width="6" style="4" customWidth="1"/>
    <col min="9479" max="9480" width="5.28515625" style="4" customWidth="1"/>
    <col min="9481" max="9481" width="1.7109375" style="4" customWidth="1"/>
    <col min="9482" max="9484" width="5.28515625" style="4" customWidth="1"/>
    <col min="9485" max="9485" width="1.7109375" style="4" customWidth="1"/>
    <col min="9486" max="9488" width="5.28515625" style="4" customWidth="1"/>
    <col min="9489" max="9489" width="1.7109375" style="4" customWidth="1"/>
    <col min="9490" max="9492" width="5.28515625" style="4" customWidth="1"/>
    <col min="9493" max="9493" width="1.7109375" style="4" customWidth="1"/>
    <col min="9494" max="9496" width="5.28515625" style="4" customWidth="1"/>
    <col min="9497" max="9497" width="1.7109375" style="4" customWidth="1"/>
    <col min="9498" max="9500" width="5.28515625" style="4" customWidth="1"/>
    <col min="9501" max="9699" width="11.42578125" style="4"/>
    <col min="9700" max="9700" width="22.7109375" style="4" customWidth="1"/>
    <col min="9701" max="9701" width="7.28515625" style="4" customWidth="1"/>
    <col min="9702" max="9702" width="6.85546875" style="4" customWidth="1"/>
    <col min="9703" max="9703" width="6" style="4" bestFit="1" customWidth="1"/>
    <col min="9704" max="9704" width="1.7109375" style="4" customWidth="1"/>
    <col min="9705" max="9705" width="6" style="4" bestFit="1" customWidth="1"/>
    <col min="9706" max="9707" width="5.42578125" style="4" customWidth="1"/>
    <col min="9708" max="9708" width="1.7109375" style="4" customWidth="1"/>
    <col min="9709" max="9711" width="5.140625" style="4" customWidth="1"/>
    <col min="9712" max="9712" width="1.7109375" style="4" customWidth="1"/>
    <col min="9713" max="9715" width="4.7109375" style="4" customWidth="1"/>
    <col min="9716" max="9716" width="1.7109375" style="4" customWidth="1"/>
    <col min="9717" max="9719" width="4.7109375" style="4" customWidth="1"/>
    <col min="9720" max="9720" width="1.7109375" style="4" customWidth="1"/>
    <col min="9721" max="9723" width="4.7109375" style="4" customWidth="1"/>
    <col min="9724" max="9724" width="1.7109375" style="4" customWidth="1"/>
    <col min="9725" max="9725" width="4.85546875" style="4" bestFit="1" customWidth="1"/>
    <col min="9726" max="9726" width="4" style="4" customWidth="1"/>
    <col min="9727" max="9727" width="5" style="4" customWidth="1"/>
    <col min="9728" max="9728" width="11.42578125" style="4"/>
    <col min="9729" max="9729" width="12.42578125" style="4" customWidth="1"/>
    <col min="9730" max="9730" width="10.85546875" style="4" customWidth="1"/>
    <col min="9731" max="9732" width="6.140625" style="4" customWidth="1"/>
    <col min="9733" max="9733" width="1.7109375" style="4" customWidth="1"/>
    <col min="9734" max="9734" width="6" style="4" customWidth="1"/>
    <col min="9735" max="9736" width="5.28515625" style="4" customWidth="1"/>
    <col min="9737" max="9737" width="1.7109375" style="4" customWidth="1"/>
    <col min="9738" max="9740" width="5.28515625" style="4" customWidth="1"/>
    <col min="9741" max="9741" width="1.7109375" style="4" customWidth="1"/>
    <col min="9742" max="9744" width="5.28515625" style="4" customWidth="1"/>
    <col min="9745" max="9745" width="1.7109375" style="4" customWidth="1"/>
    <col min="9746" max="9748" width="5.28515625" style="4" customWidth="1"/>
    <col min="9749" max="9749" width="1.7109375" style="4" customWidth="1"/>
    <col min="9750" max="9752" width="5.28515625" style="4" customWidth="1"/>
    <col min="9753" max="9753" width="1.7109375" style="4" customWidth="1"/>
    <col min="9754" max="9756" width="5.28515625" style="4" customWidth="1"/>
    <col min="9757" max="9955" width="11.42578125" style="4"/>
    <col min="9956" max="9956" width="22.7109375" style="4" customWidth="1"/>
    <col min="9957" max="9957" width="7.28515625" style="4" customWidth="1"/>
    <col min="9958" max="9958" width="6.85546875" style="4" customWidth="1"/>
    <col min="9959" max="9959" width="6" style="4" bestFit="1" customWidth="1"/>
    <col min="9960" max="9960" width="1.7109375" style="4" customWidth="1"/>
    <col min="9961" max="9961" width="6" style="4" bestFit="1" customWidth="1"/>
    <col min="9962" max="9963" width="5.42578125" style="4" customWidth="1"/>
    <col min="9964" max="9964" width="1.7109375" style="4" customWidth="1"/>
    <col min="9965" max="9967" width="5.140625" style="4" customWidth="1"/>
    <col min="9968" max="9968" width="1.7109375" style="4" customWidth="1"/>
    <col min="9969" max="9971" width="4.7109375" style="4" customWidth="1"/>
    <col min="9972" max="9972" width="1.7109375" style="4" customWidth="1"/>
    <col min="9973" max="9975" width="4.7109375" style="4" customWidth="1"/>
    <col min="9976" max="9976" width="1.7109375" style="4" customWidth="1"/>
    <col min="9977" max="9979" width="4.7109375" style="4" customWidth="1"/>
    <col min="9980" max="9980" width="1.7109375" style="4" customWidth="1"/>
    <col min="9981" max="9981" width="4.85546875" style="4" bestFit="1" customWidth="1"/>
    <col min="9982" max="9982" width="4" style="4" customWidth="1"/>
    <col min="9983" max="9983" width="5" style="4" customWidth="1"/>
    <col min="9984" max="9984" width="11.42578125" style="4"/>
    <col min="9985" max="9985" width="12.42578125" style="4" customWidth="1"/>
    <col min="9986" max="9986" width="10.85546875" style="4" customWidth="1"/>
    <col min="9987" max="9988" width="6.140625" style="4" customWidth="1"/>
    <col min="9989" max="9989" width="1.7109375" style="4" customWidth="1"/>
    <col min="9990" max="9990" width="6" style="4" customWidth="1"/>
    <col min="9991" max="9992" width="5.28515625" style="4" customWidth="1"/>
    <col min="9993" max="9993" width="1.7109375" style="4" customWidth="1"/>
    <col min="9994" max="9996" width="5.28515625" style="4" customWidth="1"/>
    <col min="9997" max="9997" width="1.7109375" style="4" customWidth="1"/>
    <col min="9998" max="10000" width="5.28515625" style="4" customWidth="1"/>
    <col min="10001" max="10001" width="1.7109375" style="4" customWidth="1"/>
    <col min="10002" max="10004" width="5.28515625" style="4" customWidth="1"/>
    <col min="10005" max="10005" width="1.7109375" style="4" customWidth="1"/>
    <col min="10006" max="10008" width="5.28515625" style="4" customWidth="1"/>
    <col min="10009" max="10009" width="1.7109375" style="4" customWidth="1"/>
    <col min="10010" max="10012" width="5.28515625" style="4" customWidth="1"/>
    <col min="10013" max="10211" width="11.42578125" style="4"/>
    <col min="10212" max="10212" width="22.7109375" style="4" customWidth="1"/>
    <col min="10213" max="10213" width="7.28515625" style="4" customWidth="1"/>
    <col min="10214" max="10214" width="6.85546875" style="4" customWidth="1"/>
    <col min="10215" max="10215" width="6" style="4" bestFit="1" customWidth="1"/>
    <col min="10216" max="10216" width="1.7109375" style="4" customWidth="1"/>
    <col min="10217" max="10217" width="6" style="4" bestFit="1" customWidth="1"/>
    <col min="10218" max="10219" width="5.42578125" style="4" customWidth="1"/>
    <col min="10220" max="10220" width="1.7109375" style="4" customWidth="1"/>
    <col min="10221" max="10223" width="5.140625" style="4" customWidth="1"/>
    <col min="10224" max="10224" width="1.7109375" style="4" customWidth="1"/>
    <col min="10225" max="10227" width="4.7109375" style="4" customWidth="1"/>
    <col min="10228" max="10228" width="1.7109375" style="4" customWidth="1"/>
    <col min="10229" max="10231" width="4.7109375" style="4" customWidth="1"/>
    <col min="10232" max="10232" width="1.7109375" style="4" customWidth="1"/>
    <col min="10233" max="10235" width="4.7109375" style="4" customWidth="1"/>
    <col min="10236" max="10236" width="1.7109375" style="4" customWidth="1"/>
    <col min="10237" max="10237" width="4.85546875" style="4" bestFit="1" customWidth="1"/>
    <col min="10238" max="10238" width="4" style="4" customWidth="1"/>
    <col min="10239" max="10239" width="5" style="4" customWidth="1"/>
    <col min="10240" max="10240" width="11.42578125" style="4"/>
    <col min="10241" max="10241" width="12.42578125" style="4" customWidth="1"/>
    <col min="10242" max="10242" width="10.85546875" style="4" customWidth="1"/>
    <col min="10243" max="10244" width="6.140625" style="4" customWidth="1"/>
    <col min="10245" max="10245" width="1.7109375" style="4" customWidth="1"/>
    <col min="10246" max="10246" width="6" style="4" customWidth="1"/>
    <col min="10247" max="10248" width="5.28515625" style="4" customWidth="1"/>
    <col min="10249" max="10249" width="1.7109375" style="4" customWidth="1"/>
    <col min="10250" max="10252" width="5.28515625" style="4" customWidth="1"/>
    <col min="10253" max="10253" width="1.7109375" style="4" customWidth="1"/>
    <col min="10254" max="10256" width="5.28515625" style="4" customWidth="1"/>
    <col min="10257" max="10257" width="1.7109375" style="4" customWidth="1"/>
    <col min="10258" max="10260" width="5.28515625" style="4" customWidth="1"/>
    <col min="10261" max="10261" width="1.7109375" style="4" customWidth="1"/>
    <col min="10262" max="10264" width="5.28515625" style="4" customWidth="1"/>
    <col min="10265" max="10265" width="1.7109375" style="4" customWidth="1"/>
    <col min="10266" max="10268" width="5.28515625" style="4" customWidth="1"/>
    <col min="10269" max="10467" width="11.42578125" style="4"/>
    <col min="10468" max="10468" width="22.7109375" style="4" customWidth="1"/>
    <col min="10469" max="10469" width="7.28515625" style="4" customWidth="1"/>
    <col min="10470" max="10470" width="6.85546875" style="4" customWidth="1"/>
    <col min="10471" max="10471" width="6" style="4" bestFit="1" customWidth="1"/>
    <col min="10472" max="10472" width="1.7109375" style="4" customWidth="1"/>
    <col min="10473" max="10473" width="6" style="4" bestFit="1" customWidth="1"/>
    <col min="10474" max="10475" width="5.42578125" style="4" customWidth="1"/>
    <col min="10476" max="10476" width="1.7109375" style="4" customWidth="1"/>
    <col min="10477" max="10479" width="5.140625" style="4" customWidth="1"/>
    <col min="10480" max="10480" width="1.7109375" style="4" customWidth="1"/>
    <col min="10481" max="10483" width="4.7109375" style="4" customWidth="1"/>
    <col min="10484" max="10484" width="1.7109375" style="4" customWidth="1"/>
    <col min="10485" max="10487" width="4.7109375" style="4" customWidth="1"/>
    <col min="10488" max="10488" width="1.7109375" style="4" customWidth="1"/>
    <col min="10489" max="10491" width="4.7109375" style="4" customWidth="1"/>
    <col min="10492" max="10492" width="1.7109375" style="4" customWidth="1"/>
    <col min="10493" max="10493" width="4.85546875" style="4" bestFit="1" customWidth="1"/>
    <col min="10494" max="10494" width="4" style="4" customWidth="1"/>
    <col min="10495" max="10495" width="5" style="4" customWidth="1"/>
    <col min="10496" max="10496" width="11.42578125" style="4"/>
    <col min="10497" max="10497" width="12.42578125" style="4" customWidth="1"/>
    <col min="10498" max="10498" width="10.85546875" style="4" customWidth="1"/>
    <col min="10499" max="10500" width="6.140625" style="4" customWidth="1"/>
    <col min="10501" max="10501" width="1.7109375" style="4" customWidth="1"/>
    <col min="10502" max="10502" width="6" style="4" customWidth="1"/>
    <col min="10503" max="10504" width="5.28515625" style="4" customWidth="1"/>
    <col min="10505" max="10505" width="1.7109375" style="4" customWidth="1"/>
    <col min="10506" max="10508" width="5.28515625" style="4" customWidth="1"/>
    <col min="10509" max="10509" width="1.7109375" style="4" customWidth="1"/>
    <col min="10510" max="10512" width="5.28515625" style="4" customWidth="1"/>
    <col min="10513" max="10513" width="1.7109375" style="4" customWidth="1"/>
    <col min="10514" max="10516" width="5.28515625" style="4" customWidth="1"/>
    <col min="10517" max="10517" width="1.7109375" style="4" customWidth="1"/>
    <col min="10518" max="10520" width="5.28515625" style="4" customWidth="1"/>
    <col min="10521" max="10521" width="1.7109375" style="4" customWidth="1"/>
    <col min="10522" max="10524" width="5.28515625" style="4" customWidth="1"/>
    <col min="10525" max="10723" width="11.42578125" style="4"/>
    <col min="10724" max="10724" width="22.7109375" style="4" customWidth="1"/>
    <col min="10725" max="10725" width="7.28515625" style="4" customWidth="1"/>
    <col min="10726" max="10726" width="6.85546875" style="4" customWidth="1"/>
    <col min="10727" max="10727" width="6" style="4" bestFit="1" customWidth="1"/>
    <col min="10728" max="10728" width="1.7109375" style="4" customWidth="1"/>
    <col min="10729" max="10729" width="6" style="4" bestFit="1" customWidth="1"/>
    <col min="10730" max="10731" width="5.42578125" style="4" customWidth="1"/>
    <col min="10732" max="10732" width="1.7109375" style="4" customWidth="1"/>
    <col min="10733" max="10735" width="5.140625" style="4" customWidth="1"/>
    <col min="10736" max="10736" width="1.7109375" style="4" customWidth="1"/>
    <col min="10737" max="10739" width="4.7109375" style="4" customWidth="1"/>
    <col min="10740" max="10740" width="1.7109375" style="4" customWidth="1"/>
    <col min="10741" max="10743" width="4.7109375" style="4" customWidth="1"/>
    <col min="10744" max="10744" width="1.7109375" style="4" customWidth="1"/>
    <col min="10745" max="10747" width="4.7109375" style="4" customWidth="1"/>
    <col min="10748" max="10748" width="1.7109375" style="4" customWidth="1"/>
    <col min="10749" max="10749" width="4.85546875" style="4" bestFit="1" customWidth="1"/>
    <col min="10750" max="10750" width="4" style="4" customWidth="1"/>
    <col min="10751" max="10751" width="5" style="4" customWidth="1"/>
    <col min="10752" max="10752" width="11.42578125" style="4"/>
    <col min="10753" max="10753" width="12.42578125" style="4" customWidth="1"/>
    <col min="10754" max="10754" width="10.85546875" style="4" customWidth="1"/>
    <col min="10755" max="10756" width="6.140625" style="4" customWidth="1"/>
    <col min="10757" max="10757" width="1.7109375" style="4" customWidth="1"/>
    <col min="10758" max="10758" width="6" style="4" customWidth="1"/>
    <col min="10759" max="10760" width="5.28515625" style="4" customWidth="1"/>
    <col min="10761" max="10761" width="1.7109375" style="4" customWidth="1"/>
    <col min="10762" max="10764" width="5.28515625" style="4" customWidth="1"/>
    <col min="10765" max="10765" width="1.7109375" style="4" customWidth="1"/>
    <col min="10766" max="10768" width="5.28515625" style="4" customWidth="1"/>
    <col min="10769" max="10769" width="1.7109375" style="4" customWidth="1"/>
    <col min="10770" max="10772" width="5.28515625" style="4" customWidth="1"/>
    <col min="10773" max="10773" width="1.7109375" style="4" customWidth="1"/>
    <col min="10774" max="10776" width="5.28515625" style="4" customWidth="1"/>
    <col min="10777" max="10777" width="1.7109375" style="4" customWidth="1"/>
    <col min="10778" max="10780" width="5.28515625" style="4" customWidth="1"/>
    <col min="10781" max="10979" width="11.42578125" style="4"/>
    <col min="10980" max="10980" width="22.7109375" style="4" customWidth="1"/>
    <col min="10981" max="10981" width="7.28515625" style="4" customWidth="1"/>
    <col min="10982" max="10982" width="6.85546875" style="4" customWidth="1"/>
    <col min="10983" max="10983" width="6" style="4" bestFit="1" customWidth="1"/>
    <col min="10984" max="10984" width="1.7109375" style="4" customWidth="1"/>
    <col min="10985" max="10985" width="6" style="4" bestFit="1" customWidth="1"/>
    <col min="10986" max="10987" width="5.42578125" style="4" customWidth="1"/>
    <col min="10988" max="10988" width="1.7109375" style="4" customWidth="1"/>
    <col min="10989" max="10991" width="5.140625" style="4" customWidth="1"/>
    <col min="10992" max="10992" width="1.7109375" style="4" customWidth="1"/>
    <col min="10993" max="10995" width="4.7109375" style="4" customWidth="1"/>
    <col min="10996" max="10996" width="1.7109375" style="4" customWidth="1"/>
    <col min="10997" max="10999" width="4.7109375" style="4" customWidth="1"/>
    <col min="11000" max="11000" width="1.7109375" style="4" customWidth="1"/>
    <col min="11001" max="11003" width="4.7109375" style="4" customWidth="1"/>
    <col min="11004" max="11004" width="1.7109375" style="4" customWidth="1"/>
    <col min="11005" max="11005" width="4.85546875" style="4" bestFit="1" customWidth="1"/>
    <col min="11006" max="11006" width="4" style="4" customWidth="1"/>
    <col min="11007" max="11007" width="5" style="4" customWidth="1"/>
    <col min="11008" max="11008" width="11.42578125" style="4"/>
    <col min="11009" max="11009" width="12.42578125" style="4" customWidth="1"/>
    <col min="11010" max="11010" width="10.85546875" style="4" customWidth="1"/>
    <col min="11011" max="11012" width="6.140625" style="4" customWidth="1"/>
    <col min="11013" max="11013" width="1.7109375" style="4" customWidth="1"/>
    <col min="11014" max="11014" width="6" style="4" customWidth="1"/>
    <col min="11015" max="11016" width="5.28515625" style="4" customWidth="1"/>
    <col min="11017" max="11017" width="1.7109375" style="4" customWidth="1"/>
    <col min="11018" max="11020" width="5.28515625" style="4" customWidth="1"/>
    <col min="11021" max="11021" width="1.7109375" style="4" customWidth="1"/>
    <col min="11022" max="11024" width="5.28515625" style="4" customWidth="1"/>
    <col min="11025" max="11025" width="1.7109375" style="4" customWidth="1"/>
    <col min="11026" max="11028" width="5.28515625" style="4" customWidth="1"/>
    <col min="11029" max="11029" width="1.7109375" style="4" customWidth="1"/>
    <col min="11030" max="11032" width="5.28515625" style="4" customWidth="1"/>
    <col min="11033" max="11033" width="1.7109375" style="4" customWidth="1"/>
    <col min="11034" max="11036" width="5.28515625" style="4" customWidth="1"/>
    <col min="11037" max="11235" width="11.42578125" style="4"/>
    <col min="11236" max="11236" width="22.7109375" style="4" customWidth="1"/>
    <col min="11237" max="11237" width="7.28515625" style="4" customWidth="1"/>
    <col min="11238" max="11238" width="6.85546875" style="4" customWidth="1"/>
    <col min="11239" max="11239" width="6" style="4" bestFit="1" customWidth="1"/>
    <col min="11240" max="11240" width="1.7109375" style="4" customWidth="1"/>
    <col min="11241" max="11241" width="6" style="4" bestFit="1" customWidth="1"/>
    <col min="11242" max="11243" width="5.42578125" style="4" customWidth="1"/>
    <col min="11244" max="11244" width="1.7109375" style="4" customWidth="1"/>
    <col min="11245" max="11247" width="5.140625" style="4" customWidth="1"/>
    <col min="11248" max="11248" width="1.7109375" style="4" customWidth="1"/>
    <col min="11249" max="11251" width="4.7109375" style="4" customWidth="1"/>
    <col min="11252" max="11252" width="1.7109375" style="4" customWidth="1"/>
    <col min="11253" max="11255" width="4.7109375" style="4" customWidth="1"/>
    <col min="11256" max="11256" width="1.7109375" style="4" customWidth="1"/>
    <col min="11257" max="11259" width="4.7109375" style="4" customWidth="1"/>
    <col min="11260" max="11260" width="1.7109375" style="4" customWidth="1"/>
    <col min="11261" max="11261" width="4.85546875" style="4" bestFit="1" customWidth="1"/>
    <col min="11262" max="11262" width="4" style="4" customWidth="1"/>
    <col min="11263" max="11263" width="5" style="4" customWidth="1"/>
    <col min="11264" max="11264" width="11.42578125" style="4"/>
    <col min="11265" max="11265" width="12.42578125" style="4" customWidth="1"/>
    <col min="11266" max="11266" width="10.85546875" style="4" customWidth="1"/>
    <col min="11267" max="11268" width="6.140625" style="4" customWidth="1"/>
    <col min="11269" max="11269" width="1.7109375" style="4" customWidth="1"/>
    <col min="11270" max="11270" width="6" style="4" customWidth="1"/>
    <col min="11271" max="11272" width="5.28515625" style="4" customWidth="1"/>
    <col min="11273" max="11273" width="1.7109375" style="4" customWidth="1"/>
    <col min="11274" max="11276" width="5.28515625" style="4" customWidth="1"/>
    <col min="11277" max="11277" width="1.7109375" style="4" customWidth="1"/>
    <col min="11278" max="11280" width="5.28515625" style="4" customWidth="1"/>
    <col min="11281" max="11281" width="1.7109375" style="4" customWidth="1"/>
    <col min="11282" max="11284" width="5.28515625" style="4" customWidth="1"/>
    <col min="11285" max="11285" width="1.7109375" style="4" customWidth="1"/>
    <col min="11286" max="11288" width="5.28515625" style="4" customWidth="1"/>
    <col min="11289" max="11289" width="1.7109375" style="4" customWidth="1"/>
    <col min="11290" max="11292" width="5.28515625" style="4" customWidth="1"/>
    <col min="11293" max="11491" width="11.42578125" style="4"/>
    <col min="11492" max="11492" width="22.7109375" style="4" customWidth="1"/>
    <col min="11493" max="11493" width="7.28515625" style="4" customWidth="1"/>
    <col min="11494" max="11494" width="6.85546875" style="4" customWidth="1"/>
    <col min="11495" max="11495" width="6" style="4" bestFit="1" customWidth="1"/>
    <col min="11496" max="11496" width="1.7109375" style="4" customWidth="1"/>
    <col min="11497" max="11497" width="6" style="4" bestFit="1" customWidth="1"/>
    <col min="11498" max="11499" width="5.42578125" style="4" customWidth="1"/>
    <col min="11500" max="11500" width="1.7109375" style="4" customWidth="1"/>
    <col min="11501" max="11503" width="5.140625" style="4" customWidth="1"/>
    <col min="11504" max="11504" width="1.7109375" style="4" customWidth="1"/>
    <col min="11505" max="11507" width="4.7109375" style="4" customWidth="1"/>
    <col min="11508" max="11508" width="1.7109375" style="4" customWidth="1"/>
    <col min="11509" max="11511" width="4.7109375" style="4" customWidth="1"/>
    <col min="11512" max="11512" width="1.7109375" style="4" customWidth="1"/>
    <col min="11513" max="11515" width="4.7109375" style="4" customWidth="1"/>
    <col min="11516" max="11516" width="1.7109375" style="4" customWidth="1"/>
    <col min="11517" max="11517" width="4.85546875" style="4" bestFit="1" customWidth="1"/>
    <col min="11518" max="11518" width="4" style="4" customWidth="1"/>
    <col min="11519" max="11519" width="5" style="4" customWidth="1"/>
    <col min="11520" max="11520" width="11.42578125" style="4"/>
    <col min="11521" max="11521" width="12.42578125" style="4" customWidth="1"/>
    <col min="11522" max="11522" width="10.85546875" style="4" customWidth="1"/>
    <col min="11523" max="11524" width="6.140625" style="4" customWidth="1"/>
    <col min="11525" max="11525" width="1.7109375" style="4" customWidth="1"/>
    <col min="11526" max="11526" width="6" style="4" customWidth="1"/>
    <col min="11527" max="11528" width="5.28515625" style="4" customWidth="1"/>
    <col min="11529" max="11529" width="1.7109375" style="4" customWidth="1"/>
    <col min="11530" max="11532" width="5.28515625" style="4" customWidth="1"/>
    <col min="11533" max="11533" width="1.7109375" style="4" customWidth="1"/>
    <col min="11534" max="11536" width="5.28515625" style="4" customWidth="1"/>
    <col min="11537" max="11537" width="1.7109375" style="4" customWidth="1"/>
    <col min="11538" max="11540" width="5.28515625" style="4" customWidth="1"/>
    <col min="11541" max="11541" width="1.7109375" style="4" customWidth="1"/>
    <col min="11542" max="11544" width="5.28515625" style="4" customWidth="1"/>
    <col min="11545" max="11545" width="1.7109375" style="4" customWidth="1"/>
    <col min="11546" max="11548" width="5.28515625" style="4" customWidth="1"/>
    <col min="11549" max="11747" width="11.42578125" style="4"/>
    <col min="11748" max="11748" width="22.7109375" style="4" customWidth="1"/>
    <col min="11749" max="11749" width="7.28515625" style="4" customWidth="1"/>
    <col min="11750" max="11750" width="6.85546875" style="4" customWidth="1"/>
    <col min="11751" max="11751" width="6" style="4" bestFit="1" customWidth="1"/>
    <col min="11752" max="11752" width="1.7109375" style="4" customWidth="1"/>
    <col min="11753" max="11753" width="6" style="4" bestFit="1" customWidth="1"/>
    <col min="11754" max="11755" width="5.42578125" style="4" customWidth="1"/>
    <col min="11756" max="11756" width="1.7109375" style="4" customWidth="1"/>
    <col min="11757" max="11759" width="5.140625" style="4" customWidth="1"/>
    <col min="11760" max="11760" width="1.7109375" style="4" customWidth="1"/>
    <col min="11761" max="11763" width="4.7109375" style="4" customWidth="1"/>
    <col min="11764" max="11764" width="1.7109375" style="4" customWidth="1"/>
    <col min="11765" max="11767" width="4.7109375" style="4" customWidth="1"/>
    <col min="11768" max="11768" width="1.7109375" style="4" customWidth="1"/>
    <col min="11769" max="11771" width="4.7109375" style="4" customWidth="1"/>
    <col min="11772" max="11772" width="1.7109375" style="4" customWidth="1"/>
    <col min="11773" max="11773" width="4.85546875" style="4" bestFit="1" customWidth="1"/>
    <col min="11774" max="11774" width="4" style="4" customWidth="1"/>
    <col min="11775" max="11775" width="5" style="4" customWidth="1"/>
    <col min="11776" max="11776" width="11.42578125" style="4"/>
    <col min="11777" max="11777" width="12.42578125" style="4" customWidth="1"/>
    <col min="11778" max="11778" width="10.85546875" style="4" customWidth="1"/>
    <col min="11779" max="11780" width="6.140625" style="4" customWidth="1"/>
    <col min="11781" max="11781" width="1.7109375" style="4" customWidth="1"/>
    <col min="11782" max="11782" width="6" style="4" customWidth="1"/>
    <col min="11783" max="11784" width="5.28515625" style="4" customWidth="1"/>
    <col min="11785" max="11785" width="1.7109375" style="4" customWidth="1"/>
    <col min="11786" max="11788" width="5.28515625" style="4" customWidth="1"/>
    <col min="11789" max="11789" width="1.7109375" style="4" customWidth="1"/>
    <col min="11790" max="11792" width="5.28515625" style="4" customWidth="1"/>
    <col min="11793" max="11793" width="1.7109375" style="4" customWidth="1"/>
    <col min="11794" max="11796" width="5.28515625" style="4" customWidth="1"/>
    <col min="11797" max="11797" width="1.7109375" style="4" customWidth="1"/>
    <col min="11798" max="11800" width="5.28515625" style="4" customWidth="1"/>
    <col min="11801" max="11801" width="1.7109375" style="4" customWidth="1"/>
    <col min="11802" max="11804" width="5.28515625" style="4" customWidth="1"/>
    <col min="11805" max="12003" width="11.42578125" style="4"/>
    <col min="12004" max="12004" width="22.7109375" style="4" customWidth="1"/>
    <col min="12005" max="12005" width="7.28515625" style="4" customWidth="1"/>
    <col min="12006" max="12006" width="6.85546875" style="4" customWidth="1"/>
    <col min="12007" max="12007" width="6" style="4" bestFit="1" customWidth="1"/>
    <col min="12008" max="12008" width="1.7109375" style="4" customWidth="1"/>
    <col min="12009" max="12009" width="6" style="4" bestFit="1" customWidth="1"/>
    <col min="12010" max="12011" width="5.42578125" style="4" customWidth="1"/>
    <col min="12012" max="12012" width="1.7109375" style="4" customWidth="1"/>
    <col min="12013" max="12015" width="5.140625" style="4" customWidth="1"/>
    <col min="12016" max="12016" width="1.7109375" style="4" customWidth="1"/>
    <col min="12017" max="12019" width="4.7109375" style="4" customWidth="1"/>
    <col min="12020" max="12020" width="1.7109375" style="4" customWidth="1"/>
    <col min="12021" max="12023" width="4.7109375" style="4" customWidth="1"/>
    <col min="12024" max="12024" width="1.7109375" style="4" customWidth="1"/>
    <col min="12025" max="12027" width="4.7109375" style="4" customWidth="1"/>
    <col min="12028" max="12028" width="1.7109375" style="4" customWidth="1"/>
    <col min="12029" max="12029" width="4.85546875" style="4" bestFit="1" customWidth="1"/>
    <col min="12030" max="12030" width="4" style="4" customWidth="1"/>
    <col min="12031" max="12031" width="5" style="4" customWidth="1"/>
    <col min="12032" max="12032" width="11.42578125" style="4"/>
    <col min="12033" max="12033" width="12.42578125" style="4" customWidth="1"/>
    <col min="12034" max="12034" width="10.85546875" style="4" customWidth="1"/>
    <col min="12035" max="12036" width="6.140625" style="4" customWidth="1"/>
    <col min="12037" max="12037" width="1.7109375" style="4" customWidth="1"/>
    <col min="12038" max="12038" width="6" style="4" customWidth="1"/>
    <col min="12039" max="12040" width="5.28515625" style="4" customWidth="1"/>
    <col min="12041" max="12041" width="1.7109375" style="4" customWidth="1"/>
    <col min="12042" max="12044" width="5.28515625" style="4" customWidth="1"/>
    <col min="12045" max="12045" width="1.7109375" style="4" customWidth="1"/>
    <col min="12046" max="12048" width="5.28515625" style="4" customWidth="1"/>
    <col min="12049" max="12049" width="1.7109375" style="4" customWidth="1"/>
    <col min="12050" max="12052" width="5.28515625" style="4" customWidth="1"/>
    <col min="12053" max="12053" width="1.7109375" style="4" customWidth="1"/>
    <col min="12054" max="12056" width="5.28515625" style="4" customWidth="1"/>
    <col min="12057" max="12057" width="1.7109375" style="4" customWidth="1"/>
    <col min="12058" max="12060" width="5.28515625" style="4" customWidth="1"/>
    <col min="12061" max="12259" width="11.42578125" style="4"/>
    <col min="12260" max="12260" width="22.7109375" style="4" customWidth="1"/>
    <col min="12261" max="12261" width="7.28515625" style="4" customWidth="1"/>
    <col min="12262" max="12262" width="6.85546875" style="4" customWidth="1"/>
    <col min="12263" max="12263" width="6" style="4" bestFit="1" customWidth="1"/>
    <col min="12264" max="12264" width="1.7109375" style="4" customWidth="1"/>
    <col min="12265" max="12265" width="6" style="4" bestFit="1" customWidth="1"/>
    <col min="12266" max="12267" width="5.42578125" style="4" customWidth="1"/>
    <col min="12268" max="12268" width="1.7109375" style="4" customWidth="1"/>
    <col min="12269" max="12271" width="5.140625" style="4" customWidth="1"/>
    <col min="12272" max="12272" width="1.7109375" style="4" customWidth="1"/>
    <col min="12273" max="12275" width="4.7109375" style="4" customWidth="1"/>
    <col min="12276" max="12276" width="1.7109375" style="4" customWidth="1"/>
    <col min="12277" max="12279" width="4.7109375" style="4" customWidth="1"/>
    <col min="12280" max="12280" width="1.7109375" style="4" customWidth="1"/>
    <col min="12281" max="12283" width="4.7109375" style="4" customWidth="1"/>
    <col min="12284" max="12284" width="1.7109375" style="4" customWidth="1"/>
    <col min="12285" max="12285" width="4.85546875" style="4" bestFit="1" customWidth="1"/>
    <col min="12286" max="12286" width="4" style="4" customWidth="1"/>
    <col min="12287" max="12287" width="5" style="4" customWidth="1"/>
    <col min="12288" max="12288" width="11.42578125" style="4"/>
    <col min="12289" max="12289" width="12.42578125" style="4" customWidth="1"/>
    <col min="12290" max="12290" width="10.85546875" style="4" customWidth="1"/>
    <col min="12291" max="12292" width="6.140625" style="4" customWidth="1"/>
    <col min="12293" max="12293" width="1.7109375" style="4" customWidth="1"/>
    <col min="12294" max="12294" width="6" style="4" customWidth="1"/>
    <col min="12295" max="12296" width="5.28515625" style="4" customWidth="1"/>
    <col min="12297" max="12297" width="1.7109375" style="4" customWidth="1"/>
    <col min="12298" max="12300" width="5.28515625" style="4" customWidth="1"/>
    <col min="12301" max="12301" width="1.7109375" style="4" customWidth="1"/>
    <col min="12302" max="12304" width="5.28515625" style="4" customWidth="1"/>
    <col min="12305" max="12305" width="1.7109375" style="4" customWidth="1"/>
    <col min="12306" max="12308" width="5.28515625" style="4" customWidth="1"/>
    <col min="12309" max="12309" width="1.7109375" style="4" customWidth="1"/>
    <col min="12310" max="12312" width="5.28515625" style="4" customWidth="1"/>
    <col min="12313" max="12313" width="1.7109375" style="4" customWidth="1"/>
    <col min="12314" max="12316" width="5.28515625" style="4" customWidth="1"/>
    <col min="12317" max="12515" width="11.42578125" style="4"/>
    <col min="12516" max="12516" width="22.7109375" style="4" customWidth="1"/>
    <col min="12517" max="12517" width="7.28515625" style="4" customWidth="1"/>
    <col min="12518" max="12518" width="6.85546875" style="4" customWidth="1"/>
    <col min="12519" max="12519" width="6" style="4" bestFit="1" customWidth="1"/>
    <col min="12520" max="12520" width="1.7109375" style="4" customWidth="1"/>
    <col min="12521" max="12521" width="6" style="4" bestFit="1" customWidth="1"/>
    <col min="12522" max="12523" width="5.42578125" style="4" customWidth="1"/>
    <col min="12524" max="12524" width="1.7109375" style="4" customWidth="1"/>
    <col min="12525" max="12527" width="5.140625" style="4" customWidth="1"/>
    <col min="12528" max="12528" width="1.7109375" style="4" customWidth="1"/>
    <col min="12529" max="12531" width="4.7109375" style="4" customWidth="1"/>
    <col min="12532" max="12532" width="1.7109375" style="4" customWidth="1"/>
    <col min="12533" max="12535" width="4.7109375" style="4" customWidth="1"/>
    <col min="12536" max="12536" width="1.7109375" style="4" customWidth="1"/>
    <col min="12537" max="12539" width="4.7109375" style="4" customWidth="1"/>
    <col min="12540" max="12540" width="1.7109375" style="4" customWidth="1"/>
    <col min="12541" max="12541" width="4.85546875" style="4" bestFit="1" customWidth="1"/>
    <col min="12542" max="12542" width="4" style="4" customWidth="1"/>
    <col min="12543" max="12543" width="5" style="4" customWidth="1"/>
    <col min="12544" max="12544" width="11.42578125" style="4"/>
    <col min="12545" max="12545" width="12.42578125" style="4" customWidth="1"/>
    <col min="12546" max="12546" width="10.85546875" style="4" customWidth="1"/>
    <col min="12547" max="12548" width="6.140625" style="4" customWidth="1"/>
    <col min="12549" max="12549" width="1.7109375" style="4" customWidth="1"/>
    <col min="12550" max="12550" width="6" style="4" customWidth="1"/>
    <col min="12551" max="12552" width="5.28515625" style="4" customWidth="1"/>
    <col min="12553" max="12553" width="1.7109375" style="4" customWidth="1"/>
    <col min="12554" max="12556" width="5.28515625" style="4" customWidth="1"/>
    <col min="12557" max="12557" width="1.7109375" style="4" customWidth="1"/>
    <col min="12558" max="12560" width="5.28515625" style="4" customWidth="1"/>
    <col min="12561" max="12561" width="1.7109375" style="4" customWidth="1"/>
    <col min="12562" max="12564" width="5.28515625" style="4" customWidth="1"/>
    <col min="12565" max="12565" width="1.7109375" style="4" customWidth="1"/>
    <col min="12566" max="12568" width="5.28515625" style="4" customWidth="1"/>
    <col min="12569" max="12569" width="1.7109375" style="4" customWidth="1"/>
    <col min="12570" max="12572" width="5.28515625" style="4" customWidth="1"/>
    <col min="12573" max="12771" width="11.42578125" style="4"/>
    <col min="12772" max="12772" width="22.7109375" style="4" customWidth="1"/>
    <col min="12773" max="12773" width="7.28515625" style="4" customWidth="1"/>
    <col min="12774" max="12774" width="6.85546875" style="4" customWidth="1"/>
    <col min="12775" max="12775" width="6" style="4" bestFit="1" customWidth="1"/>
    <col min="12776" max="12776" width="1.7109375" style="4" customWidth="1"/>
    <col min="12777" max="12777" width="6" style="4" bestFit="1" customWidth="1"/>
    <col min="12778" max="12779" width="5.42578125" style="4" customWidth="1"/>
    <col min="12780" max="12780" width="1.7109375" style="4" customWidth="1"/>
    <col min="12781" max="12783" width="5.140625" style="4" customWidth="1"/>
    <col min="12784" max="12784" width="1.7109375" style="4" customWidth="1"/>
    <col min="12785" max="12787" width="4.7109375" style="4" customWidth="1"/>
    <col min="12788" max="12788" width="1.7109375" style="4" customWidth="1"/>
    <col min="12789" max="12791" width="4.7109375" style="4" customWidth="1"/>
    <col min="12792" max="12792" width="1.7109375" style="4" customWidth="1"/>
    <col min="12793" max="12795" width="4.7109375" style="4" customWidth="1"/>
    <col min="12796" max="12796" width="1.7109375" style="4" customWidth="1"/>
    <col min="12797" max="12797" width="4.85546875" style="4" bestFit="1" customWidth="1"/>
    <col min="12798" max="12798" width="4" style="4" customWidth="1"/>
    <col min="12799" max="12799" width="5" style="4" customWidth="1"/>
    <col min="12800" max="12800" width="11.42578125" style="4"/>
    <col min="12801" max="12801" width="12.42578125" style="4" customWidth="1"/>
    <col min="12802" max="12802" width="10.85546875" style="4" customWidth="1"/>
    <col min="12803" max="12804" width="6.140625" style="4" customWidth="1"/>
    <col min="12805" max="12805" width="1.7109375" style="4" customWidth="1"/>
    <col min="12806" max="12806" width="6" style="4" customWidth="1"/>
    <col min="12807" max="12808" width="5.28515625" style="4" customWidth="1"/>
    <col min="12809" max="12809" width="1.7109375" style="4" customWidth="1"/>
    <col min="12810" max="12812" width="5.28515625" style="4" customWidth="1"/>
    <col min="12813" max="12813" width="1.7109375" style="4" customWidth="1"/>
    <col min="12814" max="12816" width="5.28515625" style="4" customWidth="1"/>
    <col min="12817" max="12817" width="1.7109375" style="4" customWidth="1"/>
    <col min="12818" max="12820" width="5.28515625" style="4" customWidth="1"/>
    <col min="12821" max="12821" width="1.7109375" style="4" customWidth="1"/>
    <col min="12822" max="12824" width="5.28515625" style="4" customWidth="1"/>
    <col min="12825" max="12825" width="1.7109375" style="4" customWidth="1"/>
    <col min="12826" max="12828" width="5.28515625" style="4" customWidth="1"/>
    <col min="12829" max="13027" width="11.42578125" style="4"/>
    <col min="13028" max="13028" width="22.7109375" style="4" customWidth="1"/>
    <col min="13029" max="13029" width="7.28515625" style="4" customWidth="1"/>
    <col min="13030" max="13030" width="6.85546875" style="4" customWidth="1"/>
    <col min="13031" max="13031" width="6" style="4" bestFit="1" customWidth="1"/>
    <col min="13032" max="13032" width="1.7109375" style="4" customWidth="1"/>
    <col min="13033" max="13033" width="6" style="4" bestFit="1" customWidth="1"/>
    <col min="13034" max="13035" width="5.42578125" style="4" customWidth="1"/>
    <col min="13036" max="13036" width="1.7109375" style="4" customWidth="1"/>
    <col min="13037" max="13039" width="5.140625" style="4" customWidth="1"/>
    <col min="13040" max="13040" width="1.7109375" style="4" customWidth="1"/>
    <col min="13041" max="13043" width="4.7109375" style="4" customWidth="1"/>
    <col min="13044" max="13044" width="1.7109375" style="4" customWidth="1"/>
    <col min="13045" max="13047" width="4.7109375" style="4" customWidth="1"/>
    <col min="13048" max="13048" width="1.7109375" style="4" customWidth="1"/>
    <col min="13049" max="13051" width="4.7109375" style="4" customWidth="1"/>
    <col min="13052" max="13052" width="1.7109375" style="4" customWidth="1"/>
    <col min="13053" max="13053" width="4.85546875" style="4" bestFit="1" customWidth="1"/>
    <col min="13054" max="13054" width="4" style="4" customWidth="1"/>
    <col min="13055" max="13055" width="5" style="4" customWidth="1"/>
    <col min="13056" max="13056" width="11.42578125" style="4"/>
    <col min="13057" max="13057" width="12.42578125" style="4" customWidth="1"/>
    <col min="13058" max="13058" width="10.85546875" style="4" customWidth="1"/>
    <col min="13059" max="13060" width="6.140625" style="4" customWidth="1"/>
    <col min="13061" max="13061" width="1.7109375" style="4" customWidth="1"/>
    <col min="13062" max="13062" width="6" style="4" customWidth="1"/>
    <col min="13063" max="13064" width="5.28515625" style="4" customWidth="1"/>
    <col min="13065" max="13065" width="1.7109375" style="4" customWidth="1"/>
    <col min="13066" max="13068" width="5.28515625" style="4" customWidth="1"/>
    <col min="13069" max="13069" width="1.7109375" style="4" customWidth="1"/>
    <col min="13070" max="13072" width="5.28515625" style="4" customWidth="1"/>
    <col min="13073" max="13073" width="1.7109375" style="4" customWidth="1"/>
    <col min="13074" max="13076" width="5.28515625" style="4" customWidth="1"/>
    <col min="13077" max="13077" width="1.7109375" style="4" customWidth="1"/>
    <col min="13078" max="13080" width="5.28515625" style="4" customWidth="1"/>
    <col min="13081" max="13081" width="1.7109375" style="4" customWidth="1"/>
    <col min="13082" max="13084" width="5.28515625" style="4" customWidth="1"/>
    <col min="13085" max="13283" width="11.42578125" style="4"/>
    <col min="13284" max="13284" width="22.7109375" style="4" customWidth="1"/>
    <col min="13285" max="13285" width="7.28515625" style="4" customWidth="1"/>
    <col min="13286" max="13286" width="6.85546875" style="4" customWidth="1"/>
    <col min="13287" max="13287" width="6" style="4" bestFit="1" customWidth="1"/>
    <col min="13288" max="13288" width="1.7109375" style="4" customWidth="1"/>
    <col min="13289" max="13289" width="6" style="4" bestFit="1" customWidth="1"/>
    <col min="13290" max="13291" width="5.42578125" style="4" customWidth="1"/>
    <col min="13292" max="13292" width="1.7109375" style="4" customWidth="1"/>
    <col min="13293" max="13295" width="5.140625" style="4" customWidth="1"/>
    <col min="13296" max="13296" width="1.7109375" style="4" customWidth="1"/>
    <col min="13297" max="13299" width="4.7109375" style="4" customWidth="1"/>
    <col min="13300" max="13300" width="1.7109375" style="4" customWidth="1"/>
    <col min="13301" max="13303" width="4.7109375" style="4" customWidth="1"/>
    <col min="13304" max="13304" width="1.7109375" style="4" customWidth="1"/>
    <col min="13305" max="13307" width="4.7109375" style="4" customWidth="1"/>
    <col min="13308" max="13308" width="1.7109375" style="4" customWidth="1"/>
    <col min="13309" max="13309" width="4.85546875" style="4" bestFit="1" customWidth="1"/>
    <col min="13310" max="13310" width="4" style="4" customWidth="1"/>
    <col min="13311" max="13311" width="5" style="4" customWidth="1"/>
    <col min="13312" max="13312" width="11.42578125" style="4"/>
    <col min="13313" max="13313" width="12.42578125" style="4" customWidth="1"/>
    <col min="13314" max="13314" width="10.85546875" style="4" customWidth="1"/>
    <col min="13315" max="13316" width="6.140625" style="4" customWidth="1"/>
    <col min="13317" max="13317" width="1.7109375" style="4" customWidth="1"/>
    <col min="13318" max="13318" width="6" style="4" customWidth="1"/>
    <col min="13319" max="13320" width="5.28515625" style="4" customWidth="1"/>
    <col min="13321" max="13321" width="1.7109375" style="4" customWidth="1"/>
    <col min="13322" max="13324" width="5.28515625" style="4" customWidth="1"/>
    <col min="13325" max="13325" width="1.7109375" style="4" customWidth="1"/>
    <col min="13326" max="13328" width="5.28515625" style="4" customWidth="1"/>
    <col min="13329" max="13329" width="1.7109375" style="4" customWidth="1"/>
    <col min="13330" max="13332" width="5.28515625" style="4" customWidth="1"/>
    <col min="13333" max="13333" width="1.7109375" style="4" customWidth="1"/>
    <col min="13334" max="13336" width="5.28515625" style="4" customWidth="1"/>
    <col min="13337" max="13337" width="1.7109375" style="4" customWidth="1"/>
    <col min="13338" max="13340" width="5.28515625" style="4" customWidth="1"/>
    <col min="13341" max="13539" width="11.42578125" style="4"/>
    <col min="13540" max="13540" width="22.7109375" style="4" customWidth="1"/>
    <col min="13541" max="13541" width="7.28515625" style="4" customWidth="1"/>
    <col min="13542" max="13542" width="6.85546875" style="4" customWidth="1"/>
    <col min="13543" max="13543" width="6" style="4" bestFit="1" customWidth="1"/>
    <col min="13544" max="13544" width="1.7109375" style="4" customWidth="1"/>
    <col min="13545" max="13545" width="6" style="4" bestFit="1" customWidth="1"/>
    <col min="13546" max="13547" width="5.42578125" style="4" customWidth="1"/>
    <col min="13548" max="13548" width="1.7109375" style="4" customWidth="1"/>
    <col min="13549" max="13551" width="5.140625" style="4" customWidth="1"/>
    <col min="13552" max="13552" width="1.7109375" style="4" customWidth="1"/>
    <col min="13553" max="13555" width="4.7109375" style="4" customWidth="1"/>
    <col min="13556" max="13556" width="1.7109375" style="4" customWidth="1"/>
    <col min="13557" max="13559" width="4.7109375" style="4" customWidth="1"/>
    <col min="13560" max="13560" width="1.7109375" style="4" customWidth="1"/>
    <col min="13561" max="13563" width="4.7109375" style="4" customWidth="1"/>
    <col min="13564" max="13564" width="1.7109375" style="4" customWidth="1"/>
    <col min="13565" max="13565" width="4.85546875" style="4" bestFit="1" customWidth="1"/>
    <col min="13566" max="13566" width="4" style="4" customWidth="1"/>
    <col min="13567" max="13567" width="5" style="4" customWidth="1"/>
    <col min="13568" max="13568" width="11.42578125" style="4"/>
    <col min="13569" max="13569" width="12.42578125" style="4" customWidth="1"/>
    <col min="13570" max="13570" width="10.85546875" style="4" customWidth="1"/>
    <col min="13571" max="13572" width="6.140625" style="4" customWidth="1"/>
    <col min="13573" max="13573" width="1.7109375" style="4" customWidth="1"/>
    <col min="13574" max="13574" width="6" style="4" customWidth="1"/>
    <col min="13575" max="13576" width="5.28515625" style="4" customWidth="1"/>
    <col min="13577" max="13577" width="1.7109375" style="4" customWidth="1"/>
    <col min="13578" max="13580" width="5.28515625" style="4" customWidth="1"/>
    <col min="13581" max="13581" width="1.7109375" style="4" customWidth="1"/>
    <col min="13582" max="13584" width="5.28515625" style="4" customWidth="1"/>
    <col min="13585" max="13585" width="1.7109375" style="4" customWidth="1"/>
    <col min="13586" max="13588" width="5.28515625" style="4" customWidth="1"/>
    <col min="13589" max="13589" width="1.7109375" style="4" customWidth="1"/>
    <col min="13590" max="13592" width="5.28515625" style="4" customWidth="1"/>
    <col min="13593" max="13593" width="1.7109375" style="4" customWidth="1"/>
    <col min="13594" max="13596" width="5.28515625" style="4" customWidth="1"/>
    <col min="13597" max="13795" width="11.42578125" style="4"/>
    <col min="13796" max="13796" width="22.7109375" style="4" customWidth="1"/>
    <col min="13797" max="13797" width="7.28515625" style="4" customWidth="1"/>
    <col min="13798" max="13798" width="6.85546875" style="4" customWidth="1"/>
    <col min="13799" max="13799" width="6" style="4" bestFit="1" customWidth="1"/>
    <col min="13800" max="13800" width="1.7109375" style="4" customWidth="1"/>
    <col min="13801" max="13801" width="6" style="4" bestFit="1" customWidth="1"/>
    <col min="13802" max="13803" width="5.42578125" style="4" customWidth="1"/>
    <col min="13804" max="13804" width="1.7109375" style="4" customWidth="1"/>
    <col min="13805" max="13807" width="5.140625" style="4" customWidth="1"/>
    <col min="13808" max="13808" width="1.7109375" style="4" customWidth="1"/>
    <col min="13809" max="13811" width="4.7109375" style="4" customWidth="1"/>
    <col min="13812" max="13812" width="1.7109375" style="4" customWidth="1"/>
    <col min="13813" max="13815" width="4.7109375" style="4" customWidth="1"/>
    <col min="13816" max="13816" width="1.7109375" style="4" customWidth="1"/>
    <col min="13817" max="13819" width="4.7109375" style="4" customWidth="1"/>
    <col min="13820" max="13820" width="1.7109375" style="4" customWidth="1"/>
    <col min="13821" max="13821" width="4.85546875" style="4" bestFit="1" customWidth="1"/>
    <col min="13822" max="13822" width="4" style="4" customWidth="1"/>
    <col min="13823" max="13823" width="5" style="4" customWidth="1"/>
    <col min="13824" max="13824" width="11.42578125" style="4"/>
    <col min="13825" max="13825" width="12.42578125" style="4" customWidth="1"/>
    <col min="13826" max="13826" width="10.85546875" style="4" customWidth="1"/>
    <col min="13827" max="13828" width="6.140625" style="4" customWidth="1"/>
    <col min="13829" max="13829" width="1.7109375" style="4" customWidth="1"/>
    <col min="13830" max="13830" width="6" style="4" customWidth="1"/>
    <col min="13831" max="13832" width="5.28515625" style="4" customWidth="1"/>
    <col min="13833" max="13833" width="1.7109375" style="4" customWidth="1"/>
    <col min="13834" max="13836" width="5.28515625" style="4" customWidth="1"/>
    <col min="13837" max="13837" width="1.7109375" style="4" customWidth="1"/>
    <col min="13838" max="13840" width="5.28515625" style="4" customWidth="1"/>
    <col min="13841" max="13841" width="1.7109375" style="4" customWidth="1"/>
    <col min="13842" max="13844" width="5.28515625" style="4" customWidth="1"/>
    <col min="13845" max="13845" width="1.7109375" style="4" customWidth="1"/>
    <col min="13846" max="13848" width="5.28515625" style="4" customWidth="1"/>
    <col min="13849" max="13849" width="1.7109375" style="4" customWidth="1"/>
    <col min="13850" max="13852" width="5.28515625" style="4" customWidth="1"/>
    <col min="13853" max="14051" width="11.42578125" style="4"/>
    <col min="14052" max="14052" width="22.7109375" style="4" customWidth="1"/>
    <col min="14053" max="14053" width="7.28515625" style="4" customWidth="1"/>
    <col min="14054" max="14054" width="6.85546875" style="4" customWidth="1"/>
    <col min="14055" max="14055" width="6" style="4" bestFit="1" customWidth="1"/>
    <col min="14056" max="14056" width="1.7109375" style="4" customWidth="1"/>
    <col min="14057" max="14057" width="6" style="4" bestFit="1" customWidth="1"/>
    <col min="14058" max="14059" width="5.42578125" style="4" customWidth="1"/>
    <col min="14060" max="14060" width="1.7109375" style="4" customWidth="1"/>
    <col min="14061" max="14063" width="5.140625" style="4" customWidth="1"/>
    <col min="14064" max="14064" width="1.7109375" style="4" customWidth="1"/>
    <col min="14065" max="14067" width="4.7109375" style="4" customWidth="1"/>
    <col min="14068" max="14068" width="1.7109375" style="4" customWidth="1"/>
    <col min="14069" max="14071" width="4.7109375" style="4" customWidth="1"/>
    <col min="14072" max="14072" width="1.7109375" style="4" customWidth="1"/>
    <col min="14073" max="14075" width="4.7109375" style="4" customWidth="1"/>
    <col min="14076" max="14076" width="1.7109375" style="4" customWidth="1"/>
    <col min="14077" max="14077" width="4.85546875" style="4" bestFit="1" customWidth="1"/>
    <col min="14078" max="14078" width="4" style="4" customWidth="1"/>
    <col min="14079" max="14079" width="5" style="4" customWidth="1"/>
    <col min="14080" max="14080" width="11.42578125" style="4"/>
    <col min="14081" max="14081" width="12.42578125" style="4" customWidth="1"/>
    <col min="14082" max="14082" width="10.85546875" style="4" customWidth="1"/>
    <col min="14083" max="14084" width="6.140625" style="4" customWidth="1"/>
    <col min="14085" max="14085" width="1.7109375" style="4" customWidth="1"/>
    <col min="14086" max="14086" width="6" style="4" customWidth="1"/>
    <col min="14087" max="14088" width="5.28515625" style="4" customWidth="1"/>
    <col min="14089" max="14089" width="1.7109375" style="4" customWidth="1"/>
    <col min="14090" max="14092" width="5.28515625" style="4" customWidth="1"/>
    <col min="14093" max="14093" width="1.7109375" style="4" customWidth="1"/>
    <col min="14094" max="14096" width="5.28515625" style="4" customWidth="1"/>
    <col min="14097" max="14097" width="1.7109375" style="4" customWidth="1"/>
    <col min="14098" max="14100" width="5.28515625" style="4" customWidth="1"/>
    <col min="14101" max="14101" width="1.7109375" style="4" customWidth="1"/>
    <col min="14102" max="14104" width="5.28515625" style="4" customWidth="1"/>
    <col min="14105" max="14105" width="1.7109375" style="4" customWidth="1"/>
    <col min="14106" max="14108" width="5.28515625" style="4" customWidth="1"/>
    <col min="14109" max="14307" width="11.42578125" style="4"/>
    <col min="14308" max="14308" width="22.7109375" style="4" customWidth="1"/>
    <col min="14309" max="14309" width="7.28515625" style="4" customWidth="1"/>
    <col min="14310" max="14310" width="6.85546875" style="4" customWidth="1"/>
    <col min="14311" max="14311" width="6" style="4" bestFit="1" customWidth="1"/>
    <col min="14312" max="14312" width="1.7109375" style="4" customWidth="1"/>
    <col min="14313" max="14313" width="6" style="4" bestFit="1" customWidth="1"/>
    <col min="14314" max="14315" width="5.42578125" style="4" customWidth="1"/>
    <col min="14316" max="14316" width="1.7109375" style="4" customWidth="1"/>
    <col min="14317" max="14319" width="5.140625" style="4" customWidth="1"/>
    <col min="14320" max="14320" width="1.7109375" style="4" customWidth="1"/>
    <col min="14321" max="14323" width="4.7109375" style="4" customWidth="1"/>
    <col min="14324" max="14324" width="1.7109375" style="4" customWidth="1"/>
    <col min="14325" max="14327" width="4.7109375" style="4" customWidth="1"/>
    <col min="14328" max="14328" width="1.7109375" style="4" customWidth="1"/>
    <col min="14329" max="14331" width="4.7109375" style="4" customWidth="1"/>
    <col min="14332" max="14332" width="1.7109375" style="4" customWidth="1"/>
    <col min="14333" max="14333" width="4.85546875" style="4" bestFit="1" customWidth="1"/>
    <col min="14334" max="14334" width="4" style="4" customWidth="1"/>
    <col min="14335" max="14335" width="5" style="4" customWidth="1"/>
    <col min="14336" max="14336" width="11.42578125" style="4"/>
    <col min="14337" max="14337" width="12.42578125" style="4" customWidth="1"/>
    <col min="14338" max="14338" width="10.85546875" style="4" customWidth="1"/>
    <col min="14339" max="14340" width="6.140625" style="4" customWidth="1"/>
    <col min="14341" max="14341" width="1.7109375" style="4" customWidth="1"/>
    <col min="14342" max="14342" width="6" style="4" customWidth="1"/>
    <col min="14343" max="14344" width="5.28515625" style="4" customWidth="1"/>
    <col min="14345" max="14345" width="1.7109375" style="4" customWidth="1"/>
    <col min="14346" max="14348" width="5.28515625" style="4" customWidth="1"/>
    <col min="14349" max="14349" width="1.7109375" style="4" customWidth="1"/>
    <col min="14350" max="14352" width="5.28515625" style="4" customWidth="1"/>
    <col min="14353" max="14353" width="1.7109375" style="4" customWidth="1"/>
    <col min="14354" max="14356" width="5.28515625" style="4" customWidth="1"/>
    <col min="14357" max="14357" width="1.7109375" style="4" customWidth="1"/>
    <col min="14358" max="14360" width="5.28515625" style="4" customWidth="1"/>
    <col min="14361" max="14361" width="1.7109375" style="4" customWidth="1"/>
    <col min="14362" max="14364" width="5.28515625" style="4" customWidth="1"/>
    <col min="14365" max="14563" width="11.42578125" style="4"/>
    <col min="14564" max="14564" width="22.7109375" style="4" customWidth="1"/>
    <col min="14565" max="14565" width="7.28515625" style="4" customWidth="1"/>
    <col min="14566" max="14566" width="6.85546875" style="4" customWidth="1"/>
    <col min="14567" max="14567" width="6" style="4" bestFit="1" customWidth="1"/>
    <col min="14568" max="14568" width="1.7109375" style="4" customWidth="1"/>
    <col min="14569" max="14569" width="6" style="4" bestFit="1" customWidth="1"/>
    <col min="14570" max="14571" width="5.42578125" style="4" customWidth="1"/>
    <col min="14572" max="14572" width="1.7109375" style="4" customWidth="1"/>
    <col min="14573" max="14575" width="5.140625" style="4" customWidth="1"/>
    <col min="14576" max="14576" width="1.7109375" style="4" customWidth="1"/>
    <col min="14577" max="14579" width="4.7109375" style="4" customWidth="1"/>
    <col min="14580" max="14580" width="1.7109375" style="4" customWidth="1"/>
    <col min="14581" max="14583" width="4.7109375" style="4" customWidth="1"/>
    <col min="14584" max="14584" width="1.7109375" style="4" customWidth="1"/>
    <col min="14585" max="14587" width="4.7109375" style="4" customWidth="1"/>
    <col min="14588" max="14588" width="1.7109375" style="4" customWidth="1"/>
    <col min="14589" max="14589" width="4.85546875" style="4" bestFit="1" customWidth="1"/>
    <col min="14590" max="14590" width="4" style="4" customWidth="1"/>
    <col min="14591" max="14591" width="5" style="4" customWidth="1"/>
    <col min="14592" max="14592" width="11.42578125" style="4"/>
    <col min="14593" max="14593" width="12.42578125" style="4" customWidth="1"/>
    <col min="14594" max="14594" width="10.85546875" style="4" customWidth="1"/>
    <col min="14595" max="14596" width="6.140625" style="4" customWidth="1"/>
    <col min="14597" max="14597" width="1.7109375" style="4" customWidth="1"/>
    <col min="14598" max="14598" width="6" style="4" customWidth="1"/>
    <col min="14599" max="14600" width="5.28515625" style="4" customWidth="1"/>
    <col min="14601" max="14601" width="1.7109375" style="4" customWidth="1"/>
    <col min="14602" max="14604" width="5.28515625" style="4" customWidth="1"/>
    <col min="14605" max="14605" width="1.7109375" style="4" customWidth="1"/>
    <col min="14606" max="14608" width="5.28515625" style="4" customWidth="1"/>
    <col min="14609" max="14609" width="1.7109375" style="4" customWidth="1"/>
    <col min="14610" max="14612" width="5.28515625" style="4" customWidth="1"/>
    <col min="14613" max="14613" width="1.7109375" style="4" customWidth="1"/>
    <col min="14614" max="14616" width="5.28515625" style="4" customWidth="1"/>
    <col min="14617" max="14617" width="1.7109375" style="4" customWidth="1"/>
    <col min="14618" max="14620" width="5.28515625" style="4" customWidth="1"/>
    <col min="14621" max="14819" width="11.42578125" style="4"/>
    <col min="14820" max="14820" width="22.7109375" style="4" customWidth="1"/>
    <col min="14821" max="14821" width="7.28515625" style="4" customWidth="1"/>
    <col min="14822" max="14822" width="6.85546875" style="4" customWidth="1"/>
    <col min="14823" max="14823" width="6" style="4" bestFit="1" customWidth="1"/>
    <col min="14824" max="14824" width="1.7109375" style="4" customWidth="1"/>
    <col min="14825" max="14825" width="6" style="4" bestFit="1" customWidth="1"/>
    <col min="14826" max="14827" width="5.42578125" style="4" customWidth="1"/>
    <col min="14828" max="14828" width="1.7109375" style="4" customWidth="1"/>
    <col min="14829" max="14831" width="5.140625" style="4" customWidth="1"/>
    <col min="14832" max="14832" width="1.7109375" style="4" customWidth="1"/>
    <col min="14833" max="14835" width="4.7109375" style="4" customWidth="1"/>
    <col min="14836" max="14836" width="1.7109375" style="4" customWidth="1"/>
    <col min="14837" max="14839" width="4.7109375" style="4" customWidth="1"/>
    <col min="14840" max="14840" width="1.7109375" style="4" customWidth="1"/>
    <col min="14841" max="14843" width="4.7109375" style="4" customWidth="1"/>
    <col min="14844" max="14844" width="1.7109375" style="4" customWidth="1"/>
    <col min="14845" max="14845" width="4.85546875" style="4" bestFit="1" customWidth="1"/>
    <col min="14846" max="14846" width="4" style="4" customWidth="1"/>
    <col min="14847" max="14847" width="5" style="4" customWidth="1"/>
    <col min="14848" max="14848" width="11.42578125" style="4"/>
    <col min="14849" max="14849" width="12.42578125" style="4" customWidth="1"/>
    <col min="14850" max="14850" width="10.85546875" style="4" customWidth="1"/>
    <col min="14851" max="14852" width="6.140625" style="4" customWidth="1"/>
    <col min="14853" max="14853" width="1.7109375" style="4" customWidth="1"/>
    <col min="14854" max="14854" width="6" style="4" customWidth="1"/>
    <col min="14855" max="14856" width="5.28515625" style="4" customWidth="1"/>
    <col min="14857" max="14857" width="1.7109375" style="4" customWidth="1"/>
    <col min="14858" max="14860" width="5.28515625" style="4" customWidth="1"/>
    <col min="14861" max="14861" width="1.7109375" style="4" customWidth="1"/>
    <col min="14862" max="14864" width="5.28515625" style="4" customWidth="1"/>
    <col min="14865" max="14865" width="1.7109375" style="4" customWidth="1"/>
    <col min="14866" max="14868" width="5.28515625" style="4" customWidth="1"/>
    <col min="14869" max="14869" width="1.7109375" style="4" customWidth="1"/>
    <col min="14870" max="14872" width="5.28515625" style="4" customWidth="1"/>
    <col min="14873" max="14873" width="1.7109375" style="4" customWidth="1"/>
    <col min="14874" max="14876" width="5.28515625" style="4" customWidth="1"/>
    <col min="14877" max="15075" width="11.42578125" style="4"/>
    <col min="15076" max="15076" width="22.7109375" style="4" customWidth="1"/>
    <col min="15077" max="15077" width="7.28515625" style="4" customWidth="1"/>
    <col min="15078" max="15078" width="6.85546875" style="4" customWidth="1"/>
    <col min="15079" max="15079" width="6" style="4" bestFit="1" customWidth="1"/>
    <col min="15080" max="15080" width="1.7109375" style="4" customWidth="1"/>
    <col min="15081" max="15081" width="6" style="4" bestFit="1" customWidth="1"/>
    <col min="15082" max="15083" width="5.42578125" style="4" customWidth="1"/>
    <col min="15084" max="15084" width="1.7109375" style="4" customWidth="1"/>
    <col min="15085" max="15087" width="5.140625" style="4" customWidth="1"/>
    <col min="15088" max="15088" width="1.7109375" style="4" customWidth="1"/>
    <col min="15089" max="15091" width="4.7109375" style="4" customWidth="1"/>
    <col min="15092" max="15092" width="1.7109375" style="4" customWidth="1"/>
    <col min="15093" max="15095" width="4.7109375" style="4" customWidth="1"/>
    <col min="15096" max="15096" width="1.7109375" style="4" customWidth="1"/>
    <col min="15097" max="15099" width="4.7109375" style="4" customWidth="1"/>
    <col min="15100" max="15100" width="1.7109375" style="4" customWidth="1"/>
    <col min="15101" max="15101" width="4.85546875" style="4" bestFit="1" customWidth="1"/>
    <col min="15102" max="15102" width="4" style="4" customWidth="1"/>
    <col min="15103" max="15103" width="5" style="4" customWidth="1"/>
    <col min="15104" max="15104" width="11.42578125" style="4"/>
    <col min="15105" max="15105" width="12.42578125" style="4" customWidth="1"/>
    <col min="15106" max="15106" width="10.85546875" style="4" customWidth="1"/>
    <col min="15107" max="15108" width="6.140625" style="4" customWidth="1"/>
    <col min="15109" max="15109" width="1.7109375" style="4" customWidth="1"/>
    <col min="15110" max="15110" width="6" style="4" customWidth="1"/>
    <col min="15111" max="15112" width="5.28515625" style="4" customWidth="1"/>
    <col min="15113" max="15113" width="1.7109375" style="4" customWidth="1"/>
    <col min="15114" max="15116" width="5.28515625" style="4" customWidth="1"/>
    <col min="15117" max="15117" width="1.7109375" style="4" customWidth="1"/>
    <col min="15118" max="15120" width="5.28515625" style="4" customWidth="1"/>
    <col min="15121" max="15121" width="1.7109375" style="4" customWidth="1"/>
    <col min="15122" max="15124" width="5.28515625" style="4" customWidth="1"/>
    <col min="15125" max="15125" width="1.7109375" style="4" customWidth="1"/>
    <col min="15126" max="15128" width="5.28515625" style="4" customWidth="1"/>
    <col min="15129" max="15129" width="1.7109375" style="4" customWidth="1"/>
    <col min="15130" max="15132" width="5.28515625" style="4" customWidth="1"/>
    <col min="15133" max="15331" width="11.42578125" style="4"/>
    <col min="15332" max="15332" width="22.7109375" style="4" customWidth="1"/>
    <col min="15333" max="15333" width="7.28515625" style="4" customWidth="1"/>
    <col min="15334" max="15334" width="6.85546875" style="4" customWidth="1"/>
    <col min="15335" max="15335" width="6" style="4" bestFit="1" customWidth="1"/>
    <col min="15336" max="15336" width="1.7109375" style="4" customWidth="1"/>
    <col min="15337" max="15337" width="6" style="4" bestFit="1" customWidth="1"/>
    <col min="15338" max="15339" width="5.42578125" style="4" customWidth="1"/>
    <col min="15340" max="15340" width="1.7109375" style="4" customWidth="1"/>
    <col min="15341" max="15343" width="5.140625" style="4" customWidth="1"/>
    <col min="15344" max="15344" width="1.7109375" style="4" customWidth="1"/>
    <col min="15345" max="15347" width="4.7109375" style="4" customWidth="1"/>
    <col min="15348" max="15348" width="1.7109375" style="4" customWidth="1"/>
    <col min="15349" max="15351" width="4.7109375" style="4" customWidth="1"/>
    <col min="15352" max="15352" width="1.7109375" style="4" customWidth="1"/>
    <col min="15353" max="15355" width="4.7109375" style="4" customWidth="1"/>
    <col min="15356" max="15356" width="1.7109375" style="4" customWidth="1"/>
    <col min="15357" max="15357" width="4.85546875" style="4" bestFit="1" customWidth="1"/>
    <col min="15358" max="15358" width="4" style="4" customWidth="1"/>
    <col min="15359" max="15359" width="5" style="4" customWidth="1"/>
    <col min="15360" max="15360" width="11.42578125" style="4"/>
    <col min="15361" max="15361" width="12.42578125" style="4" customWidth="1"/>
    <col min="15362" max="15362" width="10.85546875" style="4" customWidth="1"/>
    <col min="15363" max="15364" width="6.140625" style="4" customWidth="1"/>
    <col min="15365" max="15365" width="1.7109375" style="4" customWidth="1"/>
    <col min="15366" max="15366" width="6" style="4" customWidth="1"/>
    <col min="15367" max="15368" width="5.28515625" style="4" customWidth="1"/>
    <col min="15369" max="15369" width="1.7109375" style="4" customWidth="1"/>
    <col min="15370" max="15372" width="5.28515625" style="4" customWidth="1"/>
    <col min="15373" max="15373" width="1.7109375" style="4" customWidth="1"/>
    <col min="15374" max="15376" width="5.28515625" style="4" customWidth="1"/>
    <col min="15377" max="15377" width="1.7109375" style="4" customWidth="1"/>
    <col min="15378" max="15380" width="5.28515625" style="4" customWidth="1"/>
    <col min="15381" max="15381" width="1.7109375" style="4" customWidth="1"/>
    <col min="15382" max="15384" width="5.28515625" style="4" customWidth="1"/>
    <col min="15385" max="15385" width="1.7109375" style="4" customWidth="1"/>
    <col min="15386" max="15388" width="5.28515625" style="4" customWidth="1"/>
    <col min="15389" max="15587" width="11.42578125" style="4"/>
    <col min="15588" max="15588" width="22.7109375" style="4" customWidth="1"/>
    <col min="15589" max="15589" width="7.28515625" style="4" customWidth="1"/>
    <col min="15590" max="15590" width="6.85546875" style="4" customWidth="1"/>
    <col min="15591" max="15591" width="6" style="4" bestFit="1" customWidth="1"/>
    <col min="15592" max="15592" width="1.7109375" style="4" customWidth="1"/>
    <col min="15593" max="15593" width="6" style="4" bestFit="1" customWidth="1"/>
    <col min="15594" max="15595" width="5.42578125" style="4" customWidth="1"/>
    <col min="15596" max="15596" width="1.7109375" style="4" customWidth="1"/>
    <col min="15597" max="15599" width="5.140625" style="4" customWidth="1"/>
    <col min="15600" max="15600" width="1.7109375" style="4" customWidth="1"/>
    <col min="15601" max="15603" width="4.7109375" style="4" customWidth="1"/>
    <col min="15604" max="15604" width="1.7109375" style="4" customWidth="1"/>
    <col min="15605" max="15607" width="4.7109375" style="4" customWidth="1"/>
    <col min="15608" max="15608" width="1.7109375" style="4" customWidth="1"/>
    <col min="15609" max="15611" width="4.7109375" style="4" customWidth="1"/>
    <col min="15612" max="15612" width="1.7109375" style="4" customWidth="1"/>
    <col min="15613" max="15613" width="4.85546875" style="4" bestFit="1" customWidth="1"/>
    <col min="15614" max="15614" width="4" style="4" customWidth="1"/>
    <col min="15615" max="15615" width="5" style="4" customWidth="1"/>
    <col min="15616" max="15616" width="11.42578125" style="4"/>
    <col min="15617" max="15617" width="12.42578125" style="4" customWidth="1"/>
    <col min="15618" max="15618" width="10.85546875" style="4" customWidth="1"/>
    <col min="15619" max="15620" width="6.140625" style="4" customWidth="1"/>
    <col min="15621" max="15621" width="1.7109375" style="4" customWidth="1"/>
    <col min="15622" max="15622" width="6" style="4" customWidth="1"/>
    <col min="15623" max="15624" width="5.28515625" style="4" customWidth="1"/>
    <col min="15625" max="15625" width="1.7109375" style="4" customWidth="1"/>
    <col min="15626" max="15628" width="5.28515625" style="4" customWidth="1"/>
    <col min="15629" max="15629" width="1.7109375" style="4" customWidth="1"/>
    <col min="15630" max="15632" width="5.28515625" style="4" customWidth="1"/>
    <col min="15633" max="15633" width="1.7109375" style="4" customWidth="1"/>
    <col min="15634" max="15636" width="5.28515625" style="4" customWidth="1"/>
    <col min="15637" max="15637" width="1.7109375" style="4" customWidth="1"/>
    <col min="15638" max="15640" width="5.28515625" style="4" customWidth="1"/>
    <col min="15641" max="15641" width="1.7109375" style="4" customWidth="1"/>
    <col min="15642" max="15644" width="5.28515625" style="4" customWidth="1"/>
    <col min="15645" max="15843" width="11.42578125" style="4"/>
    <col min="15844" max="15844" width="22.7109375" style="4" customWidth="1"/>
    <col min="15845" max="15845" width="7.28515625" style="4" customWidth="1"/>
    <col min="15846" max="15846" width="6.85546875" style="4" customWidth="1"/>
    <col min="15847" max="15847" width="6" style="4" bestFit="1" customWidth="1"/>
    <col min="15848" max="15848" width="1.7109375" style="4" customWidth="1"/>
    <col min="15849" max="15849" width="6" style="4" bestFit="1" customWidth="1"/>
    <col min="15850" max="15851" width="5.42578125" style="4" customWidth="1"/>
    <col min="15852" max="15852" width="1.7109375" style="4" customWidth="1"/>
    <col min="15853" max="15855" width="5.140625" style="4" customWidth="1"/>
    <col min="15856" max="15856" width="1.7109375" style="4" customWidth="1"/>
    <col min="15857" max="15859" width="4.7109375" style="4" customWidth="1"/>
    <col min="15860" max="15860" width="1.7109375" style="4" customWidth="1"/>
    <col min="15861" max="15863" width="4.7109375" style="4" customWidth="1"/>
    <col min="15864" max="15864" width="1.7109375" style="4" customWidth="1"/>
    <col min="15865" max="15867" width="4.7109375" style="4" customWidth="1"/>
    <col min="15868" max="15868" width="1.7109375" style="4" customWidth="1"/>
    <col min="15869" max="15869" width="4.85546875" style="4" bestFit="1" customWidth="1"/>
    <col min="15870" max="15870" width="4" style="4" customWidth="1"/>
    <col min="15871" max="15871" width="5" style="4" customWidth="1"/>
    <col min="15872" max="15872" width="11.42578125" style="4"/>
    <col min="15873" max="15873" width="12.42578125" style="4" customWidth="1"/>
    <col min="15874" max="15874" width="10.85546875" style="4" customWidth="1"/>
    <col min="15875" max="15876" width="6.140625" style="4" customWidth="1"/>
    <col min="15877" max="15877" width="1.7109375" style="4" customWidth="1"/>
    <col min="15878" max="15878" width="6" style="4" customWidth="1"/>
    <col min="15879" max="15880" width="5.28515625" style="4" customWidth="1"/>
    <col min="15881" max="15881" width="1.7109375" style="4" customWidth="1"/>
    <col min="15882" max="15884" width="5.28515625" style="4" customWidth="1"/>
    <col min="15885" max="15885" width="1.7109375" style="4" customWidth="1"/>
    <col min="15886" max="15888" width="5.28515625" style="4" customWidth="1"/>
    <col min="15889" max="15889" width="1.7109375" style="4" customWidth="1"/>
    <col min="15890" max="15892" width="5.28515625" style="4" customWidth="1"/>
    <col min="15893" max="15893" width="1.7109375" style="4" customWidth="1"/>
    <col min="15894" max="15896" width="5.28515625" style="4" customWidth="1"/>
    <col min="15897" max="15897" width="1.7109375" style="4" customWidth="1"/>
    <col min="15898" max="15900" width="5.28515625" style="4" customWidth="1"/>
    <col min="15901" max="16099" width="11.42578125" style="4"/>
    <col min="16100" max="16100" width="22.7109375" style="4" customWidth="1"/>
    <col min="16101" max="16101" width="7.28515625" style="4" customWidth="1"/>
    <col min="16102" max="16102" width="6.85546875" style="4" customWidth="1"/>
    <col min="16103" max="16103" width="6" style="4" bestFit="1" customWidth="1"/>
    <col min="16104" max="16104" width="1.7109375" style="4" customWidth="1"/>
    <col min="16105" max="16105" width="6" style="4" bestFit="1" customWidth="1"/>
    <col min="16106" max="16107" width="5.42578125" style="4" customWidth="1"/>
    <col min="16108" max="16108" width="1.7109375" style="4" customWidth="1"/>
    <col min="16109" max="16111" width="5.140625" style="4" customWidth="1"/>
    <col min="16112" max="16112" width="1.7109375" style="4" customWidth="1"/>
    <col min="16113" max="16115" width="4.7109375" style="4" customWidth="1"/>
    <col min="16116" max="16116" width="1.7109375" style="4" customWidth="1"/>
    <col min="16117" max="16119" width="4.7109375" style="4" customWidth="1"/>
    <col min="16120" max="16120" width="1.7109375" style="4" customWidth="1"/>
    <col min="16121" max="16123" width="4.7109375" style="4" customWidth="1"/>
    <col min="16124" max="16124" width="1.7109375" style="4" customWidth="1"/>
    <col min="16125" max="16125" width="4.85546875" style="4" bestFit="1" customWidth="1"/>
    <col min="16126" max="16126" width="4" style="4" customWidth="1"/>
    <col min="16127" max="16127" width="5" style="4" customWidth="1"/>
    <col min="16128" max="16128" width="11.42578125" style="4"/>
    <col min="16129" max="16129" width="12.42578125" style="4" customWidth="1"/>
    <col min="16130" max="16130" width="10.85546875" style="4" customWidth="1"/>
    <col min="16131" max="16132" width="6.140625" style="4" customWidth="1"/>
    <col min="16133" max="16133" width="1.7109375" style="4" customWidth="1"/>
    <col min="16134" max="16134" width="6" style="4" customWidth="1"/>
    <col min="16135" max="16136" width="5.28515625" style="4" customWidth="1"/>
    <col min="16137" max="16137" width="1.7109375" style="4" customWidth="1"/>
    <col min="16138" max="16140" width="5.28515625" style="4" customWidth="1"/>
    <col min="16141" max="16141" width="1.7109375" style="4" customWidth="1"/>
    <col min="16142" max="16144" width="5.28515625" style="4" customWidth="1"/>
    <col min="16145" max="16145" width="1.7109375" style="4" customWidth="1"/>
    <col min="16146" max="16148" width="5.28515625" style="4" customWidth="1"/>
    <col min="16149" max="16149" width="1.7109375" style="4" customWidth="1"/>
    <col min="16150" max="16152" width="5.28515625" style="4" customWidth="1"/>
    <col min="16153" max="16153" width="1.7109375" style="4" customWidth="1"/>
    <col min="16154" max="16156" width="5.28515625" style="4" customWidth="1"/>
    <col min="16157" max="16384" width="11.42578125" style="4"/>
  </cols>
  <sheetData>
    <row r="1" spans="1:35" s="31" customFormat="1" ht="14.25" customHeight="1" thickBot="1" x14ac:dyDescent="0.3">
      <c r="A1" s="249" t="s">
        <v>182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E1" s="189" t="s">
        <v>111</v>
      </c>
    </row>
    <row r="2" spans="1:35" s="31" customFormat="1" ht="15" x14ac:dyDescent="0.25">
      <c r="A2" s="249" t="s">
        <v>147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35" s="31" customFormat="1" ht="15" x14ac:dyDescent="0.25">
      <c r="A3" s="249" t="s">
        <v>91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35" s="31" customFormat="1" ht="15" x14ac:dyDescent="0.25">
      <c r="A4" s="249" t="s">
        <v>90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</row>
    <row r="5" spans="1:35" s="31" customFormat="1" ht="15" x14ac:dyDescent="0.25">
      <c r="A5" s="249" t="s">
        <v>117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</row>
    <row r="6" spans="1:35" s="31" customFormat="1" ht="15.75" thickBot="1" x14ac:dyDescent="0.3">
      <c r="A6" s="32"/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</row>
    <row r="7" spans="1:35" ht="13.5" thickBot="1" x14ac:dyDescent="0.3">
      <c r="A7" s="237" t="s">
        <v>89</v>
      </c>
      <c r="B7" s="239" t="s">
        <v>10</v>
      </c>
      <c r="C7" s="239"/>
      <c r="D7" s="239"/>
      <c r="E7" s="140"/>
      <c r="F7" s="239" t="s">
        <v>21</v>
      </c>
      <c r="G7" s="239"/>
      <c r="H7" s="239"/>
      <c r="I7" s="140"/>
      <c r="J7" s="239" t="s">
        <v>22</v>
      </c>
      <c r="K7" s="239"/>
      <c r="L7" s="239"/>
      <c r="M7" s="140"/>
      <c r="N7" s="239" t="s">
        <v>23</v>
      </c>
      <c r="O7" s="239"/>
      <c r="P7" s="239"/>
      <c r="Q7" s="140"/>
      <c r="R7" s="239" t="s">
        <v>24</v>
      </c>
      <c r="S7" s="239"/>
      <c r="T7" s="239"/>
      <c r="U7" s="140"/>
      <c r="V7" s="239" t="s">
        <v>25</v>
      </c>
      <c r="W7" s="239"/>
      <c r="X7" s="239"/>
      <c r="Y7" s="140"/>
      <c r="Z7" s="239" t="s">
        <v>26</v>
      </c>
      <c r="AA7" s="239"/>
      <c r="AB7" s="239"/>
      <c r="AC7" s="17"/>
    </row>
    <row r="8" spans="1:35" ht="15.75" customHeight="1" thickBot="1" x14ac:dyDescent="0.3">
      <c r="A8" s="237"/>
      <c r="B8" s="195" t="s">
        <v>31</v>
      </c>
      <c r="C8" s="195" t="s">
        <v>32</v>
      </c>
      <c r="D8" s="195" t="s">
        <v>33</v>
      </c>
      <c r="E8" s="195"/>
      <c r="F8" s="195" t="s">
        <v>31</v>
      </c>
      <c r="G8" s="195" t="s">
        <v>32</v>
      </c>
      <c r="H8" s="195" t="s">
        <v>33</v>
      </c>
      <c r="I8" s="195"/>
      <c r="J8" s="195" t="s">
        <v>31</v>
      </c>
      <c r="K8" s="195" t="s">
        <v>32</v>
      </c>
      <c r="L8" s="195" t="s">
        <v>33</v>
      </c>
      <c r="M8" s="195"/>
      <c r="N8" s="195" t="s">
        <v>31</v>
      </c>
      <c r="O8" s="195" t="s">
        <v>32</v>
      </c>
      <c r="P8" s="195" t="s">
        <v>33</v>
      </c>
      <c r="Q8" s="195"/>
      <c r="R8" s="195" t="s">
        <v>31</v>
      </c>
      <c r="S8" s="195" t="s">
        <v>32</v>
      </c>
      <c r="T8" s="195" t="s">
        <v>33</v>
      </c>
      <c r="U8" s="195"/>
      <c r="V8" s="195" t="s">
        <v>31</v>
      </c>
      <c r="W8" s="195" t="s">
        <v>32</v>
      </c>
      <c r="X8" s="195" t="s">
        <v>33</v>
      </c>
      <c r="Y8" s="195"/>
      <c r="Z8" s="195" t="s">
        <v>31</v>
      </c>
      <c r="AA8" s="195" t="s">
        <v>32</v>
      </c>
      <c r="AB8" s="195" t="s">
        <v>33</v>
      </c>
      <c r="AC8" s="18"/>
    </row>
    <row r="9" spans="1:35" s="60" customFormat="1" ht="13.5" x14ac:dyDescent="0.25">
      <c r="A9" s="248" t="s">
        <v>5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197"/>
    </row>
    <row r="10" spans="1:35" ht="4.5" customHeight="1" x14ac:dyDescent="0.25">
      <c r="F10" s="35"/>
      <c r="G10" s="35"/>
      <c r="H10" s="35"/>
    </row>
    <row r="11" spans="1:35" ht="15" customHeight="1" x14ac:dyDescent="0.25">
      <c r="A11" s="29" t="s">
        <v>10</v>
      </c>
      <c r="B11" s="67">
        <f>+B16+B21</f>
        <v>161</v>
      </c>
      <c r="C11" s="67">
        <f t="shared" ref="C11:D12" si="0">+C16+C21</f>
        <v>90</v>
      </c>
      <c r="D11" s="67">
        <f t="shared" si="0"/>
        <v>71</v>
      </c>
      <c r="E11" s="67"/>
      <c r="F11" s="67">
        <f>+F16+F21</f>
        <v>0</v>
      </c>
      <c r="G11" s="67">
        <f t="shared" ref="G11:H12" si="1">+G16+G21</f>
        <v>0</v>
      </c>
      <c r="H11" s="67">
        <f t="shared" si="1"/>
        <v>0</v>
      </c>
      <c r="I11" s="67"/>
      <c r="J11" s="67">
        <f>+J16+J21</f>
        <v>0</v>
      </c>
      <c r="K11" s="67">
        <f t="shared" ref="K11:L12" si="2">+K16+K21</f>
        <v>0</v>
      </c>
      <c r="L11" s="67">
        <f t="shared" si="2"/>
        <v>0</v>
      </c>
      <c r="M11" s="67"/>
      <c r="N11" s="67">
        <f>+N16+N21</f>
        <v>0</v>
      </c>
      <c r="O11" s="67">
        <f t="shared" ref="O11:P12" si="3">+O16+O21</f>
        <v>0</v>
      </c>
      <c r="P11" s="67">
        <f t="shared" si="3"/>
        <v>0</v>
      </c>
      <c r="Q11" s="67"/>
      <c r="R11" s="67">
        <f>+R16+R21</f>
        <v>51</v>
      </c>
      <c r="S11" s="67">
        <f t="shared" ref="S11:T12" si="4">+S16+S21</f>
        <v>29</v>
      </c>
      <c r="T11" s="67">
        <f t="shared" si="4"/>
        <v>22</v>
      </c>
      <c r="U11" s="67"/>
      <c r="V11" s="67">
        <f>+V16+V21</f>
        <v>69</v>
      </c>
      <c r="W11" s="67">
        <f t="shared" ref="W11:X12" si="5">+W16+W21</f>
        <v>39</v>
      </c>
      <c r="X11" s="67">
        <f t="shared" si="5"/>
        <v>30</v>
      </c>
      <c r="Y11" s="67"/>
      <c r="Z11" s="67">
        <f>+Z16+Z21</f>
        <v>41</v>
      </c>
      <c r="AA11" s="67">
        <f t="shared" ref="AA11:AB12" si="6">+AA16+AA21</f>
        <v>22</v>
      </c>
      <c r="AB11" s="67">
        <f t="shared" si="6"/>
        <v>19</v>
      </c>
      <c r="AC11" s="21"/>
      <c r="AD11" s="130">
        <f t="shared" ref="AD11" si="7">+AD16+AD21</f>
        <v>0</v>
      </c>
      <c r="AE11" s="130"/>
      <c r="AF11" s="130"/>
      <c r="AG11" s="130"/>
      <c r="AH11" s="130"/>
      <c r="AI11" s="130"/>
    </row>
    <row r="12" spans="1:35" ht="15" customHeight="1" x14ac:dyDescent="0.25">
      <c r="A12" s="78" t="s">
        <v>34</v>
      </c>
      <c r="B12" s="21">
        <f>+B17+B22</f>
        <v>156</v>
      </c>
      <c r="C12" s="21">
        <f t="shared" si="0"/>
        <v>88</v>
      </c>
      <c r="D12" s="21">
        <f t="shared" si="0"/>
        <v>68</v>
      </c>
      <c r="E12" s="21"/>
      <c r="F12" s="21">
        <f>+F17+F22</f>
        <v>0</v>
      </c>
      <c r="G12" s="21">
        <f t="shared" si="1"/>
        <v>0</v>
      </c>
      <c r="H12" s="21">
        <f t="shared" si="1"/>
        <v>0</v>
      </c>
      <c r="I12" s="21"/>
      <c r="J12" s="21">
        <f>+J17+J22</f>
        <v>0</v>
      </c>
      <c r="K12" s="21">
        <f t="shared" si="2"/>
        <v>0</v>
      </c>
      <c r="L12" s="21">
        <f t="shared" si="2"/>
        <v>0</v>
      </c>
      <c r="M12" s="21"/>
      <c r="N12" s="21">
        <f>+N17+N22</f>
        <v>0</v>
      </c>
      <c r="O12" s="21">
        <f t="shared" si="3"/>
        <v>0</v>
      </c>
      <c r="P12" s="21">
        <f t="shared" si="3"/>
        <v>0</v>
      </c>
      <c r="Q12" s="21"/>
      <c r="R12" s="21">
        <f>+R17+R22</f>
        <v>48</v>
      </c>
      <c r="S12" s="21">
        <f t="shared" si="4"/>
        <v>28</v>
      </c>
      <c r="T12" s="21">
        <f t="shared" si="4"/>
        <v>20</v>
      </c>
      <c r="U12" s="21"/>
      <c r="V12" s="21">
        <f>+V17+V22</f>
        <v>68</v>
      </c>
      <c r="W12" s="21">
        <f t="shared" si="5"/>
        <v>38</v>
      </c>
      <c r="X12" s="21">
        <f t="shared" si="5"/>
        <v>30</v>
      </c>
      <c r="Y12" s="21"/>
      <c r="Z12" s="21">
        <f>+Z17+Z22</f>
        <v>40</v>
      </c>
      <c r="AA12" s="21">
        <f t="shared" si="6"/>
        <v>22</v>
      </c>
      <c r="AB12" s="21">
        <f t="shared" si="6"/>
        <v>18</v>
      </c>
      <c r="AC12" s="21"/>
      <c r="AD12" s="130">
        <f t="shared" ref="AD12:AD14" si="8">+AD17+AD22</f>
        <v>0</v>
      </c>
      <c r="AE12" s="130"/>
      <c r="AF12" s="130"/>
      <c r="AG12" s="130"/>
      <c r="AH12" s="130"/>
      <c r="AI12" s="130"/>
    </row>
    <row r="13" spans="1:35" ht="15" customHeight="1" x14ac:dyDescent="0.25">
      <c r="A13" s="78" t="s">
        <v>35</v>
      </c>
      <c r="B13" s="21">
        <f t="shared" ref="B13:D14" si="9">+B18+B23</f>
        <v>0</v>
      </c>
      <c r="C13" s="21">
        <f t="shared" si="9"/>
        <v>0</v>
      </c>
      <c r="D13" s="21">
        <f t="shared" si="9"/>
        <v>0</v>
      </c>
      <c r="E13" s="21"/>
      <c r="F13" s="21">
        <f t="shared" ref="F13:H14" si="10">+F18+F23</f>
        <v>0</v>
      </c>
      <c r="G13" s="21">
        <f t="shared" si="10"/>
        <v>0</v>
      </c>
      <c r="H13" s="21">
        <f t="shared" si="10"/>
        <v>0</v>
      </c>
      <c r="I13" s="21"/>
      <c r="J13" s="21">
        <f t="shared" ref="J13:L14" si="11">+J18+J23</f>
        <v>0</v>
      </c>
      <c r="K13" s="21">
        <f t="shared" si="11"/>
        <v>0</v>
      </c>
      <c r="L13" s="21">
        <f t="shared" si="11"/>
        <v>0</v>
      </c>
      <c r="M13" s="21"/>
      <c r="N13" s="21">
        <f t="shared" ref="N13:P14" si="12">+N18+N23</f>
        <v>0</v>
      </c>
      <c r="O13" s="21">
        <f t="shared" si="12"/>
        <v>0</v>
      </c>
      <c r="P13" s="21">
        <f t="shared" si="12"/>
        <v>0</v>
      </c>
      <c r="Q13" s="21"/>
      <c r="R13" s="21">
        <f t="shared" ref="R13:T14" si="13">+R18+R23</f>
        <v>0</v>
      </c>
      <c r="S13" s="21">
        <f t="shared" si="13"/>
        <v>0</v>
      </c>
      <c r="T13" s="21">
        <f t="shared" si="13"/>
        <v>0</v>
      </c>
      <c r="U13" s="21"/>
      <c r="V13" s="21">
        <f t="shared" ref="V13:X14" si="14">+V18+V23</f>
        <v>0</v>
      </c>
      <c r="W13" s="21">
        <f t="shared" si="14"/>
        <v>0</v>
      </c>
      <c r="X13" s="21">
        <f t="shared" si="14"/>
        <v>0</v>
      </c>
      <c r="Y13" s="21"/>
      <c r="Z13" s="21">
        <f t="shared" ref="Z13:AB14" si="15">+Z18+Z23</f>
        <v>0</v>
      </c>
      <c r="AA13" s="21">
        <f t="shared" si="15"/>
        <v>0</v>
      </c>
      <c r="AB13" s="21">
        <f t="shared" si="15"/>
        <v>0</v>
      </c>
      <c r="AC13" s="21"/>
      <c r="AD13" s="130">
        <f t="shared" si="8"/>
        <v>0</v>
      </c>
      <c r="AE13" s="130"/>
      <c r="AF13" s="130"/>
      <c r="AG13" s="130"/>
      <c r="AH13" s="130"/>
      <c r="AI13" s="130"/>
    </row>
    <row r="14" spans="1:35" ht="15" customHeight="1" x14ac:dyDescent="0.25">
      <c r="A14" s="79" t="s">
        <v>101</v>
      </c>
      <c r="B14" s="21">
        <f t="shared" si="9"/>
        <v>5</v>
      </c>
      <c r="C14" s="21">
        <f t="shared" si="9"/>
        <v>2</v>
      </c>
      <c r="D14" s="21">
        <f t="shared" si="9"/>
        <v>3</v>
      </c>
      <c r="E14" s="21"/>
      <c r="F14" s="21">
        <f t="shared" si="10"/>
        <v>0</v>
      </c>
      <c r="G14" s="21">
        <f t="shared" si="10"/>
        <v>0</v>
      </c>
      <c r="H14" s="21">
        <f t="shared" si="10"/>
        <v>0</v>
      </c>
      <c r="I14" s="21"/>
      <c r="J14" s="21">
        <f t="shared" si="11"/>
        <v>0</v>
      </c>
      <c r="K14" s="21">
        <f t="shared" si="11"/>
        <v>0</v>
      </c>
      <c r="L14" s="21">
        <f t="shared" si="11"/>
        <v>0</v>
      </c>
      <c r="M14" s="21"/>
      <c r="N14" s="21">
        <f t="shared" si="12"/>
        <v>0</v>
      </c>
      <c r="O14" s="21">
        <f t="shared" si="12"/>
        <v>0</v>
      </c>
      <c r="P14" s="21">
        <f t="shared" si="12"/>
        <v>0</v>
      </c>
      <c r="Q14" s="21"/>
      <c r="R14" s="21">
        <f t="shared" si="13"/>
        <v>3</v>
      </c>
      <c r="S14" s="21">
        <f t="shared" si="13"/>
        <v>1</v>
      </c>
      <c r="T14" s="21">
        <f t="shared" si="13"/>
        <v>2</v>
      </c>
      <c r="U14" s="21"/>
      <c r="V14" s="21">
        <f t="shared" si="14"/>
        <v>1</v>
      </c>
      <c r="W14" s="21">
        <f t="shared" si="14"/>
        <v>1</v>
      </c>
      <c r="X14" s="21">
        <f t="shared" si="14"/>
        <v>0</v>
      </c>
      <c r="Y14" s="21"/>
      <c r="Z14" s="21">
        <f t="shared" si="15"/>
        <v>1</v>
      </c>
      <c r="AA14" s="21">
        <f t="shared" si="15"/>
        <v>0</v>
      </c>
      <c r="AB14" s="21">
        <f t="shared" si="15"/>
        <v>1</v>
      </c>
      <c r="AC14" s="21"/>
      <c r="AD14" s="130">
        <f t="shared" si="8"/>
        <v>0</v>
      </c>
      <c r="AE14" s="130"/>
      <c r="AF14" s="130"/>
      <c r="AG14" s="130"/>
      <c r="AH14" s="130"/>
      <c r="AI14" s="130"/>
    </row>
    <row r="15" spans="1:35" ht="8.25" customHeight="1" x14ac:dyDescent="0.25">
      <c r="A15" s="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7"/>
      <c r="AE15" s="37"/>
      <c r="AF15" s="37"/>
      <c r="AG15" s="37"/>
    </row>
    <row r="16" spans="1:35" ht="15" customHeight="1" x14ac:dyDescent="0.25">
      <c r="A16" s="8" t="s">
        <v>36</v>
      </c>
      <c r="B16" s="61">
        <f>+F16+J16+N16+R16+V16+Z16</f>
        <v>157</v>
      </c>
      <c r="C16" s="61">
        <f t="shared" ref="C16:D16" si="16">+G16+K16+O16+S16+W16+AA16</f>
        <v>89</v>
      </c>
      <c r="D16" s="61">
        <f t="shared" si="16"/>
        <v>68</v>
      </c>
      <c r="E16" s="61"/>
      <c r="F16" s="61">
        <f>+F17+F18+F19</f>
        <v>0</v>
      </c>
      <c r="G16" s="61">
        <f t="shared" ref="G16:H16" si="17">+G17+G18+G19</f>
        <v>0</v>
      </c>
      <c r="H16" s="61">
        <f t="shared" si="17"/>
        <v>0</v>
      </c>
      <c r="I16" s="94"/>
      <c r="J16" s="61">
        <f>+J17+J18+J19</f>
        <v>0</v>
      </c>
      <c r="K16" s="61">
        <f t="shared" ref="K16:L16" si="18">+K17+K18+K19</f>
        <v>0</v>
      </c>
      <c r="L16" s="61">
        <f t="shared" si="18"/>
        <v>0</v>
      </c>
      <c r="M16" s="94"/>
      <c r="N16" s="61">
        <f>+N17+N18+N19</f>
        <v>0</v>
      </c>
      <c r="O16" s="61">
        <f t="shared" ref="O16:P16" si="19">+O17+O18+O19</f>
        <v>0</v>
      </c>
      <c r="P16" s="61">
        <f t="shared" si="19"/>
        <v>0</v>
      </c>
      <c r="Q16" s="94"/>
      <c r="R16" s="61">
        <f>+R17+R18+R19</f>
        <v>51</v>
      </c>
      <c r="S16" s="61">
        <f t="shared" ref="S16:T16" si="20">+S17+S18+S19</f>
        <v>29</v>
      </c>
      <c r="T16" s="61">
        <f t="shared" si="20"/>
        <v>22</v>
      </c>
      <c r="U16" s="94"/>
      <c r="V16" s="61">
        <f>+V17+V18+V19</f>
        <v>69</v>
      </c>
      <c r="W16" s="61">
        <f t="shared" ref="W16:X16" si="21">+W17+W18+W19</f>
        <v>39</v>
      </c>
      <c r="X16" s="61">
        <f t="shared" si="21"/>
        <v>30</v>
      </c>
      <c r="Y16" s="94"/>
      <c r="Z16" s="61">
        <f>+Z17+Z18+Z19</f>
        <v>37</v>
      </c>
      <c r="AA16" s="61">
        <f t="shared" ref="AA16:AB16" si="22">+AA17+AA18+AA19</f>
        <v>21</v>
      </c>
      <c r="AB16" s="61">
        <f t="shared" si="22"/>
        <v>16</v>
      </c>
      <c r="AC16" s="21"/>
      <c r="AD16" s="28"/>
      <c r="AE16" s="28"/>
      <c r="AF16" s="28"/>
      <c r="AG16" s="37"/>
    </row>
    <row r="17" spans="1:33" ht="15" customHeight="1" x14ac:dyDescent="0.25">
      <c r="A17" s="78" t="s">
        <v>34</v>
      </c>
      <c r="B17" s="26">
        <v>152</v>
      </c>
      <c r="C17" s="26">
        <v>87</v>
      </c>
      <c r="D17" s="26">
        <v>65</v>
      </c>
      <c r="E17" s="26"/>
      <c r="F17" s="26">
        <v>0</v>
      </c>
      <c r="G17" s="26">
        <v>0</v>
      </c>
      <c r="H17" s="26">
        <v>0</v>
      </c>
      <c r="I17" s="26"/>
      <c r="J17" s="26">
        <v>0</v>
      </c>
      <c r="K17" s="26">
        <v>0</v>
      </c>
      <c r="L17" s="26">
        <v>0</v>
      </c>
      <c r="M17" s="26"/>
      <c r="N17" s="26">
        <v>0</v>
      </c>
      <c r="O17" s="26">
        <v>0</v>
      </c>
      <c r="P17" s="26">
        <v>0</v>
      </c>
      <c r="Q17" s="26"/>
      <c r="R17" s="26">
        <v>48</v>
      </c>
      <c r="S17" s="26">
        <v>28</v>
      </c>
      <c r="T17" s="26">
        <v>20</v>
      </c>
      <c r="U17" s="26"/>
      <c r="V17" s="26">
        <v>68</v>
      </c>
      <c r="W17" s="26">
        <v>38</v>
      </c>
      <c r="X17" s="26">
        <v>30</v>
      </c>
      <c r="Y17" s="26"/>
      <c r="Z17" s="26">
        <v>36</v>
      </c>
      <c r="AA17" s="26">
        <v>21</v>
      </c>
      <c r="AB17" s="26">
        <v>15</v>
      </c>
      <c r="AC17" s="26"/>
      <c r="AD17" s="28"/>
      <c r="AE17" s="28"/>
      <c r="AF17" s="28"/>
      <c r="AG17" s="37"/>
    </row>
    <row r="18" spans="1:33" ht="15" customHeight="1" x14ac:dyDescent="0.25">
      <c r="A18" s="78" t="s">
        <v>35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8"/>
      <c r="AE18" s="28"/>
      <c r="AF18" s="28"/>
      <c r="AG18" s="37"/>
    </row>
    <row r="19" spans="1:33" ht="15" customHeight="1" x14ac:dyDescent="0.25">
      <c r="A19" s="79" t="s">
        <v>101</v>
      </c>
      <c r="B19" s="26">
        <v>5</v>
      </c>
      <c r="C19" s="26">
        <v>2</v>
      </c>
      <c r="D19" s="26">
        <v>3</v>
      </c>
      <c r="E19" s="26"/>
      <c r="F19" s="26">
        <v>0</v>
      </c>
      <c r="G19" s="26">
        <v>0</v>
      </c>
      <c r="H19" s="26">
        <v>0</v>
      </c>
      <c r="I19" s="26"/>
      <c r="J19" s="26">
        <v>0</v>
      </c>
      <c r="K19" s="26">
        <v>0</v>
      </c>
      <c r="L19" s="26">
        <v>0</v>
      </c>
      <c r="M19" s="26"/>
      <c r="N19" s="26">
        <v>0</v>
      </c>
      <c r="O19" s="26">
        <v>0</v>
      </c>
      <c r="P19" s="26">
        <v>0</v>
      </c>
      <c r="Q19" s="26"/>
      <c r="R19" s="26">
        <v>3</v>
      </c>
      <c r="S19" s="26">
        <v>1</v>
      </c>
      <c r="T19" s="26">
        <v>2</v>
      </c>
      <c r="U19" s="26"/>
      <c r="V19" s="26">
        <v>1</v>
      </c>
      <c r="W19" s="26">
        <v>1</v>
      </c>
      <c r="X19" s="26">
        <v>0</v>
      </c>
      <c r="Y19" s="26"/>
      <c r="Z19" s="26">
        <v>1</v>
      </c>
      <c r="AA19" s="26">
        <v>0</v>
      </c>
      <c r="AB19" s="26">
        <v>1</v>
      </c>
      <c r="AC19" s="26"/>
      <c r="AD19" s="28"/>
      <c r="AE19" s="28"/>
      <c r="AF19" s="28"/>
      <c r="AG19" s="37"/>
    </row>
    <row r="20" spans="1:33" ht="8.25" customHeight="1" x14ac:dyDescent="0.25">
      <c r="A20" s="8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8"/>
      <c r="AE20" s="28"/>
      <c r="AF20" s="28"/>
      <c r="AG20" s="37"/>
    </row>
    <row r="21" spans="1:33" ht="15" customHeight="1" x14ac:dyDescent="0.25">
      <c r="A21" s="8" t="s">
        <v>37</v>
      </c>
      <c r="B21" s="61">
        <f>+F21+J21+N21+R21+V21+Z21</f>
        <v>4</v>
      </c>
      <c r="C21" s="61">
        <f t="shared" ref="C21" si="23">+G21+K21+O21+S21+W21+AA21</f>
        <v>1</v>
      </c>
      <c r="D21" s="61">
        <f t="shared" ref="D21" si="24">+H21+L21+P21+T21+X21+AB21</f>
        <v>3</v>
      </c>
      <c r="E21" s="61"/>
      <c r="F21" s="61">
        <f>+F22+F23+F24</f>
        <v>0</v>
      </c>
      <c r="G21" s="61">
        <f t="shared" ref="G21" si="25">+G22+G23+G24</f>
        <v>0</v>
      </c>
      <c r="H21" s="61">
        <f t="shared" ref="H21" si="26">+H22+H23+H24</f>
        <v>0</v>
      </c>
      <c r="I21" s="94"/>
      <c r="J21" s="61">
        <f>+J22+J23+J24</f>
        <v>0</v>
      </c>
      <c r="K21" s="61">
        <f t="shared" ref="K21" si="27">+K22+K23+K24</f>
        <v>0</v>
      </c>
      <c r="L21" s="61">
        <f t="shared" ref="L21" si="28">+L22+L23+L24</f>
        <v>0</v>
      </c>
      <c r="M21" s="94"/>
      <c r="N21" s="61">
        <f>+N22+N23+N24</f>
        <v>0</v>
      </c>
      <c r="O21" s="61">
        <f t="shared" ref="O21" si="29">+O22+O23+O24</f>
        <v>0</v>
      </c>
      <c r="P21" s="61">
        <f t="shared" ref="P21" si="30">+P22+P23+P24</f>
        <v>0</v>
      </c>
      <c r="Q21" s="94"/>
      <c r="R21" s="61">
        <f>+R22+R23+R24</f>
        <v>0</v>
      </c>
      <c r="S21" s="61">
        <f t="shared" ref="S21" si="31">+S22+S23+S24</f>
        <v>0</v>
      </c>
      <c r="T21" s="61">
        <f t="shared" ref="T21" si="32">+T22+T23+T24</f>
        <v>0</v>
      </c>
      <c r="U21" s="94"/>
      <c r="V21" s="61">
        <f>+V22+V23+V24</f>
        <v>0</v>
      </c>
      <c r="W21" s="61">
        <f t="shared" ref="W21" si="33">+W22+W23+W24</f>
        <v>0</v>
      </c>
      <c r="X21" s="61">
        <f t="shared" ref="X21" si="34">+X22+X23+X24</f>
        <v>0</v>
      </c>
      <c r="Y21" s="94"/>
      <c r="Z21" s="61">
        <f>+Z22+Z23+Z24</f>
        <v>4</v>
      </c>
      <c r="AA21" s="61">
        <f t="shared" ref="AA21" si="35">+AA22+AA23+AA24</f>
        <v>1</v>
      </c>
      <c r="AB21" s="61">
        <f t="shared" ref="AB21" si="36">+AB22+AB23+AB24</f>
        <v>3</v>
      </c>
      <c r="AC21" s="21"/>
      <c r="AD21" s="28"/>
      <c r="AE21" s="28"/>
      <c r="AF21" s="28"/>
      <c r="AG21" s="37"/>
    </row>
    <row r="22" spans="1:33" ht="15" customHeight="1" x14ac:dyDescent="0.25">
      <c r="A22" s="78" t="s">
        <v>34</v>
      </c>
      <c r="B22" s="26">
        <v>4</v>
      </c>
      <c r="C22" s="26">
        <v>1</v>
      </c>
      <c r="D22" s="26">
        <v>3</v>
      </c>
      <c r="E22" s="26"/>
      <c r="F22" s="26">
        <v>0</v>
      </c>
      <c r="G22" s="26">
        <v>0</v>
      </c>
      <c r="H22" s="26">
        <v>0</v>
      </c>
      <c r="I22" s="26"/>
      <c r="J22" s="26">
        <v>0</v>
      </c>
      <c r="K22" s="26">
        <v>0</v>
      </c>
      <c r="L22" s="26">
        <v>0</v>
      </c>
      <c r="M22" s="26"/>
      <c r="N22" s="26">
        <v>0</v>
      </c>
      <c r="O22" s="26">
        <v>0</v>
      </c>
      <c r="P22" s="26">
        <v>0</v>
      </c>
      <c r="Q22" s="26"/>
      <c r="R22" s="26">
        <v>0</v>
      </c>
      <c r="S22" s="26">
        <v>0</v>
      </c>
      <c r="T22" s="26">
        <v>0</v>
      </c>
      <c r="U22" s="26"/>
      <c r="V22" s="26">
        <v>0</v>
      </c>
      <c r="W22" s="26">
        <v>0</v>
      </c>
      <c r="X22" s="26">
        <v>0</v>
      </c>
      <c r="Y22" s="26"/>
      <c r="Z22" s="26">
        <v>4</v>
      </c>
      <c r="AA22" s="26">
        <v>1</v>
      </c>
      <c r="AB22" s="26">
        <v>3</v>
      </c>
      <c r="AC22" s="26"/>
      <c r="AD22" s="28"/>
      <c r="AE22" s="28"/>
      <c r="AF22" s="28"/>
      <c r="AG22" s="37"/>
    </row>
    <row r="23" spans="1:33" ht="15" customHeight="1" x14ac:dyDescent="0.25">
      <c r="A23" s="78" t="s">
        <v>35</v>
      </c>
      <c r="B23" s="162">
        <v>0</v>
      </c>
      <c r="C23" s="162">
        <v>0</v>
      </c>
      <c r="D23" s="162">
        <v>0</v>
      </c>
      <c r="E23" s="162"/>
      <c r="F23" s="162">
        <v>0</v>
      </c>
      <c r="G23" s="162">
        <v>0</v>
      </c>
      <c r="H23" s="162">
        <f t="shared" ref="H23" si="37">+F23-G23</f>
        <v>0</v>
      </c>
      <c r="I23" s="162"/>
      <c r="J23" s="162">
        <v>0</v>
      </c>
      <c r="K23" s="162">
        <v>0</v>
      </c>
      <c r="L23" s="162">
        <f t="shared" ref="L23" si="38">+J23-K23</f>
        <v>0</v>
      </c>
      <c r="M23" s="162"/>
      <c r="N23" s="162">
        <v>0</v>
      </c>
      <c r="O23" s="162">
        <v>0</v>
      </c>
      <c r="P23" s="162">
        <f t="shared" ref="P23" si="39">+N23-O23</f>
        <v>0</v>
      </c>
      <c r="Q23" s="162"/>
      <c r="R23" s="162">
        <v>0</v>
      </c>
      <c r="S23" s="162">
        <v>0</v>
      </c>
      <c r="T23" s="162">
        <f t="shared" ref="T23" si="40">+R23-S23</f>
        <v>0</v>
      </c>
      <c r="U23" s="162"/>
      <c r="V23" s="162">
        <v>0</v>
      </c>
      <c r="W23" s="162">
        <v>0</v>
      </c>
      <c r="X23" s="162">
        <f t="shared" ref="X23" si="41">+V23-W23</f>
        <v>0</v>
      </c>
      <c r="Y23" s="162"/>
      <c r="Z23" s="162">
        <v>0</v>
      </c>
      <c r="AA23" s="162">
        <v>0</v>
      </c>
      <c r="AB23" s="162">
        <f t="shared" ref="AB23" si="42">+Z23-AA23</f>
        <v>0</v>
      </c>
      <c r="AC23" s="26"/>
      <c r="AD23" s="28"/>
      <c r="AE23" s="28"/>
      <c r="AF23" s="28"/>
      <c r="AG23" s="37"/>
    </row>
    <row r="24" spans="1:33" ht="15" customHeight="1" x14ac:dyDescent="0.25">
      <c r="A24" s="80" t="s">
        <v>101</v>
      </c>
      <c r="B24" s="162">
        <v>0</v>
      </c>
      <c r="C24" s="162">
        <v>0</v>
      </c>
      <c r="D24" s="162">
        <v>0</v>
      </c>
      <c r="E24" s="162"/>
      <c r="F24" s="162">
        <v>0</v>
      </c>
      <c r="G24" s="162">
        <v>0</v>
      </c>
      <c r="H24" s="162">
        <f t="shared" ref="H24" si="43">+F24-G24</f>
        <v>0</v>
      </c>
      <c r="I24" s="162"/>
      <c r="J24" s="162">
        <v>0</v>
      </c>
      <c r="K24" s="162">
        <v>0</v>
      </c>
      <c r="L24" s="162">
        <f t="shared" ref="L24" si="44">+J24-K24</f>
        <v>0</v>
      </c>
      <c r="M24" s="162"/>
      <c r="N24" s="162">
        <v>0</v>
      </c>
      <c r="O24" s="162">
        <v>0</v>
      </c>
      <c r="P24" s="162">
        <f t="shared" ref="P24" si="45">+N24-O24</f>
        <v>0</v>
      </c>
      <c r="Q24" s="162"/>
      <c r="R24" s="162">
        <v>0</v>
      </c>
      <c r="S24" s="162">
        <v>0</v>
      </c>
      <c r="T24" s="162">
        <f t="shared" ref="T24" si="46">+R24-S24</f>
        <v>0</v>
      </c>
      <c r="U24" s="162"/>
      <c r="V24" s="162">
        <v>0</v>
      </c>
      <c r="W24" s="162">
        <v>0</v>
      </c>
      <c r="X24" s="162">
        <f t="shared" ref="X24" si="47">+V24-W24</f>
        <v>0</v>
      </c>
      <c r="Y24" s="162"/>
      <c r="Z24" s="162">
        <v>0</v>
      </c>
      <c r="AA24" s="162">
        <v>0</v>
      </c>
      <c r="AB24" s="162">
        <f t="shared" ref="AB24" si="48">+Z24-AA24</f>
        <v>0</v>
      </c>
      <c r="AC24" s="26"/>
      <c r="AD24" s="28"/>
      <c r="AE24" s="28"/>
      <c r="AF24" s="28"/>
      <c r="AG24" s="37"/>
    </row>
    <row r="25" spans="1:33" ht="9" customHeight="1" x14ac:dyDescent="0.25">
      <c r="A25" s="36"/>
      <c r="B25" s="82"/>
      <c r="C25" s="82"/>
      <c r="D25" s="82"/>
      <c r="E25" s="82"/>
      <c r="AD25" s="28"/>
      <c r="AE25" s="28"/>
      <c r="AF25" s="28"/>
      <c r="AG25" s="37"/>
    </row>
    <row r="26" spans="1:33" s="60" customFormat="1" ht="15" customHeight="1" x14ac:dyDescent="0.25">
      <c r="A26" s="248" t="s">
        <v>97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197"/>
      <c r="AD26" s="89"/>
      <c r="AE26" s="89"/>
      <c r="AF26" s="89"/>
      <c r="AG26" s="88"/>
    </row>
    <row r="27" spans="1:33" ht="9" customHeight="1" x14ac:dyDescent="0.25">
      <c r="F27" s="35"/>
      <c r="G27" s="35"/>
      <c r="H27" s="35"/>
      <c r="AD27" s="35"/>
      <c r="AE27" s="35"/>
      <c r="AF27" s="35"/>
    </row>
    <row r="28" spans="1:33" ht="15" customHeight="1" x14ac:dyDescent="0.25">
      <c r="A28" s="29" t="s">
        <v>10</v>
      </c>
      <c r="B28" s="63">
        <v>0.96280349240521457</v>
      </c>
      <c r="C28" s="63">
        <v>1.4322087842138767</v>
      </c>
      <c r="D28" s="63">
        <v>0.68020693619467332</v>
      </c>
      <c r="E28" s="131"/>
      <c r="F28" s="162">
        <v>0</v>
      </c>
      <c r="G28" s="162">
        <v>0</v>
      </c>
      <c r="H28" s="162">
        <v>0</v>
      </c>
      <c r="I28" s="131"/>
      <c r="J28" s="162">
        <v>0</v>
      </c>
      <c r="K28" s="162">
        <v>0</v>
      </c>
      <c r="L28" s="162">
        <v>0</v>
      </c>
      <c r="M28" s="131"/>
      <c r="N28" s="162">
        <v>0</v>
      </c>
      <c r="O28" s="162">
        <v>0</v>
      </c>
      <c r="P28" s="162">
        <v>0</v>
      </c>
      <c r="Q28" s="131"/>
      <c r="R28" s="63">
        <v>0.61019382627422836</v>
      </c>
      <c r="S28" s="63">
        <v>0.89644513137557957</v>
      </c>
      <c r="T28" s="63">
        <v>0.42943587741557682</v>
      </c>
      <c r="U28" s="131"/>
      <c r="V28" s="63">
        <v>1.5062213490504257</v>
      </c>
      <c r="W28" s="63">
        <v>2.2887323943661975</v>
      </c>
      <c r="X28" s="63">
        <v>1.0427528675703857</v>
      </c>
      <c r="Y28" s="131"/>
      <c r="Z28" s="63">
        <v>1.0837959291567538</v>
      </c>
      <c r="AA28" s="63">
        <v>1.6356877323420074</v>
      </c>
      <c r="AB28" s="63">
        <v>0.77932731747333883</v>
      </c>
      <c r="AD28" s="35"/>
      <c r="AE28" s="35"/>
      <c r="AF28" s="35"/>
    </row>
    <row r="29" spans="1:33" ht="15" customHeight="1" x14ac:dyDescent="0.25">
      <c r="A29" s="78" t="s">
        <v>34</v>
      </c>
      <c r="B29" s="53">
        <v>0.96888392025340042</v>
      </c>
      <c r="C29" s="53">
        <v>1.4874915483434754</v>
      </c>
      <c r="D29" s="53">
        <v>0.66764850270004905</v>
      </c>
      <c r="E29" s="83"/>
      <c r="F29" s="162">
        <v>0</v>
      </c>
      <c r="G29" s="162">
        <v>0</v>
      </c>
      <c r="H29" s="162">
        <v>0</v>
      </c>
      <c r="I29" s="131"/>
      <c r="J29" s="162">
        <v>0</v>
      </c>
      <c r="K29" s="162">
        <v>0</v>
      </c>
      <c r="L29" s="162">
        <v>0</v>
      </c>
      <c r="M29" s="131"/>
      <c r="N29" s="162">
        <v>0</v>
      </c>
      <c r="O29" s="162">
        <v>0</v>
      </c>
      <c r="P29" s="162">
        <v>0</v>
      </c>
      <c r="Q29" s="83"/>
      <c r="R29" s="53">
        <v>0.594206486754147</v>
      </c>
      <c r="S29" s="53">
        <v>0.90879584550470627</v>
      </c>
      <c r="T29" s="53">
        <v>0.40024014408645187</v>
      </c>
      <c r="U29" s="83"/>
      <c r="V29" s="53">
        <v>1.5346422929361316</v>
      </c>
      <c r="W29" s="53">
        <v>2.3661270236612704</v>
      </c>
      <c r="X29" s="53">
        <v>1.0619469026548671</v>
      </c>
      <c r="Y29" s="83"/>
      <c r="Z29" s="53">
        <v>1.1135857461024499</v>
      </c>
      <c r="AA29" s="53">
        <v>1.790073230268511</v>
      </c>
      <c r="AB29" s="53">
        <v>0.761743546339399</v>
      </c>
      <c r="AD29" s="35"/>
      <c r="AE29" s="35"/>
      <c r="AF29" s="35"/>
    </row>
    <row r="30" spans="1:33" ht="15" customHeight="1" x14ac:dyDescent="0.25">
      <c r="A30" s="78" t="s">
        <v>35</v>
      </c>
      <c r="B30" s="162">
        <v>0</v>
      </c>
      <c r="C30" s="162">
        <v>0</v>
      </c>
      <c r="D30" s="162">
        <v>0</v>
      </c>
      <c r="E30" s="162"/>
      <c r="F30" s="162">
        <v>0</v>
      </c>
      <c r="G30" s="162">
        <v>0</v>
      </c>
      <c r="H30" s="162">
        <v>0</v>
      </c>
      <c r="I30" s="162"/>
      <c r="J30" s="162">
        <v>0</v>
      </c>
      <c r="K30" s="162">
        <v>0</v>
      </c>
      <c r="L30" s="162">
        <v>0</v>
      </c>
      <c r="M30" s="162"/>
      <c r="N30" s="162">
        <v>0</v>
      </c>
      <c r="O30" s="162">
        <v>0</v>
      </c>
      <c r="P30" s="162">
        <v>0</v>
      </c>
      <c r="Q30" s="162"/>
      <c r="R30" s="162">
        <v>0</v>
      </c>
      <c r="S30" s="162">
        <v>0</v>
      </c>
      <c r="T30" s="162">
        <v>0</v>
      </c>
      <c r="U30" s="162"/>
      <c r="V30" s="162">
        <v>0</v>
      </c>
      <c r="W30" s="162">
        <v>0</v>
      </c>
      <c r="X30" s="162">
        <v>0</v>
      </c>
      <c r="Y30" s="162"/>
      <c r="Z30" s="162">
        <v>0</v>
      </c>
      <c r="AA30" s="162">
        <v>0</v>
      </c>
      <c r="AB30" s="162">
        <v>0</v>
      </c>
    </row>
    <row r="31" spans="1:33" ht="15" customHeight="1" x14ac:dyDescent="0.25">
      <c r="A31" s="79" t="s">
        <v>101</v>
      </c>
      <c r="B31" s="53">
        <v>0.80515297906602246</v>
      </c>
      <c r="C31" s="53">
        <v>0.54347826086956519</v>
      </c>
      <c r="D31" s="53">
        <v>1.1857707509881421</v>
      </c>
      <c r="E31" s="83"/>
      <c r="F31" s="162">
        <v>0</v>
      </c>
      <c r="G31" s="162">
        <v>0</v>
      </c>
      <c r="H31" s="162">
        <v>0</v>
      </c>
      <c r="I31" s="131"/>
      <c r="J31" s="162">
        <v>0</v>
      </c>
      <c r="K31" s="162">
        <v>0</v>
      </c>
      <c r="L31" s="162">
        <v>0</v>
      </c>
      <c r="M31" s="131"/>
      <c r="N31" s="162">
        <v>0</v>
      </c>
      <c r="O31" s="162">
        <v>0</v>
      </c>
      <c r="P31" s="162">
        <v>0</v>
      </c>
      <c r="Q31" s="83"/>
      <c r="R31" s="53">
        <v>1.0714285714285714</v>
      </c>
      <c r="S31" s="53">
        <v>0.64935064935064934</v>
      </c>
      <c r="T31" s="53">
        <v>1.5873015873015872</v>
      </c>
      <c r="U31" s="83"/>
      <c r="V31" s="53">
        <v>0.66666666666666674</v>
      </c>
      <c r="W31" s="53">
        <v>1.0204081632653061</v>
      </c>
      <c r="X31" s="53">
        <v>0</v>
      </c>
      <c r="Y31" s="83"/>
      <c r="Z31" s="53">
        <v>0.52356020942408377</v>
      </c>
      <c r="AA31" s="53">
        <v>0</v>
      </c>
      <c r="AB31" s="53">
        <v>1.3333333333333335</v>
      </c>
      <c r="AC31" s="38"/>
    </row>
    <row r="32" spans="1:33" ht="9" customHeight="1" x14ac:dyDescent="0.25">
      <c r="A32" s="8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</row>
    <row r="33" spans="1:28" ht="15" customHeight="1" x14ac:dyDescent="0.25">
      <c r="A33" s="8" t="s">
        <v>36</v>
      </c>
      <c r="B33" s="63">
        <v>1.3302830028808676</v>
      </c>
      <c r="C33" s="63">
        <v>1.9720806558830044</v>
      </c>
      <c r="D33" s="63">
        <v>0.93291260803951159</v>
      </c>
      <c r="E33" s="131"/>
      <c r="F33" s="162">
        <v>0</v>
      </c>
      <c r="G33" s="162">
        <v>0</v>
      </c>
      <c r="H33" s="162">
        <v>0</v>
      </c>
      <c r="I33" s="131"/>
      <c r="J33" s="162">
        <v>0</v>
      </c>
      <c r="K33" s="162">
        <v>0</v>
      </c>
      <c r="L33" s="162">
        <v>0</v>
      </c>
      <c r="M33" s="131"/>
      <c r="N33" s="162">
        <v>0</v>
      </c>
      <c r="O33" s="162">
        <v>0</v>
      </c>
      <c r="P33" s="162">
        <v>0</v>
      </c>
      <c r="Q33" s="131"/>
      <c r="R33" s="63">
        <v>0.86543356524690307</v>
      </c>
      <c r="S33" s="63">
        <v>1.2625163256421419</v>
      </c>
      <c r="T33" s="63">
        <v>0.61179087875417137</v>
      </c>
      <c r="U33" s="131"/>
      <c r="V33" s="63">
        <v>2.0909090909090908</v>
      </c>
      <c r="W33" s="63">
        <v>3.1150159744408943</v>
      </c>
      <c r="X33" s="63">
        <v>1.46484375</v>
      </c>
      <c r="Y33" s="131"/>
      <c r="Z33" s="63">
        <v>1.4181678804139517</v>
      </c>
      <c r="AA33" s="63">
        <v>2.1784232365145226</v>
      </c>
      <c r="AB33" s="63">
        <v>0.97264437689969607</v>
      </c>
    </row>
    <row r="34" spans="1:28" ht="15" customHeight="1" x14ac:dyDescent="0.25">
      <c r="A34" s="78" t="s">
        <v>34</v>
      </c>
      <c r="B34" s="53">
        <v>1.3594490653787676</v>
      </c>
      <c r="C34" s="53">
        <v>2.0989143546441493</v>
      </c>
      <c r="D34" s="53">
        <v>0.92382035247299599</v>
      </c>
      <c r="E34" s="83"/>
      <c r="F34" s="162">
        <v>0</v>
      </c>
      <c r="G34" s="162">
        <v>0</v>
      </c>
      <c r="H34" s="162">
        <v>0</v>
      </c>
      <c r="I34" s="131"/>
      <c r="J34" s="162">
        <v>0</v>
      </c>
      <c r="K34" s="162">
        <v>0</v>
      </c>
      <c r="L34" s="162">
        <v>0</v>
      </c>
      <c r="M34" s="131"/>
      <c r="N34" s="162">
        <v>0</v>
      </c>
      <c r="O34" s="162">
        <v>0</v>
      </c>
      <c r="P34" s="162">
        <v>0</v>
      </c>
      <c r="Q34" s="83"/>
      <c r="R34" s="53">
        <v>0.85515766969535001</v>
      </c>
      <c r="S34" s="53">
        <v>1.3065795613625757</v>
      </c>
      <c r="T34" s="53">
        <v>0.57636887608069165</v>
      </c>
      <c r="U34" s="83"/>
      <c r="V34" s="53">
        <v>2.1587301587301591</v>
      </c>
      <c r="W34" s="53">
        <v>3.2928942807625647</v>
      </c>
      <c r="X34" s="53">
        <v>1.503006012024048</v>
      </c>
      <c r="Y34" s="83"/>
      <c r="Z34" s="53">
        <v>1.4888337468982631</v>
      </c>
      <c r="AA34" s="53">
        <v>2.4764150943396226</v>
      </c>
      <c r="AB34" s="53">
        <v>0.95541401273885351</v>
      </c>
    </row>
    <row r="35" spans="1:28" ht="15" customHeight="1" x14ac:dyDescent="0.25">
      <c r="A35" s="78" t="s">
        <v>35</v>
      </c>
      <c r="B35" s="162">
        <v>0</v>
      </c>
      <c r="C35" s="162">
        <v>0</v>
      </c>
      <c r="D35" s="162">
        <v>0</v>
      </c>
      <c r="E35" s="162"/>
      <c r="F35" s="162">
        <v>0</v>
      </c>
      <c r="G35" s="162">
        <v>0</v>
      </c>
      <c r="H35" s="162">
        <v>0</v>
      </c>
      <c r="I35" s="162"/>
      <c r="J35" s="162">
        <v>0</v>
      </c>
      <c r="K35" s="162">
        <v>0</v>
      </c>
      <c r="L35" s="162">
        <v>0</v>
      </c>
      <c r="M35" s="162"/>
      <c r="N35" s="162">
        <v>0</v>
      </c>
      <c r="O35" s="162">
        <v>0</v>
      </c>
      <c r="P35" s="162">
        <v>0</v>
      </c>
      <c r="Q35" s="162"/>
      <c r="R35" s="162">
        <v>0</v>
      </c>
      <c r="S35" s="162">
        <v>0</v>
      </c>
      <c r="T35" s="162">
        <v>0</v>
      </c>
      <c r="U35" s="162"/>
      <c r="V35" s="162">
        <v>0</v>
      </c>
      <c r="W35" s="162">
        <v>0</v>
      </c>
      <c r="X35" s="162">
        <v>0</v>
      </c>
      <c r="Y35" s="162"/>
      <c r="Z35" s="162">
        <v>0</v>
      </c>
      <c r="AA35" s="162">
        <v>0</v>
      </c>
      <c r="AB35" s="162">
        <v>0</v>
      </c>
    </row>
    <row r="36" spans="1:28" ht="15" customHeight="1" x14ac:dyDescent="0.25">
      <c r="A36" s="79" t="s">
        <v>101</v>
      </c>
      <c r="B36" s="53">
        <v>0.80515297906602246</v>
      </c>
      <c r="C36" s="53">
        <v>0.54347826086956519</v>
      </c>
      <c r="D36" s="53">
        <v>1.1857707509881421</v>
      </c>
      <c r="E36" s="83"/>
      <c r="F36" s="162">
        <v>0</v>
      </c>
      <c r="G36" s="162">
        <v>0</v>
      </c>
      <c r="H36" s="162">
        <v>0</v>
      </c>
      <c r="I36" s="131"/>
      <c r="J36" s="162">
        <v>0</v>
      </c>
      <c r="K36" s="162">
        <v>0</v>
      </c>
      <c r="L36" s="162">
        <v>0</v>
      </c>
      <c r="M36" s="131"/>
      <c r="N36" s="162">
        <v>0</v>
      </c>
      <c r="O36" s="162">
        <v>0</v>
      </c>
      <c r="P36" s="162">
        <v>0</v>
      </c>
      <c r="Q36" s="83"/>
      <c r="R36" s="53">
        <v>1.0714285714285714</v>
      </c>
      <c r="S36" s="53">
        <v>0.64935064935064934</v>
      </c>
      <c r="T36" s="53">
        <v>1.5873015873015872</v>
      </c>
      <c r="U36" s="83"/>
      <c r="V36" s="53">
        <v>0.66666666666666674</v>
      </c>
      <c r="W36" s="53">
        <v>1.0204081632653061</v>
      </c>
      <c r="X36" s="53">
        <v>0</v>
      </c>
      <c r="Y36" s="83"/>
      <c r="Z36" s="53">
        <v>0.52356020942408377</v>
      </c>
      <c r="AA36" s="53">
        <v>0</v>
      </c>
      <c r="AB36" s="53">
        <v>1.3333333333333335</v>
      </c>
    </row>
    <row r="37" spans="1:28" ht="9" customHeight="1" x14ac:dyDescent="0.25">
      <c r="A37" s="8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</row>
    <row r="38" spans="1:28" ht="15" customHeight="1" x14ac:dyDescent="0.25">
      <c r="A38" s="8" t="s">
        <v>37</v>
      </c>
      <c r="B38" s="63">
        <v>8.1300813008130079E-2</v>
      </c>
      <c r="C38" s="63">
        <v>5.6465273856578201E-2</v>
      </c>
      <c r="D38" s="63">
        <v>9.5268339155287401E-2</v>
      </c>
      <c r="E38" s="131"/>
      <c r="F38" s="162">
        <v>0</v>
      </c>
      <c r="G38" s="162">
        <v>0</v>
      </c>
      <c r="H38" s="162">
        <v>0</v>
      </c>
      <c r="I38" s="131"/>
      <c r="J38" s="162">
        <v>0</v>
      </c>
      <c r="K38" s="162">
        <v>0</v>
      </c>
      <c r="L38" s="162">
        <v>0</v>
      </c>
      <c r="M38" s="131"/>
      <c r="N38" s="162">
        <v>0</v>
      </c>
      <c r="O38" s="162">
        <v>0</v>
      </c>
      <c r="P38" s="162">
        <v>0</v>
      </c>
      <c r="Q38" s="131"/>
      <c r="R38" s="63">
        <v>0</v>
      </c>
      <c r="S38" s="63">
        <v>0</v>
      </c>
      <c r="T38" s="63">
        <v>0</v>
      </c>
      <c r="U38" s="131"/>
      <c r="V38" s="63">
        <v>0</v>
      </c>
      <c r="W38" s="63">
        <v>0</v>
      </c>
      <c r="X38" s="63">
        <v>0</v>
      </c>
      <c r="Y38" s="131"/>
      <c r="Z38" s="63">
        <v>0.34071550255536626</v>
      </c>
      <c r="AA38" s="63">
        <v>0.26246719160104987</v>
      </c>
      <c r="AB38" s="63">
        <v>0.37831021437578816</v>
      </c>
    </row>
    <row r="39" spans="1:28" ht="15" customHeight="1" x14ac:dyDescent="0.25">
      <c r="A39" s="78" t="s">
        <v>34</v>
      </c>
      <c r="B39" s="53">
        <v>8.1300813008130079E-2</v>
      </c>
      <c r="C39" s="53">
        <v>5.6465273856578201E-2</v>
      </c>
      <c r="D39" s="53">
        <v>9.5268339155287401E-2</v>
      </c>
      <c r="E39" s="83"/>
      <c r="F39" s="162">
        <v>0</v>
      </c>
      <c r="G39" s="162">
        <v>0</v>
      </c>
      <c r="H39" s="162">
        <v>0</v>
      </c>
      <c r="I39" s="83"/>
      <c r="J39" s="162">
        <v>0</v>
      </c>
      <c r="K39" s="162">
        <v>0</v>
      </c>
      <c r="L39" s="162">
        <v>0</v>
      </c>
      <c r="M39" s="83"/>
      <c r="N39" s="162">
        <v>0</v>
      </c>
      <c r="O39" s="162">
        <v>0</v>
      </c>
      <c r="P39" s="162">
        <v>0</v>
      </c>
      <c r="Q39" s="83"/>
      <c r="R39" s="53">
        <v>0</v>
      </c>
      <c r="S39" s="53">
        <v>0</v>
      </c>
      <c r="T39" s="53">
        <v>0</v>
      </c>
      <c r="U39" s="83"/>
      <c r="V39" s="53">
        <v>0</v>
      </c>
      <c r="W39" s="53">
        <v>0</v>
      </c>
      <c r="X39" s="53">
        <v>0</v>
      </c>
      <c r="Y39" s="83"/>
      <c r="Z39" s="53">
        <v>0.34071550255536626</v>
      </c>
      <c r="AA39" s="53">
        <v>0.26246719160104987</v>
      </c>
      <c r="AB39" s="53">
        <v>0.37831021437578816</v>
      </c>
    </row>
    <row r="40" spans="1:28" ht="15" customHeight="1" x14ac:dyDescent="0.25">
      <c r="A40" s="78" t="s">
        <v>35</v>
      </c>
      <c r="B40" s="162">
        <v>0</v>
      </c>
      <c r="C40" s="162">
        <v>0</v>
      </c>
      <c r="D40" s="162">
        <v>0</v>
      </c>
      <c r="E40" s="162"/>
      <c r="F40" s="162">
        <v>0</v>
      </c>
      <c r="G40" s="162">
        <v>0</v>
      </c>
      <c r="H40" s="162">
        <v>0</v>
      </c>
      <c r="I40" s="162"/>
      <c r="J40" s="162">
        <v>0</v>
      </c>
      <c r="K40" s="162">
        <v>0</v>
      </c>
      <c r="L40" s="162">
        <v>0</v>
      </c>
      <c r="M40" s="162"/>
      <c r="N40" s="162">
        <v>0</v>
      </c>
      <c r="O40" s="162">
        <v>0</v>
      </c>
      <c r="P40" s="162">
        <v>0</v>
      </c>
      <c r="Q40" s="162"/>
      <c r="R40" s="162">
        <v>0</v>
      </c>
      <c r="S40" s="162">
        <v>0</v>
      </c>
      <c r="T40" s="162">
        <v>0</v>
      </c>
      <c r="U40" s="162"/>
      <c r="V40" s="162">
        <v>0</v>
      </c>
      <c r="W40" s="162">
        <v>0</v>
      </c>
      <c r="X40" s="162">
        <v>0</v>
      </c>
      <c r="Y40" s="162"/>
      <c r="Z40" s="162">
        <v>0</v>
      </c>
      <c r="AA40" s="162">
        <v>0</v>
      </c>
      <c r="AB40" s="162">
        <v>0</v>
      </c>
    </row>
    <row r="41" spans="1:28" ht="15" customHeight="1" thickBot="1" x14ac:dyDescent="0.3">
      <c r="A41" s="81" t="s">
        <v>101</v>
      </c>
      <c r="B41" s="56" t="s">
        <v>7</v>
      </c>
      <c r="C41" s="56" t="s">
        <v>7</v>
      </c>
      <c r="D41" s="56" t="s">
        <v>7</v>
      </c>
      <c r="E41" s="84"/>
      <c r="F41" s="56" t="s">
        <v>7</v>
      </c>
      <c r="G41" s="56" t="s">
        <v>7</v>
      </c>
      <c r="H41" s="56" t="s">
        <v>7</v>
      </c>
      <c r="I41" s="84"/>
      <c r="J41" s="56" t="s">
        <v>7</v>
      </c>
      <c r="K41" s="56" t="s">
        <v>7</v>
      </c>
      <c r="L41" s="56" t="s">
        <v>7</v>
      </c>
      <c r="M41" s="84"/>
      <c r="N41" s="56" t="s">
        <v>7</v>
      </c>
      <c r="O41" s="56" t="s">
        <v>7</v>
      </c>
      <c r="P41" s="56" t="s">
        <v>7</v>
      </c>
      <c r="Q41" s="84"/>
      <c r="R41" s="56" t="s">
        <v>7</v>
      </c>
      <c r="S41" s="56" t="s">
        <v>7</v>
      </c>
      <c r="T41" s="56" t="s">
        <v>7</v>
      </c>
      <c r="U41" s="84"/>
      <c r="V41" s="56" t="s">
        <v>7</v>
      </c>
      <c r="W41" s="56" t="s">
        <v>7</v>
      </c>
      <c r="X41" s="56" t="s">
        <v>7</v>
      </c>
      <c r="Y41" s="84"/>
      <c r="Z41" s="56" t="s">
        <v>7</v>
      </c>
      <c r="AA41" s="56" t="s">
        <v>7</v>
      </c>
      <c r="AB41" s="56" t="s">
        <v>7</v>
      </c>
    </row>
    <row r="42" spans="1:28" x14ac:dyDescent="0.25">
      <c r="A42" s="242" t="s">
        <v>98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</row>
    <row r="43" spans="1:28" x14ac:dyDescent="0.25">
      <c r="A43" s="247" t="s">
        <v>79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</row>
  </sheetData>
  <mergeCells count="17">
    <mergeCell ref="A1:AB1"/>
    <mergeCell ref="A2:AB2"/>
    <mergeCell ref="A3:AB3"/>
    <mergeCell ref="A4:AB4"/>
    <mergeCell ref="A5:AB5"/>
    <mergeCell ref="R7:T7"/>
    <mergeCell ref="V7:X7"/>
    <mergeCell ref="A43:AB43"/>
    <mergeCell ref="A9:AB9"/>
    <mergeCell ref="A26:AB26"/>
    <mergeCell ref="A42:AB42"/>
    <mergeCell ref="Z7:AB7"/>
    <mergeCell ref="A7:A8"/>
    <mergeCell ref="B7:D7"/>
    <mergeCell ref="F7:H7"/>
    <mergeCell ref="J7:L7"/>
    <mergeCell ref="N7:P7"/>
  </mergeCells>
  <hyperlinks>
    <hyperlink ref="AE1" location="INDICE!A1" display="Indice"/>
  </hyperlink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opLeftCell="C28" zoomScaleNormal="100" workbookViewId="0">
      <selection activeCell="AC28" sqref="AC1:AE1048576"/>
    </sheetView>
  </sheetViews>
  <sheetFormatPr baseColWidth="10" defaultRowHeight="12.75" x14ac:dyDescent="0.25"/>
  <cols>
    <col min="1" max="1" width="16.140625" style="4" customWidth="1"/>
    <col min="2" max="2" width="6.42578125" style="4" bestFit="1" customWidth="1"/>
    <col min="3" max="4" width="6.7109375" style="4" customWidth="1"/>
    <col min="5" max="5" width="1.7109375" style="4" customWidth="1"/>
    <col min="6" max="6" width="7.140625" style="4" customWidth="1"/>
    <col min="7" max="7" width="5.85546875" style="4" customWidth="1"/>
    <col min="8" max="8" width="5.5703125" style="4" customWidth="1"/>
    <col min="9" max="9" width="1.7109375" style="4" customWidth="1"/>
    <col min="10" max="10" width="5.85546875" style="4" customWidth="1"/>
    <col min="11" max="11" width="5.5703125" style="4" customWidth="1"/>
    <col min="12" max="12" width="5.7109375" style="4" customWidth="1"/>
    <col min="13" max="13" width="1.7109375" style="4" customWidth="1"/>
    <col min="14" max="15" width="5.42578125" style="4" bestFit="1" customWidth="1"/>
    <col min="16" max="16" width="5.85546875" style="4" customWidth="1"/>
    <col min="17" max="17" width="1.7109375" style="4" customWidth="1"/>
    <col min="18" max="20" width="5.42578125" style="4" bestFit="1" customWidth="1"/>
    <col min="21" max="21" width="1.7109375" style="4" customWidth="1"/>
    <col min="22" max="23" width="5.42578125" style="4" bestFit="1" customWidth="1"/>
    <col min="24" max="24" width="5.28515625" style="4" bestFit="1" customWidth="1"/>
    <col min="25" max="25" width="1.7109375" style="4" customWidth="1"/>
    <col min="26" max="26" width="5" style="4" bestFit="1" customWidth="1"/>
    <col min="27" max="28" width="4.42578125" style="4" customWidth="1"/>
    <col min="29" max="29" width="8.85546875" style="4" customWidth="1"/>
    <col min="30" max="30" width="11.42578125" style="4" hidden="1" customWidth="1"/>
    <col min="31" max="31" width="7.85546875" style="4" bestFit="1" customWidth="1"/>
    <col min="32" max="228" width="11.42578125" style="4"/>
    <col min="229" max="229" width="16.140625" style="4" customWidth="1"/>
    <col min="230" max="230" width="6" style="4" customWidth="1"/>
    <col min="231" max="231" width="6" style="4" bestFit="1" customWidth="1"/>
    <col min="232" max="232" width="5.7109375" style="4" bestFit="1" customWidth="1"/>
    <col min="233" max="233" width="1.7109375" style="4" customWidth="1"/>
    <col min="234" max="234" width="6" style="4" bestFit="1" customWidth="1"/>
    <col min="235" max="236" width="5" style="4" customWidth="1"/>
    <col min="237" max="237" width="1.7109375" style="4" customWidth="1"/>
    <col min="238" max="240" width="5" style="4" customWidth="1"/>
    <col min="241" max="241" width="1.7109375" style="4" customWidth="1"/>
    <col min="242" max="244" width="5.140625" style="4" bestFit="1" customWidth="1"/>
    <col min="245" max="245" width="1.7109375" style="4" customWidth="1"/>
    <col min="246" max="248" width="5.140625" style="4" bestFit="1" customWidth="1"/>
    <col min="249" max="249" width="1.7109375" style="4" customWidth="1"/>
    <col min="250" max="252" width="5.140625" style="4" bestFit="1" customWidth="1"/>
    <col min="253" max="253" width="1.7109375" style="4" customWidth="1"/>
    <col min="254" max="254" width="4.85546875" style="4" bestFit="1" customWidth="1"/>
    <col min="255" max="256" width="4.42578125" style="4" customWidth="1"/>
    <col min="257" max="257" width="8.85546875" style="4" customWidth="1"/>
    <col min="258" max="258" width="12" style="4" customWidth="1"/>
    <col min="259" max="261" width="6" style="4" customWidth="1"/>
    <col min="262" max="262" width="1.7109375" style="4" customWidth="1"/>
    <col min="263" max="263" width="6.140625" style="4" customWidth="1"/>
    <col min="264" max="265" width="5.140625" style="4" customWidth="1"/>
    <col min="266" max="266" width="1.7109375" style="4" customWidth="1"/>
    <col min="267" max="269" width="5" style="4" customWidth="1"/>
    <col min="270" max="270" width="1.7109375" style="4" customWidth="1"/>
    <col min="271" max="273" width="5" style="4" customWidth="1"/>
    <col min="274" max="274" width="1.7109375" style="4" customWidth="1"/>
    <col min="275" max="277" width="5" style="4" customWidth="1"/>
    <col min="278" max="278" width="1.7109375" style="4" customWidth="1"/>
    <col min="279" max="281" width="5.140625" style="4" customWidth="1"/>
    <col min="282" max="282" width="1.7109375" style="4" customWidth="1"/>
    <col min="283" max="284" width="5" style="4" customWidth="1"/>
    <col min="285" max="285" width="5.28515625" style="4" customWidth="1"/>
    <col min="286" max="484" width="11.42578125" style="4"/>
    <col min="485" max="485" width="16.140625" style="4" customWidth="1"/>
    <col min="486" max="486" width="6" style="4" customWidth="1"/>
    <col min="487" max="487" width="6" style="4" bestFit="1" customWidth="1"/>
    <col min="488" max="488" width="5.7109375" style="4" bestFit="1" customWidth="1"/>
    <col min="489" max="489" width="1.7109375" style="4" customWidth="1"/>
    <col min="490" max="490" width="6" style="4" bestFit="1" customWidth="1"/>
    <col min="491" max="492" width="5" style="4" customWidth="1"/>
    <col min="493" max="493" width="1.7109375" style="4" customWidth="1"/>
    <col min="494" max="496" width="5" style="4" customWidth="1"/>
    <col min="497" max="497" width="1.7109375" style="4" customWidth="1"/>
    <col min="498" max="500" width="5.140625" style="4" bestFit="1" customWidth="1"/>
    <col min="501" max="501" width="1.7109375" style="4" customWidth="1"/>
    <col min="502" max="504" width="5.140625" style="4" bestFit="1" customWidth="1"/>
    <col min="505" max="505" width="1.7109375" style="4" customWidth="1"/>
    <col min="506" max="508" width="5.140625" style="4" bestFit="1" customWidth="1"/>
    <col min="509" max="509" width="1.7109375" style="4" customWidth="1"/>
    <col min="510" max="510" width="4.85546875" style="4" bestFit="1" customWidth="1"/>
    <col min="511" max="512" width="4.42578125" style="4" customWidth="1"/>
    <col min="513" max="513" width="8.85546875" style="4" customWidth="1"/>
    <col min="514" max="514" width="12" style="4" customWidth="1"/>
    <col min="515" max="517" width="6" style="4" customWidth="1"/>
    <col min="518" max="518" width="1.7109375" style="4" customWidth="1"/>
    <col min="519" max="519" width="6.140625" style="4" customWidth="1"/>
    <col min="520" max="521" width="5.140625" style="4" customWidth="1"/>
    <col min="522" max="522" width="1.7109375" style="4" customWidth="1"/>
    <col min="523" max="525" width="5" style="4" customWidth="1"/>
    <col min="526" max="526" width="1.7109375" style="4" customWidth="1"/>
    <col min="527" max="529" width="5" style="4" customWidth="1"/>
    <col min="530" max="530" width="1.7109375" style="4" customWidth="1"/>
    <col min="531" max="533" width="5" style="4" customWidth="1"/>
    <col min="534" max="534" width="1.7109375" style="4" customWidth="1"/>
    <col min="535" max="537" width="5.140625" style="4" customWidth="1"/>
    <col min="538" max="538" width="1.7109375" style="4" customWidth="1"/>
    <col min="539" max="540" width="5" style="4" customWidth="1"/>
    <col min="541" max="541" width="5.28515625" style="4" customWidth="1"/>
    <col min="542" max="740" width="11.42578125" style="4"/>
    <col min="741" max="741" width="16.140625" style="4" customWidth="1"/>
    <col min="742" max="742" width="6" style="4" customWidth="1"/>
    <col min="743" max="743" width="6" style="4" bestFit="1" customWidth="1"/>
    <col min="744" max="744" width="5.7109375" style="4" bestFit="1" customWidth="1"/>
    <col min="745" max="745" width="1.7109375" style="4" customWidth="1"/>
    <col min="746" max="746" width="6" style="4" bestFit="1" customWidth="1"/>
    <col min="747" max="748" width="5" style="4" customWidth="1"/>
    <col min="749" max="749" width="1.7109375" style="4" customWidth="1"/>
    <col min="750" max="752" width="5" style="4" customWidth="1"/>
    <col min="753" max="753" width="1.7109375" style="4" customWidth="1"/>
    <col min="754" max="756" width="5.140625" style="4" bestFit="1" customWidth="1"/>
    <col min="757" max="757" width="1.7109375" style="4" customWidth="1"/>
    <col min="758" max="760" width="5.140625" style="4" bestFit="1" customWidth="1"/>
    <col min="761" max="761" width="1.7109375" style="4" customWidth="1"/>
    <col min="762" max="764" width="5.140625" style="4" bestFit="1" customWidth="1"/>
    <col min="765" max="765" width="1.7109375" style="4" customWidth="1"/>
    <col min="766" max="766" width="4.85546875" style="4" bestFit="1" customWidth="1"/>
    <col min="767" max="768" width="4.42578125" style="4" customWidth="1"/>
    <col min="769" max="769" width="8.85546875" style="4" customWidth="1"/>
    <col min="770" max="770" width="12" style="4" customWidth="1"/>
    <col min="771" max="773" width="6" style="4" customWidth="1"/>
    <col min="774" max="774" width="1.7109375" style="4" customWidth="1"/>
    <col min="775" max="775" width="6.140625" style="4" customWidth="1"/>
    <col min="776" max="777" width="5.140625" style="4" customWidth="1"/>
    <col min="778" max="778" width="1.7109375" style="4" customWidth="1"/>
    <col min="779" max="781" width="5" style="4" customWidth="1"/>
    <col min="782" max="782" width="1.7109375" style="4" customWidth="1"/>
    <col min="783" max="785" width="5" style="4" customWidth="1"/>
    <col min="786" max="786" width="1.7109375" style="4" customWidth="1"/>
    <col min="787" max="789" width="5" style="4" customWidth="1"/>
    <col min="790" max="790" width="1.7109375" style="4" customWidth="1"/>
    <col min="791" max="793" width="5.140625" style="4" customWidth="1"/>
    <col min="794" max="794" width="1.7109375" style="4" customWidth="1"/>
    <col min="795" max="796" width="5" style="4" customWidth="1"/>
    <col min="797" max="797" width="5.28515625" style="4" customWidth="1"/>
    <col min="798" max="996" width="11.42578125" style="4"/>
    <col min="997" max="997" width="16.140625" style="4" customWidth="1"/>
    <col min="998" max="998" width="6" style="4" customWidth="1"/>
    <col min="999" max="999" width="6" style="4" bestFit="1" customWidth="1"/>
    <col min="1000" max="1000" width="5.7109375" style="4" bestFit="1" customWidth="1"/>
    <col min="1001" max="1001" width="1.7109375" style="4" customWidth="1"/>
    <col min="1002" max="1002" width="6" style="4" bestFit="1" customWidth="1"/>
    <col min="1003" max="1004" width="5" style="4" customWidth="1"/>
    <col min="1005" max="1005" width="1.7109375" style="4" customWidth="1"/>
    <col min="1006" max="1008" width="5" style="4" customWidth="1"/>
    <col min="1009" max="1009" width="1.7109375" style="4" customWidth="1"/>
    <col min="1010" max="1012" width="5.140625" style="4" bestFit="1" customWidth="1"/>
    <col min="1013" max="1013" width="1.7109375" style="4" customWidth="1"/>
    <col min="1014" max="1016" width="5.140625" style="4" bestFit="1" customWidth="1"/>
    <col min="1017" max="1017" width="1.7109375" style="4" customWidth="1"/>
    <col min="1018" max="1020" width="5.140625" style="4" bestFit="1" customWidth="1"/>
    <col min="1021" max="1021" width="1.7109375" style="4" customWidth="1"/>
    <col min="1022" max="1022" width="4.85546875" style="4" bestFit="1" customWidth="1"/>
    <col min="1023" max="1024" width="4.42578125" style="4" customWidth="1"/>
    <col min="1025" max="1025" width="8.85546875" style="4" customWidth="1"/>
    <col min="1026" max="1026" width="12" style="4" customWidth="1"/>
    <col min="1027" max="1029" width="6" style="4" customWidth="1"/>
    <col min="1030" max="1030" width="1.7109375" style="4" customWidth="1"/>
    <col min="1031" max="1031" width="6.140625" style="4" customWidth="1"/>
    <col min="1032" max="1033" width="5.140625" style="4" customWidth="1"/>
    <col min="1034" max="1034" width="1.7109375" style="4" customWidth="1"/>
    <col min="1035" max="1037" width="5" style="4" customWidth="1"/>
    <col min="1038" max="1038" width="1.7109375" style="4" customWidth="1"/>
    <col min="1039" max="1041" width="5" style="4" customWidth="1"/>
    <col min="1042" max="1042" width="1.7109375" style="4" customWidth="1"/>
    <col min="1043" max="1045" width="5" style="4" customWidth="1"/>
    <col min="1046" max="1046" width="1.7109375" style="4" customWidth="1"/>
    <col min="1047" max="1049" width="5.140625" style="4" customWidth="1"/>
    <col min="1050" max="1050" width="1.7109375" style="4" customWidth="1"/>
    <col min="1051" max="1052" width="5" style="4" customWidth="1"/>
    <col min="1053" max="1053" width="5.28515625" style="4" customWidth="1"/>
    <col min="1054" max="1252" width="11.42578125" style="4"/>
    <col min="1253" max="1253" width="16.140625" style="4" customWidth="1"/>
    <col min="1254" max="1254" width="6" style="4" customWidth="1"/>
    <col min="1255" max="1255" width="6" style="4" bestFit="1" customWidth="1"/>
    <col min="1256" max="1256" width="5.7109375" style="4" bestFit="1" customWidth="1"/>
    <col min="1257" max="1257" width="1.7109375" style="4" customWidth="1"/>
    <col min="1258" max="1258" width="6" style="4" bestFit="1" customWidth="1"/>
    <col min="1259" max="1260" width="5" style="4" customWidth="1"/>
    <col min="1261" max="1261" width="1.7109375" style="4" customWidth="1"/>
    <col min="1262" max="1264" width="5" style="4" customWidth="1"/>
    <col min="1265" max="1265" width="1.7109375" style="4" customWidth="1"/>
    <col min="1266" max="1268" width="5.140625" style="4" bestFit="1" customWidth="1"/>
    <col min="1269" max="1269" width="1.7109375" style="4" customWidth="1"/>
    <col min="1270" max="1272" width="5.140625" style="4" bestFit="1" customWidth="1"/>
    <col min="1273" max="1273" width="1.7109375" style="4" customWidth="1"/>
    <col min="1274" max="1276" width="5.140625" style="4" bestFit="1" customWidth="1"/>
    <col min="1277" max="1277" width="1.7109375" style="4" customWidth="1"/>
    <col min="1278" max="1278" width="4.85546875" style="4" bestFit="1" customWidth="1"/>
    <col min="1279" max="1280" width="4.42578125" style="4" customWidth="1"/>
    <col min="1281" max="1281" width="8.85546875" style="4" customWidth="1"/>
    <col min="1282" max="1282" width="12" style="4" customWidth="1"/>
    <col min="1283" max="1285" width="6" style="4" customWidth="1"/>
    <col min="1286" max="1286" width="1.7109375" style="4" customWidth="1"/>
    <col min="1287" max="1287" width="6.140625" style="4" customWidth="1"/>
    <col min="1288" max="1289" width="5.140625" style="4" customWidth="1"/>
    <col min="1290" max="1290" width="1.7109375" style="4" customWidth="1"/>
    <col min="1291" max="1293" width="5" style="4" customWidth="1"/>
    <col min="1294" max="1294" width="1.7109375" style="4" customWidth="1"/>
    <col min="1295" max="1297" width="5" style="4" customWidth="1"/>
    <col min="1298" max="1298" width="1.7109375" style="4" customWidth="1"/>
    <col min="1299" max="1301" width="5" style="4" customWidth="1"/>
    <col min="1302" max="1302" width="1.7109375" style="4" customWidth="1"/>
    <col min="1303" max="1305" width="5.140625" style="4" customWidth="1"/>
    <col min="1306" max="1306" width="1.7109375" style="4" customWidth="1"/>
    <col min="1307" max="1308" width="5" style="4" customWidth="1"/>
    <col min="1309" max="1309" width="5.28515625" style="4" customWidth="1"/>
    <col min="1310" max="1508" width="11.42578125" style="4"/>
    <col min="1509" max="1509" width="16.140625" style="4" customWidth="1"/>
    <col min="1510" max="1510" width="6" style="4" customWidth="1"/>
    <col min="1511" max="1511" width="6" style="4" bestFit="1" customWidth="1"/>
    <col min="1512" max="1512" width="5.7109375" style="4" bestFit="1" customWidth="1"/>
    <col min="1513" max="1513" width="1.7109375" style="4" customWidth="1"/>
    <col min="1514" max="1514" width="6" style="4" bestFit="1" customWidth="1"/>
    <col min="1515" max="1516" width="5" style="4" customWidth="1"/>
    <col min="1517" max="1517" width="1.7109375" style="4" customWidth="1"/>
    <col min="1518" max="1520" width="5" style="4" customWidth="1"/>
    <col min="1521" max="1521" width="1.7109375" style="4" customWidth="1"/>
    <col min="1522" max="1524" width="5.140625" style="4" bestFit="1" customWidth="1"/>
    <col min="1525" max="1525" width="1.7109375" style="4" customWidth="1"/>
    <col min="1526" max="1528" width="5.140625" style="4" bestFit="1" customWidth="1"/>
    <col min="1529" max="1529" width="1.7109375" style="4" customWidth="1"/>
    <col min="1530" max="1532" width="5.140625" style="4" bestFit="1" customWidth="1"/>
    <col min="1533" max="1533" width="1.7109375" style="4" customWidth="1"/>
    <col min="1534" max="1534" width="4.85546875" style="4" bestFit="1" customWidth="1"/>
    <col min="1535" max="1536" width="4.42578125" style="4" customWidth="1"/>
    <col min="1537" max="1537" width="8.85546875" style="4" customWidth="1"/>
    <col min="1538" max="1538" width="12" style="4" customWidth="1"/>
    <col min="1539" max="1541" width="6" style="4" customWidth="1"/>
    <col min="1542" max="1542" width="1.7109375" style="4" customWidth="1"/>
    <col min="1543" max="1543" width="6.140625" style="4" customWidth="1"/>
    <col min="1544" max="1545" width="5.140625" style="4" customWidth="1"/>
    <col min="1546" max="1546" width="1.7109375" style="4" customWidth="1"/>
    <col min="1547" max="1549" width="5" style="4" customWidth="1"/>
    <col min="1550" max="1550" width="1.7109375" style="4" customWidth="1"/>
    <col min="1551" max="1553" width="5" style="4" customWidth="1"/>
    <col min="1554" max="1554" width="1.7109375" style="4" customWidth="1"/>
    <col min="1555" max="1557" width="5" style="4" customWidth="1"/>
    <col min="1558" max="1558" width="1.7109375" style="4" customWidth="1"/>
    <col min="1559" max="1561" width="5.140625" style="4" customWidth="1"/>
    <col min="1562" max="1562" width="1.7109375" style="4" customWidth="1"/>
    <col min="1563" max="1564" width="5" style="4" customWidth="1"/>
    <col min="1565" max="1565" width="5.28515625" style="4" customWidth="1"/>
    <col min="1566" max="1764" width="11.42578125" style="4"/>
    <col min="1765" max="1765" width="16.140625" style="4" customWidth="1"/>
    <col min="1766" max="1766" width="6" style="4" customWidth="1"/>
    <col min="1767" max="1767" width="6" style="4" bestFit="1" customWidth="1"/>
    <col min="1768" max="1768" width="5.7109375" style="4" bestFit="1" customWidth="1"/>
    <col min="1769" max="1769" width="1.7109375" style="4" customWidth="1"/>
    <col min="1770" max="1770" width="6" style="4" bestFit="1" customWidth="1"/>
    <col min="1771" max="1772" width="5" style="4" customWidth="1"/>
    <col min="1773" max="1773" width="1.7109375" style="4" customWidth="1"/>
    <col min="1774" max="1776" width="5" style="4" customWidth="1"/>
    <col min="1777" max="1777" width="1.7109375" style="4" customWidth="1"/>
    <col min="1778" max="1780" width="5.140625" style="4" bestFit="1" customWidth="1"/>
    <col min="1781" max="1781" width="1.7109375" style="4" customWidth="1"/>
    <col min="1782" max="1784" width="5.140625" style="4" bestFit="1" customWidth="1"/>
    <col min="1785" max="1785" width="1.7109375" style="4" customWidth="1"/>
    <col min="1786" max="1788" width="5.140625" style="4" bestFit="1" customWidth="1"/>
    <col min="1789" max="1789" width="1.7109375" style="4" customWidth="1"/>
    <col min="1790" max="1790" width="4.85546875" style="4" bestFit="1" customWidth="1"/>
    <col min="1791" max="1792" width="4.42578125" style="4" customWidth="1"/>
    <col min="1793" max="1793" width="8.85546875" style="4" customWidth="1"/>
    <col min="1794" max="1794" width="12" style="4" customWidth="1"/>
    <col min="1795" max="1797" width="6" style="4" customWidth="1"/>
    <col min="1798" max="1798" width="1.7109375" style="4" customWidth="1"/>
    <col min="1799" max="1799" width="6.140625" style="4" customWidth="1"/>
    <col min="1800" max="1801" width="5.140625" style="4" customWidth="1"/>
    <col min="1802" max="1802" width="1.7109375" style="4" customWidth="1"/>
    <col min="1803" max="1805" width="5" style="4" customWidth="1"/>
    <col min="1806" max="1806" width="1.7109375" style="4" customWidth="1"/>
    <col min="1807" max="1809" width="5" style="4" customWidth="1"/>
    <col min="1810" max="1810" width="1.7109375" style="4" customWidth="1"/>
    <col min="1811" max="1813" width="5" style="4" customWidth="1"/>
    <col min="1814" max="1814" width="1.7109375" style="4" customWidth="1"/>
    <col min="1815" max="1817" width="5.140625" style="4" customWidth="1"/>
    <col min="1818" max="1818" width="1.7109375" style="4" customWidth="1"/>
    <col min="1819" max="1820" width="5" style="4" customWidth="1"/>
    <col min="1821" max="1821" width="5.28515625" style="4" customWidth="1"/>
    <col min="1822" max="2020" width="11.42578125" style="4"/>
    <col min="2021" max="2021" width="16.140625" style="4" customWidth="1"/>
    <col min="2022" max="2022" width="6" style="4" customWidth="1"/>
    <col min="2023" max="2023" width="6" style="4" bestFit="1" customWidth="1"/>
    <col min="2024" max="2024" width="5.7109375" style="4" bestFit="1" customWidth="1"/>
    <col min="2025" max="2025" width="1.7109375" style="4" customWidth="1"/>
    <col min="2026" max="2026" width="6" style="4" bestFit="1" customWidth="1"/>
    <col min="2027" max="2028" width="5" style="4" customWidth="1"/>
    <col min="2029" max="2029" width="1.7109375" style="4" customWidth="1"/>
    <col min="2030" max="2032" width="5" style="4" customWidth="1"/>
    <col min="2033" max="2033" width="1.7109375" style="4" customWidth="1"/>
    <col min="2034" max="2036" width="5.140625" style="4" bestFit="1" customWidth="1"/>
    <col min="2037" max="2037" width="1.7109375" style="4" customWidth="1"/>
    <col min="2038" max="2040" width="5.140625" style="4" bestFit="1" customWidth="1"/>
    <col min="2041" max="2041" width="1.7109375" style="4" customWidth="1"/>
    <col min="2042" max="2044" width="5.140625" style="4" bestFit="1" customWidth="1"/>
    <col min="2045" max="2045" width="1.7109375" style="4" customWidth="1"/>
    <col min="2046" max="2046" width="4.85546875" style="4" bestFit="1" customWidth="1"/>
    <col min="2047" max="2048" width="4.42578125" style="4" customWidth="1"/>
    <col min="2049" max="2049" width="8.85546875" style="4" customWidth="1"/>
    <col min="2050" max="2050" width="12" style="4" customWidth="1"/>
    <col min="2051" max="2053" width="6" style="4" customWidth="1"/>
    <col min="2054" max="2054" width="1.7109375" style="4" customWidth="1"/>
    <col min="2055" max="2055" width="6.140625" style="4" customWidth="1"/>
    <col min="2056" max="2057" width="5.140625" style="4" customWidth="1"/>
    <col min="2058" max="2058" width="1.7109375" style="4" customWidth="1"/>
    <col min="2059" max="2061" width="5" style="4" customWidth="1"/>
    <col min="2062" max="2062" width="1.7109375" style="4" customWidth="1"/>
    <col min="2063" max="2065" width="5" style="4" customWidth="1"/>
    <col min="2066" max="2066" width="1.7109375" style="4" customWidth="1"/>
    <col min="2067" max="2069" width="5" style="4" customWidth="1"/>
    <col min="2070" max="2070" width="1.7109375" style="4" customWidth="1"/>
    <col min="2071" max="2073" width="5.140625" style="4" customWidth="1"/>
    <col min="2074" max="2074" width="1.7109375" style="4" customWidth="1"/>
    <col min="2075" max="2076" width="5" style="4" customWidth="1"/>
    <col min="2077" max="2077" width="5.28515625" style="4" customWidth="1"/>
    <col min="2078" max="2276" width="11.42578125" style="4"/>
    <col min="2277" max="2277" width="16.140625" style="4" customWidth="1"/>
    <col min="2278" max="2278" width="6" style="4" customWidth="1"/>
    <col min="2279" max="2279" width="6" style="4" bestFit="1" customWidth="1"/>
    <col min="2280" max="2280" width="5.7109375" style="4" bestFit="1" customWidth="1"/>
    <col min="2281" max="2281" width="1.7109375" style="4" customWidth="1"/>
    <col min="2282" max="2282" width="6" style="4" bestFit="1" customWidth="1"/>
    <col min="2283" max="2284" width="5" style="4" customWidth="1"/>
    <col min="2285" max="2285" width="1.7109375" style="4" customWidth="1"/>
    <col min="2286" max="2288" width="5" style="4" customWidth="1"/>
    <col min="2289" max="2289" width="1.7109375" style="4" customWidth="1"/>
    <col min="2290" max="2292" width="5.140625" style="4" bestFit="1" customWidth="1"/>
    <col min="2293" max="2293" width="1.7109375" style="4" customWidth="1"/>
    <col min="2294" max="2296" width="5.140625" style="4" bestFit="1" customWidth="1"/>
    <col min="2297" max="2297" width="1.7109375" style="4" customWidth="1"/>
    <col min="2298" max="2300" width="5.140625" style="4" bestFit="1" customWidth="1"/>
    <col min="2301" max="2301" width="1.7109375" style="4" customWidth="1"/>
    <col min="2302" max="2302" width="4.85546875" style="4" bestFit="1" customWidth="1"/>
    <col min="2303" max="2304" width="4.42578125" style="4" customWidth="1"/>
    <col min="2305" max="2305" width="8.85546875" style="4" customWidth="1"/>
    <col min="2306" max="2306" width="12" style="4" customWidth="1"/>
    <col min="2307" max="2309" width="6" style="4" customWidth="1"/>
    <col min="2310" max="2310" width="1.7109375" style="4" customWidth="1"/>
    <col min="2311" max="2311" width="6.140625" style="4" customWidth="1"/>
    <col min="2312" max="2313" width="5.140625" style="4" customWidth="1"/>
    <col min="2314" max="2314" width="1.7109375" style="4" customWidth="1"/>
    <col min="2315" max="2317" width="5" style="4" customWidth="1"/>
    <col min="2318" max="2318" width="1.7109375" style="4" customWidth="1"/>
    <col min="2319" max="2321" width="5" style="4" customWidth="1"/>
    <col min="2322" max="2322" width="1.7109375" style="4" customWidth="1"/>
    <col min="2323" max="2325" width="5" style="4" customWidth="1"/>
    <col min="2326" max="2326" width="1.7109375" style="4" customWidth="1"/>
    <col min="2327" max="2329" width="5.140625" style="4" customWidth="1"/>
    <col min="2330" max="2330" width="1.7109375" style="4" customWidth="1"/>
    <col min="2331" max="2332" width="5" style="4" customWidth="1"/>
    <col min="2333" max="2333" width="5.28515625" style="4" customWidth="1"/>
    <col min="2334" max="2532" width="11.42578125" style="4"/>
    <col min="2533" max="2533" width="16.140625" style="4" customWidth="1"/>
    <col min="2534" max="2534" width="6" style="4" customWidth="1"/>
    <col min="2535" max="2535" width="6" style="4" bestFit="1" customWidth="1"/>
    <col min="2536" max="2536" width="5.7109375" style="4" bestFit="1" customWidth="1"/>
    <col min="2537" max="2537" width="1.7109375" style="4" customWidth="1"/>
    <col min="2538" max="2538" width="6" style="4" bestFit="1" customWidth="1"/>
    <col min="2539" max="2540" width="5" style="4" customWidth="1"/>
    <col min="2541" max="2541" width="1.7109375" style="4" customWidth="1"/>
    <col min="2542" max="2544" width="5" style="4" customWidth="1"/>
    <col min="2545" max="2545" width="1.7109375" style="4" customWidth="1"/>
    <col min="2546" max="2548" width="5.140625" style="4" bestFit="1" customWidth="1"/>
    <col min="2549" max="2549" width="1.7109375" style="4" customWidth="1"/>
    <col min="2550" max="2552" width="5.140625" style="4" bestFit="1" customWidth="1"/>
    <col min="2553" max="2553" width="1.7109375" style="4" customWidth="1"/>
    <col min="2554" max="2556" width="5.140625" style="4" bestFit="1" customWidth="1"/>
    <col min="2557" max="2557" width="1.7109375" style="4" customWidth="1"/>
    <col min="2558" max="2558" width="4.85546875" style="4" bestFit="1" customWidth="1"/>
    <col min="2559" max="2560" width="4.42578125" style="4" customWidth="1"/>
    <col min="2561" max="2561" width="8.85546875" style="4" customWidth="1"/>
    <col min="2562" max="2562" width="12" style="4" customWidth="1"/>
    <col min="2563" max="2565" width="6" style="4" customWidth="1"/>
    <col min="2566" max="2566" width="1.7109375" style="4" customWidth="1"/>
    <col min="2567" max="2567" width="6.140625" style="4" customWidth="1"/>
    <col min="2568" max="2569" width="5.140625" style="4" customWidth="1"/>
    <col min="2570" max="2570" width="1.7109375" style="4" customWidth="1"/>
    <col min="2571" max="2573" width="5" style="4" customWidth="1"/>
    <col min="2574" max="2574" width="1.7109375" style="4" customWidth="1"/>
    <col min="2575" max="2577" width="5" style="4" customWidth="1"/>
    <col min="2578" max="2578" width="1.7109375" style="4" customWidth="1"/>
    <col min="2579" max="2581" width="5" style="4" customWidth="1"/>
    <col min="2582" max="2582" width="1.7109375" style="4" customWidth="1"/>
    <col min="2583" max="2585" width="5.140625" style="4" customWidth="1"/>
    <col min="2586" max="2586" width="1.7109375" style="4" customWidth="1"/>
    <col min="2587" max="2588" width="5" style="4" customWidth="1"/>
    <col min="2589" max="2589" width="5.28515625" style="4" customWidth="1"/>
    <col min="2590" max="2788" width="11.42578125" style="4"/>
    <col min="2789" max="2789" width="16.140625" style="4" customWidth="1"/>
    <col min="2790" max="2790" width="6" style="4" customWidth="1"/>
    <col min="2791" max="2791" width="6" style="4" bestFit="1" customWidth="1"/>
    <col min="2792" max="2792" width="5.7109375" style="4" bestFit="1" customWidth="1"/>
    <col min="2793" max="2793" width="1.7109375" style="4" customWidth="1"/>
    <col min="2794" max="2794" width="6" style="4" bestFit="1" customWidth="1"/>
    <col min="2795" max="2796" width="5" style="4" customWidth="1"/>
    <col min="2797" max="2797" width="1.7109375" style="4" customWidth="1"/>
    <col min="2798" max="2800" width="5" style="4" customWidth="1"/>
    <col min="2801" max="2801" width="1.7109375" style="4" customWidth="1"/>
    <col min="2802" max="2804" width="5.140625" style="4" bestFit="1" customWidth="1"/>
    <col min="2805" max="2805" width="1.7109375" style="4" customWidth="1"/>
    <col min="2806" max="2808" width="5.140625" style="4" bestFit="1" customWidth="1"/>
    <col min="2809" max="2809" width="1.7109375" style="4" customWidth="1"/>
    <col min="2810" max="2812" width="5.140625" style="4" bestFit="1" customWidth="1"/>
    <col min="2813" max="2813" width="1.7109375" style="4" customWidth="1"/>
    <col min="2814" max="2814" width="4.85546875" style="4" bestFit="1" customWidth="1"/>
    <col min="2815" max="2816" width="4.42578125" style="4" customWidth="1"/>
    <col min="2817" max="2817" width="8.85546875" style="4" customWidth="1"/>
    <col min="2818" max="2818" width="12" style="4" customWidth="1"/>
    <col min="2819" max="2821" width="6" style="4" customWidth="1"/>
    <col min="2822" max="2822" width="1.7109375" style="4" customWidth="1"/>
    <col min="2823" max="2823" width="6.140625" style="4" customWidth="1"/>
    <col min="2824" max="2825" width="5.140625" style="4" customWidth="1"/>
    <col min="2826" max="2826" width="1.7109375" style="4" customWidth="1"/>
    <col min="2827" max="2829" width="5" style="4" customWidth="1"/>
    <col min="2830" max="2830" width="1.7109375" style="4" customWidth="1"/>
    <col min="2831" max="2833" width="5" style="4" customWidth="1"/>
    <col min="2834" max="2834" width="1.7109375" style="4" customWidth="1"/>
    <col min="2835" max="2837" width="5" style="4" customWidth="1"/>
    <col min="2838" max="2838" width="1.7109375" style="4" customWidth="1"/>
    <col min="2839" max="2841" width="5.140625" style="4" customWidth="1"/>
    <col min="2842" max="2842" width="1.7109375" style="4" customWidth="1"/>
    <col min="2843" max="2844" width="5" style="4" customWidth="1"/>
    <col min="2845" max="2845" width="5.28515625" style="4" customWidth="1"/>
    <col min="2846" max="3044" width="11.42578125" style="4"/>
    <col min="3045" max="3045" width="16.140625" style="4" customWidth="1"/>
    <col min="3046" max="3046" width="6" style="4" customWidth="1"/>
    <col min="3047" max="3047" width="6" style="4" bestFit="1" customWidth="1"/>
    <col min="3048" max="3048" width="5.7109375" style="4" bestFit="1" customWidth="1"/>
    <col min="3049" max="3049" width="1.7109375" style="4" customWidth="1"/>
    <col min="3050" max="3050" width="6" style="4" bestFit="1" customWidth="1"/>
    <col min="3051" max="3052" width="5" style="4" customWidth="1"/>
    <col min="3053" max="3053" width="1.7109375" style="4" customWidth="1"/>
    <col min="3054" max="3056" width="5" style="4" customWidth="1"/>
    <col min="3057" max="3057" width="1.7109375" style="4" customWidth="1"/>
    <col min="3058" max="3060" width="5.140625" style="4" bestFit="1" customWidth="1"/>
    <col min="3061" max="3061" width="1.7109375" style="4" customWidth="1"/>
    <col min="3062" max="3064" width="5.140625" style="4" bestFit="1" customWidth="1"/>
    <col min="3065" max="3065" width="1.7109375" style="4" customWidth="1"/>
    <col min="3066" max="3068" width="5.140625" style="4" bestFit="1" customWidth="1"/>
    <col min="3069" max="3069" width="1.7109375" style="4" customWidth="1"/>
    <col min="3070" max="3070" width="4.85546875" style="4" bestFit="1" customWidth="1"/>
    <col min="3071" max="3072" width="4.42578125" style="4" customWidth="1"/>
    <col min="3073" max="3073" width="8.85546875" style="4" customWidth="1"/>
    <col min="3074" max="3074" width="12" style="4" customWidth="1"/>
    <col min="3075" max="3077" width="6" style="4" customWidth="1"/>
    <col min="3078" max="3078" width="1.7109375" style="4" customWidth="1"/>
    <col min="3079" max="3079" width="6.140625" style="4" customWidth="1"/>
    <col min="3080" max="3081" width="5.140625" style="4" customWidth="1"/>
    <col min="3082" max="3082" width="1.7109375" style="4" customWidth="1"/>
    <col min="3083" max="3085" width="5" style="4" customWidth="1"/>
    <col min="3086" max="3086" width="1.7109375" style="4" customWidth="1"/>
    <col min="3087" max="3089" width="5" style="4" customWidth="1"/>
    <col min="3090" max="3090" width="1.7109375" style="4" customWidth="1"/>
    <col min="3091" max="3093" width="5" style="4" customWidth="1"/>
    <col min="3094" max="3094" width="1.7109375" style="4" customWidth="1"/>
    <col min="3095" max="3097" width="5.140625" style="4" customWidth="1"/>
    <col min="3098" max="3098" width="1.7109375" style="4" customWidth="1"/>
    <col min="3099" max="3100" width="5" style="4" customWidth="1"/>
    <col min="3101" max="3101" width="5.28515625" style="4" customWidth="1"/>
    <col min="3102" max="3300" width="11.42578125" style="4"/>
    <col min="3301" max="3301" width="16.140625" style="4" customWidth="1"/>
    <col min="3302" max="3302" width="6" style="4" customWidth="1"/>
    <col min="3303" max="3303" width="6" style="4" bestFit="1" customWidth="1"/>
    <col min="3304" max="3304" width="5.7109375" style="4" bestFit="1" customWidth="1"/>
    <col min="3305" max="3305" width="1.7109375" style="4" customWidth="1"/>
    <col min="3306" max="3306" width="6" style="4" bestFit="1" customWidth="1"/>
    <col min="3307" max="3308" width="5" style="4" customWidth="1"/>
    <col min="3309" max="3309" width="1.7109375" style="4" customWidth="1"/>
    <col min="3310" max="3312" width="5" style="4" customWidth="1"/>
    <col min="3313" max="3313" width="1.7109375" style="4" customWidth="1"/>
    <col min="3314" max="3316" width="5.140625" style="4" bestFit="1" customWidth="1"/>
    <col min="3317" max="3317" width="1.7109375" style="4" customWidth="1"/>
    <col min="3318" max="3320" width="5.140625" style="4" bestFit="1" customWidth="1"/>
    <col min="3321" max="3321" width="1.7109375" style="4" customWidth="1"/>
    <col min="3322" max="3324" width="5.140625" style="4" bestFit="1" customWidth="1"/>
    <col min="3325" max="3325" width="1.7109375" style="4" customWidth="1"/>
    <col min="3326" max="3326" width="4.85546875" style="4" bestFit="1" customWidth="1"/>
    <col min="3327" max="3328" width="4.42578125" style="4" customWidth="1"/>
    <col min="3329" max="3329" width="8.85546875" style="4" customWidth="1"/>
    <col min="3330" max="3330" width="12" style="4" customWidth="1"/>
    <col min="3331" max="3333" width="6" style="4" customWidth="1"/>
    <col min="3334" max="3334" width="1.7109375" style="4" customWidth="1"/>
    <col min="3335" max="3335" width="6.140625" style="4" customWidth="1"/>
    <col min="3336" max="3337" width="5.140625" style="4" customWidth="1"/>
    <col min="3338" max="3338" width="1.7109375" style="4" customWidth="1"/>
    <col min="3339" max="3341" width="5" style="4" customWidth="1"/>
    <col min="3342" max="3342" width="1.7109375" style="4" customWidth="1"/>
    <col min="3343" max="3345" width="5" style="4" customWidth="1"/>
    <col min="3346" max="3346" width="1.7109375" style="4" customWidth="1"/>
    <col min="3347" max="3349" width="5" style="4" customWidth="1"/>
    <col min="3350" max="3350" width="1.7109375" style="4" customWidth="1"/>
    <col min="3351" max="3353" width="5.140625" style="4" customWidth="1"/>
    <col min="3354" max="3354" width="1.7109375" style="4" customWidth="1"/>
    <col min="3355" max="3356" width="5" style="4" customWidth="1"/>
    <col min="3357" max="3357" width="5.28515625" style="4" customWidth="1"/>
    <col min="3358" max="3556" width="11.42578125" style="4"/>
    <col min="3557" max="3557" width="16.140625" style="4" customWidth="1"/>
    <col min="3558" max="3558" width="6" style="4" customWidth="1"/>
    <col min="3559" max="3559" width="6" style="4" bestFit="1" customWidth="1"/>
    <col min="3560" max="3560" width="5.7109375" style="4" bestFit="1" customWidth="1"/>
    <col min="3561" max="3561" width="1.7109375" style="4" customWidth="1"/>
    <col min="3562" max="3562" width="6" style="4" bestFit="1" customWidth="1"/>
    <col min="3563" max="3564" width="5" style="4" customWidth="1"/>
    <col min="3565" max="3565" width="1.7109375" style="4" customWidth="1"/>
    <col min="3566" max="3568" width="5" style="4" customWidth="1"/>
    <col min="3569" max="3569" width="1.7109375" style="4" customWidth="1"/>
    <col min="3570" max="3572" width="5.140625" style="4" bestFit="1" customWidth="1"/>
    <col min="3573" max="3573" width="1.7109375" style="4" customWidth="1"/>
    <col min="3574" max="3576" width="5.140625" style="4" bestFit="1" customWidth="1"/>
    <col min="3577" max="3577" width="1.7109375" style="4" customWidth="1"/>
    <col min="3578" max="3580" width="5.140625" style="4" bestFit="1" customWidth="1"/>
    <col min="3581" max="3581" width="1.7109375" style="4" customWidth="1"/>
    <col min="3582" max="3582" width="4.85546875" style="4" bestFit="1" customWidth="1"/>
    <col min="3583" max="3584" width="4.42578125" style="4" customWidth="1"/>
    <col min="3585" max="3585" width="8.85546875" style="4" customWidth="1"/>
    <col min="3586" max="3586" width="12" style="4" customWidth="1"/>
    <col min="3587" max="3589" width="6" style="4" customWidth="1"/>
    <col min="3590" max="3590" width="1.7109375" style="4" customWidth="1"/>
    <col min="3591" max="3591" width="6.140625" style="4" customWidth="1"/>
    <col min="3592" max="3593" width="5.140625" style="4" customWidth="1"/>
    <col min="3594" max="3594" width="1.7109375" style="4" customWidth="1"/>
    <col min="3595" max="3597" width="5" style="4" customWidth="1"/>
    <col min="3598" max="3598" width="1.7109375" style="4" customWidth="1"/>
    <col min="3599" max="3601" width="5" style="4" customWidth="1"/>
    <col min="3602" max="3602" width="1.7109375" style="4" customWidth="1"/>
    <col min="3603" max="3605" width="5" style="4" customWidth="1"/>
    <col min="3606" max="3606" width="1.7109375" style="4" customWidth="1"/>
    <col min="3607" max="3609" width="5.140625" style="4" customWidth="1"/>
    <col min="3610" max="3610" width="1.7109375" style="4" customWidth="1"/>
    <col min="3611" max="3612" width="5" style="4" customWidth="1"/>
    <col min="3613" max="3613" width="5.28515625" style="4" customWidth="1"/>
    <col min="3614" max="3812" width="11.42578125" style="4"/>
    <col min="3813" max="3813" width="16.140625" style="4" customWidth="1"/>
    <col min="3814" max="3814" width="6" style="4" customWidth="1"/>
    <col min="3815" max="3815" width="6" style="4" bestFit="1" customWidth="1"/>
    <col min="3816" max="3816" width="5.7109375" style="4" bestFit="1" customWidth="1"/>
    <col min="3817" max="3817" width="1.7109375" style="4" customWidth="1"/>
    <col min="3818" max="3818" width="6" style="4" bestFit="1" customWidth="1"/>
    <col min="3819" max="3820" width="5" style="4" customWidth="1"/>
    <col min="3821" max="3821" width="1.7109375" style="4" customWidth="1"/>
    <col min="3822" max="3824" width="5" style="4" customWidth="1"/>
    <col min="3825" max="3825" width="1.7109375" style="4" customWidth="1"/>
    <col min="3826" max="3828" width="5.140625" style="4" bestFit="1" customWidth="1"/>
    <col min="3829" max="3829" width="1.7109375" style="4" customWidth="1"/>
    <col min="3830" max="3832" width="5.140625" style="4" bestFit="1" customWidth="1"/>
    <col min="3833" max="3833" width="1.7109375" style="4" customWidth="1"/>
    <col min="3834" max="3836" width="5.140625" style="4" bestFit="1" customWidth="1"/>
    <col min="3837" max="3837" width="1.7109375" style="4" customWidth="1"/>
    <col min="3838" max="3838" width="4.85546875" style="4" bestFit="1" customWidth="1"/>
    <col min="3839" max="3840" width="4.42578125" style="4" customWidth="1"/>
    <col min="3841" max="3841" width="8.85546875" style="4" customWidth="1"/>
    <col min="3842" max="3842" width="12" style="4" customWidth="1"/>
    <col min="3843" max="3845" width="6" style="4" customWidth="1"/>
    <col min="3846" max="3846" width="1.7109375" style="4" customWidth="1"/>
    <col min="3847" max="3847" width="6.140625" style="4" customWidth="1"/>
    <col min="3848" max="3849" width="5.140625" style="4" customWidth="1"/>
    <col min="3850" max="3850" width="1.7109375" style="4" customWidth="1"/>
    <col min="3851" max="3853" width="5" style="4" customWidth="1"/>
    <col min="3854" max="3854" width="1.7109375" style="4" customWidth="1"/>
    <col min="3855" max="3857" width="5" style="4" customWidth="1"/>
    <col min="3858" max="3858" width="1.7109375" style="4" customWidth="1"/>
    <col min="3859" max="3861" width="5" style="4" customWidth="1"/>
    <col min="3862" max="3862" width="1.7109375" style="4" customWidth="1"/>
    <col min="3863" max="3865" width="5.140625" style="4" customWidth="1"/>
    <col min="3866" max="3866" width="1.7109375" style="4" customWidth="1"/>
    <col min="3867" max="3868" width="5" style="4" customWidth="1"/>
    <col min="3869" max="3869" width="5.28515625" style="4" customWidth="1"/>
    <col min="3870" max="4068" width="11.42578125" style="4"/>
    <col min="4069" max="4069" width="16.140625" style="4" customWidth="1"/>
    <col min="4070" max="4070" width="6" style="4" customWidth="1"/>
    <col min="4071" max="4071" width="6" style="4" bestFit="1" customWidth="1"/>
    <col min="4072" max="4072" width="5.7109375" style="4" bestFit="1" customWidth="1"/>
    <col min="4073" max="4073" width="1.7109375" style="4" customWidth="1"/>
    <col min="4074" max="4074" width="6" style="4" bestFit="1" customWidth="1"/>
    <col min="4075" max="4076" width="5" style="4" customWidth="1"/>
    <col min="4077" max="4077" width="1.7109375" style="4" customWidth="1"/>
    <col min="4078" max="4080" width="5" style="4" customWidth="1"/>
    <col min="4081" max="4081" width="1.7109375" style="4" customWidth="1"/>
    <col min="4082" max="4084" width="5.140625" style="4" bestFit="1" customWidth="1"/>
    <col min="4085" max="4085" width="1.7109375" style="4" customWidth="1"/>
    <col min="4086" max="4088" width="5.140625" style="4" bestFit="1" customWidth="1"/>
    <col min="4089" max="4089" width="1.7109375" style="4" customWidth="1"/>
    <col min="4090" max="4092" width="5.140625" style="4" bestFit="1" customWidth="1"/>
    <col min="4093" max="4093" width="1.7109375" style="4" customWidth="1"/>
    <col min="4094" max="4094" width="4.85546875" style="4" bestFit="1" customWidth="1"/>
    <col min="4095" max="4096" width="4.42578125" style="4" customWidth="1"/>
    <col min="4097" max="4097" width="8.85546875" style="4" customWidth="1"/>
    <col min="4098" max="4098" width="12" style="4" customWidth="1"/>
    <col min="4099" max="4101" width="6" style="4" customWidth="1"/>
    <col min="4102" max="4102" width="1.7109375" style="4" customWidth="1"/>
    <col min="4103" max="4103" width="6.140625" style="4" customWidth="1"/>
    <col min="4104" max="4105" width="5.140625" style="4" customWidth="1"/>
    <col min="4106" max="4106" width="1.7109375" style="4" customWidth="1"/>
    <col min="4107" max="4109" width="5" style="4" customWidth="1"/>
    <col min="4110" max="4110" width="1.7109375" style="4" customWidth="1"/>
    <col min="4111" max="4113" width="5" style="4" customWidth="1"/>
    <col min="4114" max="4114" width="1.7109375" style="4" customWidth="1"/>
    <col min="4115" max="4117" width="5" style="4" customWidth="1"/>
    <col min="4118" max="4118" width="1.7109375" style="4" customWidth="1"/>
    <col min="4119" max="4121" width="5.140625" style="4" customWidth="1"/>
    <col min="4122" max="4122" width="1.7109375" style="4" customWidth="1"/>
    <col min="4123" max="4124" width="5" style="4" customWidth="1"/>
    <col min="4125" max="4125" width="5.28515625" style="4" customWidth="1"/>
    <col min="4126" max="4324" width="11.42578125" style="4"/>
    <col min="4325" max="4325" width="16.140625" style="4" customWidth="1"/>
    <col min="4326" max="4326" width="6" style="4" customWidth="1"/>
    <col min="4327" max="4327" width="6" style="4" bestFit="1" customWidth="1"/>
    <col min="4328" max="4328" width="5.7109375" style="4" bestFit="1" customWidth="1"/>
    <col min="4329" max="4329" width="1.7109375" style="4" customWidth="1"/>
    <col min="4330" max="4330" width="6" style="4" bestFit="1" customWidth="1"/>
    <col min="4331" max="4332" width="5" style="4" customWidth="1"/>
    <col min="4333" max="4333" width="1.7109375" style="4" customWidth="1"/>
    <col min="4334" max="4336" width="5" style="4" customWidth="1"/>
    <col min="4337" max="4337" width="1.7109375" style="4" customWidth="1"/>
    <col min="4338" max="4340" width="5.140625" style="4" bestFit="1" customWidth="1"/>
    <col min="4341" max="4341" width="1.7109375" style="4" customWidth="1"/>
    <col min="4342" max="4344" width="5.140625" style="4" bestFit="1" customWidth="1"/>
    <col min="4345" max="4345" width="1.7109375" style="4" customWidth="1"/>
    <col min="4346" max="4348" width="5.140625" style="4" bestFit="1" customWidth="1"/>
    <col min="4349" max="4349" width="1.7109375" style="4" customWidth="1"/>
    <col min="4350" max="4350" width="4.85546875" style="4" bestFit="1" customWidth="1"/>
    <col min="4351" max="4352" width="4.42578125" style="4" customWidth="1"/>
    <col min="4353" max="4353" width="8.85546875" style="4" customWidth="1"/>
    <col min="4354" max="4354" width="12" style="4" customWidth="1"/>
    <col min="4355" max="4357" width="6" style="4" customWidth="1"/>
    <col min="4358" max="4358" width="1.7109375" style="4" customWidth="1"/>
    <col min="4359" max="4359" width="6.140625" style="4" customWidth="1"/>
    <col min="4360" max="4361" width="5.140625" style="4" customWidth="1"/>
    <col min="4362" max="4362" width="1.7109375" style="4" customWidth="1"/>
    <col min="4363" max="4365" width="5" style="4" customWidth="1"/>
    <col min="4366" max="4366" width="1.7109375" style="4" customWidth="1"/>
    <col min="4367" max="4369" width="5" style="4" customWidth="1"/>
    <col min="4370" max="4370" width="1.7109375" style="4" customWidth="1"/>
    <col min="4371" max="4373" width="5" style="4" customWidth="1"/>
    <col min="4374" max="4374" width="1.7109375" style="4" customWidth="1"/>
    <col min="4375" max="4377" width="5.140625" style="4" customWidth="1"/>
    <col min="4378" max="4378" width="1.7109375" style="4" customWidth="1"/>
    <col min="4379" max="4380" width="5" style="4" customWidth="1"/>
    <col min="4381" max="4381" width="5.28515625" style="4" customWidth="1"/>
    <col min="4382" max="4580" width="11.42578125" style="4"/>
    <col min="4581" max="4581" width="16.140625" style="4" customWidth="1"/>
    <col min="4582" max="4582" width="6" style="4" customWidth="1"/>
    <col min="4583" max="4583" width="6" style="4" bestFit="1" customWidth="1"/>
    <col min="4584" max="4584" width="5.7109375" style="4" bestFit="1" customWidth="1"/>
    <col min="4585" max="4585" width="1.7109375" style="4" customWidth="1"/>
    <col min="4586" max="4586" width="6" style="4" bestFit="1" customWidth="1"/>
    <col min="4587" max="4588" width="5" style="4" customWidth="1"/>
    <col min="4589" max="4589" width="1.7109375" style="4" customWidth="1"/>
    <col min="4590" max="4592" width="5" style="4" customWidth="1"/>
    <col min="4593" max="4593" width="1.7109375" style="4" customWidth="1"/>
    <col min="4594" max="4596" width="5.140625" style="4" bestFit="1" customWidth="1"/>
    <col min="4597" max="4597" width="1.7109375" style="4" customWidth="1"/>
    <col min="4598" max="4600" width="5.140625" style="4" bestFit="1" customWidth="1"/>
    <col min="4601" max="4601" width="1.7109375" style="4" customWidth="1"/>
    <col min="4602" max="4604" width="5.140625" style="4" bestFit="1" customWidth="1"/>
    <col min="4605" max="4605" width="1.7109375" style="4" customWidth="1"/>
    <col min="4606" max="4606" width="4.85546875" style="4" bestFit="1" customWidth="1"/>
    <col min="4607" max="4608" width="4.42578125" style="4" customWidth="1"/>
    <col min="4609" max="4609" width="8.85546875" style="4" customWidth="1"/>
    <col min="4610" max="4610" width="12" style="4" customWidth="1"/>
    <col min="4611" max="4613" width="6" style="4" customWidth="1"/>
    <col min="4614" max="4614" width="1.7109375" style="4" customWidth="1"/>
    <col min="4615" max="4615" width="6.140625" style="4" customWidth="1"/>
    <col min="4616" max="4617" width="5.140625" style="4" customWidth="1"/>
    <col min="4618" max="4618" width="1.7109375" style="4" customWidth="1"/>
    <col min="4619" max="4621" width="5" style="4" customWidth="1"/>
    <col min="4622" max="4622" width="1.7109375" style="4" customWidth="1"/>
    <col min="4623" max="4625" width="5" style="4" customWidth="1"/>
    <col min="4626" max="4626" width="1.7109375" style="4" customWidth="1"/>
    <col min="4627" max="4629" width="5" style="4" customWidth="1"/>
    <col min="4630" max="4630" width="1.7109375" style="4" customWidth="1"/>
    <col min="4631" max="4633" width="5.140625" style="4" customWidth="1"/>
    <col min="4634" max="4634" width="1.7109375" style="4" customWidth="1"/>
    <col min="4635" max="4636" width="5" style="4" customWidth="1"/>
    <col min="4637" max="4637" width="5.28515625" style="4" customWidth="1"/>
    <col min="4638" max="4836" width="11.42578125" style="4"/>
    <col min="4837" max="4837" width="16.140625" style="4" customWidth="1"/>
    <col min="4838" max="4838" width="6" style="4" customWidth="1"/>
    <col min="4839" max="4839" width="6" style="4" bestFit="1" customWidth="1"/>
    <col min="4840" max="4840" width="5.7109375" style="4" bestFit="1" customWidth="1"/>
    <col min="4841" max="4841" width="1.7109375" style="4" customWidth="1"/>
    <col min="4842" max="4842" width="6" style="4" bestFit="1" customWidth="1"/>
    <col min="4843" max="4844" width="5" style="4" customWidth="1"/>
    <col min="4845" max="4845" width="1.7109375" style="4" customWidth="1"/>
    <col min="4846" max="4848" width="5" style="4" customWidth="1"/>
    <col min="4849" max="4849" width="1.7109375" style="4" customWidth="1"/>
    <col min="4850" max="4852" width="5.140625" style="4" bestFit="1" customWidth="1"/>
    <col min="4853" max="4853" width="1.7109375" style="4" customWidth="1"/>
    <col min="4854" max="4856" width="5.140625" style="4" bestFit="1" customWidth="1"/>
    <col min="4857" max="4857" width="1.7109375" style="4" customWidth="1"/>
    <col min="4858" max="4860" width="5.140625" style="4" bestFit="1" customWidth="1"/>
    <col min="4861" max="4861" width="1.7109375" style="4" customWidth="1"/>
    <col min="4862" max="4862" width="4.85546875" style="4" bestFit="1" customWidth="1"/>
    <col min="4863" max="4864" width="4.42578125" style="4" customWidth="1"/>
    <col min="4865" max="4865" width="8.85546875" style="4" customWidth="1"/>
    <col min="4866" max="4866" width="12" style="4" customWidth="1"/>
    <col min="4867" max="4869" width="6" style="4" customWidth="1"/>
    <col min="4870" max="4870" width="1.7109375" style="4" customWidth="1"/>
    <col min="4871" max="4871" width="6.140625" style="4" customWidth="1"/>
    <col min="4872" max="4873" width="5.140625" style="4" customWidth="1"/>
    <col min="4874" max="4874" width="1.7109375" style="4" customWidth="1"/>
    <col min="4875" max="4877" width="5" style="4" customWidth="1"/>
    <col min="4878" max="4878" width="1.7109375" style="4" customWidth="1"/>
    <col min="4879" max="4881" width="5" style="4" customWidth="1"/>
    <col min="4882" max="4882" width="1.7109375" style="4" customWidth="1"/>
    <col min="4883" max="4885" width="5" style="4" customWidth="1"/>
    <col min="4886" max="4886" width="1.7109375" style="4" customWidth="1"/>
    <col min="4887" max="4889" width="5.140625" style="4" customWidth="1"/>
    <col min="4890" max="4890" width="1.7109375" style="4" customWidth="1"/>
    <col min="4891" max="4892" width="5" style="4" customWidth="1"/>
    <col min="4893" max="4893" width="5.28515625" style="4" customWidth="1"/>
    <col min="4894" max="5092" width="11.42578125" style="4"/>
    <col min="5093" max="5093" width="16.140625" style="4" customWidth="1"/>
    <col min="5094" max="5094" width="6" style="4" customWidth="1"/>
    <col min="5095" max="5095" width="6" style="4" bestFit="1" customWidth="1"/>
    <col min="5096" max="5096" width="5.7109375" style="4" bestFit="1" customWidth="1"/>
    <col min="5097" max="5097" width="1.7109375" style="4" customWidth="1"/>
    <col min="5098" max="5098" width="6" style="4" bestFit="1" customWidth="1"/>
    <col min="5099" max="5100" width="5" style="4" customWidth="1"/>
    <col min="5101" max="5101" width="1.7109375" style="4" customWidth="1"/>
    <col min="5102" max="5104" width="5" style="4" customWidth="1"/>
    <col min="5105" max="5105" width="1.7109375" style="4" customWidth="1"/>
    <col min="5106" max="5108" width="5.140625" style="4" bestFit="1" customWidth="1"/>
    <col min="5109" max="5109" width="1.7109375" style="4" customWidth="1"/>
    <col min="5110" max="5112" width="5.140625" style="4" bestFit="1" customWidth="1"/>
    <col min="5113" max="5113" width="1.7109375" style="4" customWidth="1"/>
    <col min="5114" max="5116" width="5.140625" style="4" bestFit="1" customWidth="1"/>
    <col min="5117" max="5117" width="1.7109375" style="4" customWidth="1"/>
    <col min="5118" max="5118" width="4.85546875" style="4" bestFit="1" customWidth="1"/>
    <col min="5119" max="5120" width="4.42578125" style="4" customWidth="1"/>
    <col min="5121" max="5121" width="8.85546875" style="4" customWidth="1"/>
    <col min="5122" max="5122" width="12" style="4" customWidth="1"/>
    <col min="5123" max="5125" width="6" style="4" customWidth="1"/>
    <col min="5126" max="5126" width="1.7109375" style="4" customWidth="1"/>
    <col min="5127" max="5127" width="6.140625" style="4" customWidth="1"/>
    <col min="5128" max="5129" width="5.140625" style="4" customWidth="1"/>
    <col min="5130" max="5130" width="1.7109375" style="4" customWidth="1"/>
    <col min="5131" max="5133" width="5" style="4" customWidth="1"/>
    <col min="5134" max="5134" width="1.7109375" style="4" customWidth="1"/>
    <col min="5135" max="5137" width="5" style="4" customWidth="1"/>
    <col min="5138" max="5138" width="1.7109375" style="4" customWidth="1"/>
    <col min="5139" max="5141" width="5" style="4" customWidth="1"/>
    <col min="5142" max="5142" width="1.7109375" style="4" customWidth="1"/>
    <col min="5143" max="5145" width="5.140625" style="4" customWidth="1"/>
    <col min="5146" max="5146" width="1.7109375" style="4" customWidth="1"/>
    <col min="5147" max="5148" width="5" style="4" customWidth="1"/>
    <col min="5149" max="5149" width="5.28515625" style="4" customWidth="1"/>
    <col min="5150" max="5348" width="11.42578125" style="4"/>
    <col min="5349" max="5349" width="16.140625" style="4" customWidth="1"/>
    <col min="5350" max="5350" width="6" style="4" customWidth="1"/>
    <col min="5351" max="5351" width="6" style="4" bestFit="1" customWidth="1"/>
    <col min="5352" max="5352" width="5.7109375" style="4" bestFit="1" customWidth="1"/>
    <col min="5353" max="5353" width="1.7109375" style="4" customWidth="1"/>
    <col min="5354" max="5354" width="6" style="4" bestFit="1" customWidth="1"/>
    <col min="5355" max="5356" width="5" style="4" customWidth="1"/>
    <col min="5357" max="5357" width="1.7109375" style="4" customWidth="1"/>
    <col min="5358" max="5360" width="5" style="4" customWidth="1"/>
    <col min="5361" max="5361" width="1.7109375" style="4" customWidth="1"/>
    <col min="5362" max="5364" width="5.140625" style="4" bestFit="1" customWidth="1"/>
    <col min="5365" max="5365" width="1.7109375" style="4" customWidth="1"/>
    <col min="5366" max="5368" width="5.140625" style="4" bestFit="1" customWidth="1"/>
    <col min="5369" max="5369" width="1.7109375" style="4" customWidth="1"/>
    <col min="5370" max="5372" width="5.140625" style="4" bestFit="1" customWidth="1"/>
    <col min="5373" max="5373" width="1.7109375" style="4" customWidth="1"/>
    <col min="5374" max="5374" width="4.85546875" style="4" bestFit="1" customWidth="1"/>
    <col min="5375" max="5376" width="4.42578125" style="4" customWidth="1"/>
    <col min="5377" max="5377" width="8.85546875" style="4" customWidth="1"/>
    <col min="5378" max="5378" width="12" style="4" customWidth="1"/>
    <col min="5379" max="5381" width="6" style="4" customWidth="1"/>
    <col min="5382" max="5382" width="1.7109375" style="4" customWidth="1"/>
    <col min="5383" max="5383" width="6.140625" style="4" customWidth="1"/>
    <col min="5384" max="5385" width="5.140625" style="4" customWidth="1"/>
    <col min="5386" max="5386" width="1.7109375" style="4" customWidth="1"/>
    <col min="5387" max="5389" width="5" style="4" customWidth="1"/>
    <col min="5390" max="5390" width="1.7109375" style="4" customWidth="1"/>
    <col min="5391" max="5393" width="5" style="4" customWidth="1"/>
    <col min="5394" max="5394" width="1.7109375" style="4" customWidth="1"/>
    <col min="5395" max="5397" width="5" style="4" customWidth="1"/>
    <col min="5398" max="5398" width="1.7109375" style="4" customWidth="1"/>
    <col min="5399" max="5401" width="5.140625" style="4" customWidth="1"/>
    <col min="5402" max="5402" width="1.7109375" style="4" customWidth="1"/>
    <col min="5403" max="5404" width="5" style="4" customWidth="1"/>
    <col min="5405" max="5405" width="5.28515625" style="4" customWidth="1"/>
    <col min="5406" max="5604" width="11.42578125" style="4"/>
    <col min="5605" max="5605" width="16.140625" style="4" customWidth="1"/>
    <col min="5606" max="5606" width="6" style="4" customWidth="1"/>
    <col min="5607" max="5607" width="6" style="4" bestFit="1" customWidth="1"/>
    <col min="5608" max="5608" width="5.7109375" style="4" bestFit="1" customWidth="1"/>
    <col min="5609" max="5609" width="1.7109375" style="4" customWidth="1"/>
    <col min="5610" max="5610" width="6" style="4" bestFit="1" customWidth="1"/>
    <col min="5611" max="5612" width="5" style="4" customWidth="1"/>
    <col min="5613" max="5613" width="1.7109375" style="4" customWidth="1"/>
    <col min="5614" max="5616" width="5" style="4" customWidth="1"/>
    <col min="5617" max="5617" width="1.7109375" style="4" customWidth="1"/>
    <col min="5618" max="5620" width="5.140625" style="4" bestFit="1" customWidth="1"/>
    <col min="5621" max="5621" width="1.7109375" style="4" customWidth="1"/>
    <col min="5622" max="5624" width="5.140625" style="4" bestFit="1" customWidth="1"/>
    <col min="5625" max="5625" width="1.7109375" style="4" customWidth="1"/>
    <col min="5626" max="5628" width="5.140625" style="4" bestFit="1" customWidth="1"/>
    <col min="5629" max="5629" width="1.7109375" style="4" customWidth="1"/>
    <col min="5630" max="5630" width="4.85546875" style="4" bestFit="1" customWidth="1"/>
    <col min="5631" max="5632" width="4.42578125" style="4" customWidth="1"/>
    <col min="5633" max="5633" width="8.85546875" style="4" customWidth="1"/>
    <col min="5634" max="5634" width="12" style="4" customWidth="1"/>
    <col min="5635" max="5637" width="6" style="4" customWidth="1"/>
    <col min="5638" max="5638" width="1.7109375" style="4" customWidth="1"/>
    <col min="5639" max="5639" width="6.140625" style="4" customWidth="1"/>
    <col min="5640" max="5641" width="5.140625" style="4" customWidth="1"/>
    <col min="5642" max="5642" width="1.7109375" style="4" customWidth="1"/>
    <col min="5643" max="5645" width="5" style="4" customWidth="1"/>
    <col min="5646" max="5646" width="1.7109375" style="4" customWidth="1"/>
    <col min="5647" max="5649" width="5" style="4" customWidth="1"/>
    <col min="5650" max="5650" width="1.7109375" style="4" customWidth="1"/>
    <col min="5651" max="5653" width="5" style="4" customWidth="1"/>
    <col min="5654" max="5654" width="1.7109375" style="4" customWidth="1"/>
    <col min="5655" max="5657" width="5.140625" style="4" customWidth="1"/>
    <col min="5658" max="5658" width="1.7109375" style="4" customWidth="1"/>
    <col min="5659" max="5660" width="5" style="4" customWidth="1"/>
    <col min="5661" max="5661" width="5.28515625" style="4" customWidth="1"/>
    <col min="5662" max="5860" width="11.42578125" style="4"/>
    <col min="5861" max="5861" width="16.140625" style="4" customWidth="1"/>
    <col min="5862" max="5862" width="6" style="4" customWidth="1"/>
    <col min="5863" max="5863" width="6" style="4" bestFit="1" customWidth="1"/>
    <col min="5864" max="5864" width="5.7109375" style="4" bestFit="1" customWidth="1"/>
    <col min="5865" max="5865" width="1.7109375" style="4" customWidth="1"/>
    <col min="5866" max="5866" width="6" style="4" bestFit="1" customWidth="1"/>
    <col min="5867" max="5868" width="5" style="4" customWidth="1"/>
    <col min="5869" max="5869" width="1.7109375" style="4" customWidth="1"/>
    <col min="5870" max="5872" width="5" style="4" customWidth="1"/>
    <col min="5873" max="5873" width="1.7109375" style="4" customWidth="1"/>
    <col min="5874" max="5876" width="5.140625" style="4" bestFit="1" customWidth="1"/>
    <col min="5877" max="5877" width="1.7109375" style="4" customWidth="1"/>
    <col min="5878" max="5880" width="5.140625" style="4" bestFit="1" customWidth="1"/>
    <col min="5881" max="5881" width="1.7109375" style="4" customWidth="1"/>
    <col min="5882" max="5884" width="5.140625" style="4" bestFit="1" customWidth="1"/>
    <col min="5885" max="5885" width="1.7109375" style="4" customWidth="1"/>
    <col min="5886" max="5886" width="4.85546875" style="4" bestFit="1" customWidth="1"/>
    <col min="5887" max="5888" width="4.42578125" style="4" customWidth="1"/>
    <col min="5889" max="5889" width="8.85546875" style="4" customWidth="1"/>
    <col min="5890" max="5890" width="12" style="4" customWidth="1"/>
    <col min="5891" max="5893" width="6" style="4" customWidth="1"/>
    <col min="5894" max="5894" width="1.7109375" style="4" customWidth="1"/>
    <col min="5895" max="5895" width="6.140625" style="4" customWidth="1"/>
    <col min="5896" max="5897" width="5.140625" style="4" customWidth="1"/>
    <col min="5898" max="5898" width="1.7109375" style="4" customWidth="1"/>
    <col min="5899" max="5901" width="5" style="4" customWidth="1"/>
    <col min="5902" max="5902" width="1.7109375" style="4" customWidth="1"/>
    <col min="5903" max="5905" width="5" style="4" customWidth="1"/>
    <col min="5906" max="5906" width="1.7109375" style="4" customWidth="1"/>
    <col min="5907" max="5909" width="5" style="4" customWidth="1"/>
    <col min="5910" max="5910" width="1.7109375" style="4" customWidth="1"/>
    <col min="5911" max="5913" width="5.140625" style="4" customWidth="1"/>
    <col min="5914" max="5914" width="1.7109375" style="4" customWidth="1"/>
    <col min="5915" max="5916" width="5" style="4" customWidth="1"/>
    <col min="5917" max="5917" width="5.28515625" style="4" customWidth="1"/>
    <col min="5918" max="6116" width="11.42578125" style="4"/>
    <col min="6117" max="6117" width="16.140625" style="4" customWidth="1"/>
    <col min="6118" max="6118" width="6" style="4" customWidth="1"/>
    <col min="6119" max="6119" width="6" style="4" bestFit="1" customWidth="1"/>
    <col min="6120" max="6120" width="5.7109375" style="4" bestFit="1" customWidth="1"/>
    <col min="6121" max="6121" width="1.7109375" style="4" customWidth="1"/>
    <col min="6122" max="6122" width="6" style="4" bestFit="1" customWidth="1"/>
    <col min="6123" max="6124" width="5" style="4" customWidth="1"/>
    <col min="6125" max="6125" width="1.7109375" style="4" customWidth="1"/>
    <col min="6126" max="6128" width="5" style="4" customWidth="1"/>
    <col min="6129" max="6129" width="1.7109375" style="4" customWidth="1"/>
    <col min="6130" max="6132" width="5.140625" style="4" bestFit="1" customWidth="1"/>
    <col min="6133" max="6133" width="1.7109375" style="4" customWidth="1"/>
    <col min="6134" max="6136" width="5.140625" style="4" bestFit="1" customWidth="1"/>
    <col min="6137" max="6137" width="1.7109375" style="4" customWidth="1"/>
    <col min="6138" max="6140" width="5.140625" style="4" bestFit="1" customWidth="1"/>
    <col min="6141" max="6141" width="1.7109375" style="4" customWidth="1"/>
    <col min="6142" max="6142" width="4.85546875" style="4" bestFit="1" customWidth="1"/>
    <col min="6143" max="6144" width="4.42578125" style="4" customWidth="1"/>
    <col min="6145" max="6145" width="8.85546875" style="4" customWidth="1"/>
    <col min="6146" max="6146" width="12" style="4" customWidth="1"/>
    <col min="6147" max="6149" width="6" style="4" customWidth="1"/>
    <col min="6150" max="6150" width="1.7109375" style="4" customWidth="1"/>
    <col min="6151" max="6151" width="6.140625" style="4" customWidth="1"/>
    <col min="6152" max="6153" width="5.140625" style="4" customWidth="1"/>
    <col min="6154" max="6154" width="1.7109375" style="4" customWidth="1"/>
    <col min="6155" max="6157" width="5" style="4" customWidth="1"/>
    <col min="6158" max="6158" width="1.7109375" style="4" customWidth="1"/>
    <col min="6159" max="6161" width="5" style="4" customWidth="1"/>
    <col min="6162" max="6162" width="1.7109375" style="4" customWidth="1"/>
    <col min="6163" max="6165" width="5" style="4" customWidth="1"/>
    <col min="6166" max="6166" width="1.7109375" style="4" customWidth="1"/>
    <col min="6167" max="6169" width="5.140625" style="4" customWidth="1"/>
    <col min="6170" max="6170" width="1.7109375" style="4" customWidth="1"/>
    <col min="6171" max="6172" width="5" style="4" customWidth="1"/>
    <col min="6173" max="6173" width="5.28515625" style="4" customWidth="1"/>
    <col min="6174" max="6372" width="11.42578125" style="4"/>
    <col min="6373" max="6373" width="16.140625" style="4" customWidth="1"/>
    <col min="6374" max="6374" width="6" style="4" customWidth="1"/>
    <col min="6375" max="6375" width="6" style="4" bestFit="1" customWidth="1"/>
    <col min="6376" max="6376" width="5.7109375" style="4" bestFit="1" customWidth="1"/>
    <col min="6377" max="6377" width="1.7109375" style="4" customWidth="1"/>
    <col min="6378" max="6378" width="6" style="4" bestFit="1" customWidth="1"/>
    <col min="6379" max="6380" width="5" style="4" customWidth="1"/>
    <col min="6381" max="6381" width="1.7109375" style="4" customWidth="1"/>
    <col min="6382" max="6384" width="5" style="4" customWidth="1"/>
    <col min="6385" max="6385" width="1.7109375" style="4" customWidth="1"/>
    <col min="6386" max="6388" width="5.140625" style="4" bestFit="1" customWidth="1"/>
    <col min="6389" max="6389" width="1.7109375" style="4" customWidth="1"/>
    <col min="6390" max="6392" width="5.140625" style="4" bestFit="1" customWidth="1"/>
    <col min="6393" max="6393" width="1.7109375" style="4" customWidth="1"/>
    <col min="6394" max="6396" width="5.140625" style="4" bestFit="1" customWidth="1"/>
    <col min="6397" max="6397" width="1.7109375" style="4" customWidth="1"/>
    <col min="6398" max="6398" width="4.85546875" style="4" bestFit="1" customWidth="1"/>
    <col min="6399" max="6400" width="4.42578125" style="4" customWidth="1"/>
    <col min="6401" max="6401" width="8.85546875" style="4" customWidth="1"/>
    <col min="6402" max="6402" width="12" style="4" customWidth="1"/>
    <col min="6403" max="6405" width="6" style="4" customWidth="1"/>
    <col min="6406" max="6406" width="1.7109375" style="4" customWidth="1"/>
    <col min="6407" max="6407" width="6.140625" style="4" customWidth="1"/>
    <col min="6408" max="6409" width="5.140625" style="4" customWidth="1"/>
    <col min="6410" max="6410" width="1.7109375" style="4" customWidth="1"/>
    <col min="6411" max="6413" width="5" style="4" customWidth="1"/>
    <col min="6414" max="6414" width="1.7109375" style="4" customWidth="1"/>
    <col min="6415" max="6417" width="5" style="4" customWidth="1"/>
    <col min="6418" max="6418" width="1.7109375" style="4" customWidth="1"/>
    <col min="6419" max="6421" width="5" style="4" customWidth="1"/>
    <col min="6422" max="6422" width="1.7109375" style="4" customWidth="1"/>
    <col min="6423" max="6425" width="5.140625" style="4" customWidth="1"/>
    <col min="6426" max="6426" width="1.7109375" style="4" customWidth="1"/>
    <col min="6427" max="6428" width="5" style="4" customWidth="1"/>
    <col min="6429" max="6429" width="5.28515625" style="4" customWidth="1"/>
    <col min="6430" max="6628" width="11.42578125" style="4"/>
    <col min="6629" max="6629" width="16.140625" style="4" customWidth="1"/>
    <col min="6630" max="6630" width="6" style="4" customWidth="1"/>
    <col min="6631" max="6631" width="6" style="4" bestFit="1" customWidth="1"/>
    <col min="6632" max="6632" width="5.7109375" style="4" bestFit="1" customWidth="1"/>
    <col min="6633" max="6633" width="1.7109375" style="4" customWidth="1"/>
    <col min="6634" max="6634" width="6" style="4" bestFit="1" customWidth="1"/>
    <col min="6635" max="6636" width="5" style="4" customWidth="1"/>
    <col min="6637" max="6637" width="1.7109375" style="4" customWidth="1"/>
    <col min="6638" max="6640" width="5" style="4" customWidth="1"/>
    <col min="6641" max="6641" width="1.7109375" style="4" customWidth="1"/>
    <col min="6642" max="6644" width="5.140625" style="4" bestFit="1" customWidth="1"/>
    <col min="6645" max="6645" width="1.7109375" style="4" customWidth="1"/>
    <col min="6646" max="6648" width="5.140625" style="4" bestFit="1" customWidth="1"/>
    <col min="6649" max="6649" width="1.7109375" style="4" customWidth="1"/>
    <col min="6650" max="6652" width="5.140625" style="4" bestFit="1" customWidth="1"/>
    <col min="6653" max="6653" width="1.7109375" style="4" customWidth="1"/>
    <col min="6654" max="6654" width="4.85546875" style="4" bestFit="1" customWidth="1"/>
    <col min="6655" max="6656" width="4.42578125" style="4" customWidth="1"/>
    <col min="6657" max="6657" width="8.85546875" style="4" customWidth="1"/>
    <col min="6658" max="6658" width="12" style="4" customWidth="1"/>
    <col min="6659" max="6661" width="6" style="4" customWidth="1"/>
    <col min="6662" max="6662" width="1.7109375" style="4" customWidth="1"/>
    <col min="6663" max="6663" width="6.140625" style="4" customWidth="1"/>
    <col min="6664" max="6665" width="5.140625" style="4" customWidth="1"/>
    <col min="6666" max="6666" width="1.7109375" style="4" customWidth="1"/>
    <col min="6667" max="6669" width="5" style="4" customWidth="1"/>
    <col min="6670" max="6670" width="1.7109375" style="4" customWidth="1"/>
    <col min="6671" max="6673" width="5" style="4" customWidth="1"/>
    <col min="6674" max="6674" width="1.7109375" style="4" customWidth="1"/>
    <col min="6675" max="6677" width="5" style="4" customWidth="1"/>
    <col min="6678" max="6678" width="1.7109375" style="4" customWidth="1"/>
    <col min="6679" max="6681" width="5.140625" style="4" customWidth="1"/>
    <col min="6682" max="6682" width="1.7109375" style="4" customWidth="1"/>
    <col min="6683" max="6684" width="5" style="4" customWidth="1"/>
    <col min="6685" max="6685" width="5.28515625" style="4" customWidth="1"/>
    <col min="6686" max="6884" width="11.42578125" style="4"/>
    <col min="6885" max="6885" width="16.140625" style="4" customWidth="1"/>
    <col min="6886" max="6886" width="6" style="4" customWidth="1"/>
    <col min="6887" max="6887" width="6" style="4" bestFit="1" customWidth="1"/>
    <col min="6888" max="6888" width="5.7109375" style="4" bestFit="1" customWidth="1"/>
    <col min="6889" max="6889" width="1.7109375" style="4" customWidth="1"/>
    <col min="6890" max="6890" width="6" style="4" bestFit="1" customWidth="1"/>
    <col min="6891" max="6892" width="5" style="4" customWidth="1"/>
    <col min="6893" max="6893" width="1.7109375" style="4" customWidth="1"/>
    <col min="6894" max="6896" width="5" style="4" customWidth="1"/>
    <col min="6897" max="6897" width="1.7109375" style="4" customWidth="1"/>
    <col min="6898" max="6900" width="5.140625" style="4" bestFit="1" customWidth="1"/>
    <col min="6901" max="6901" width="1.7109375" style="4" customWidth="1"/>
    <col min="6902" max="6904" width="5.140625" style="4" bestFit="1" customWidth="1"/>
    <col min="6905" max="6905" width="1.7109375" style="4" customWidth="1"/>
    <col min="6906" max="6908" width="5.140625" style="4" bestFit="1" customWidth="1"/>
    <col min="6909" max="6909" width="1.7109375" style="4" customWidth="1"/>
    <col min="6910" max="6910" width="4.85546875" style="4" bestFit="1" customWidth="1"/>
    <col min="6911" max="6912" width="4.42578125" style="4" customWidth="1"/>
    <col min="6913" max="6913" width="8.85546875" style="4" customWidth="1"/>
    <col min="6914" max="6914" width="12" style="4" customWidth="1"/>
    <col min="6915" max="6917" width="6" style="4" customWidth="1"/>
    <col min="6918" max="6918" width="1.7109375" style="4" customWidth="1"/>
    <col min="6919" max="6919" width="6.140625" style="4" customWidth="1"/>
    <col min="6920" max="6921" width="5.140625" style="4" customWidth="1"/>
    <col min="6922" max="6922" width="1.7109375" style="4" customWidth="1"/>
    <col min="6923" max="6925" width="5" style="4" customWidth="1"/>
    <col min="6926" max="6926" width="1.7109375" style="4" customWidth="1"/>
    <col min="6927" max="6929" width="5" style="4" customWidth="1"/>
    <col min="6930" max="6930" width="1.7109375" style="4" customWidth="1"/>
    <col min="6931" max="6933" width="5" style="4" customWidth="1"/>
    <col min="6934" max="6934" width="1.7109375" style="4" customWidth="1"/>
    <col min="6935" max="6937" width="5.140625" style="4" customWidth="1"/>
    <col min="6938" max="6938" width="1.7109375" style="4" customWidth="1"/>
    <col min="6939" max="6940" width="5" style="4" customWidth="1"/>
    <col min="6941" max="6941" width="5.28515625" style="4" customWidth="1"/>
    <col min="6942" max="7140" width="11.42578125" style="4"/>
    <col min="7141" max="7141" width="16.140625" style="4" customWidth="1"/>
    <col min="7142" max="7142" width="6" style="4" customWidth="1"/>
    <col min="7143" max="7143" width="6" style="4" bestFit="1" customWidth="1"/>
    <col min="7144" max="7144" width="5.7109375" style="4" bestFit="1" customWidth="1"/>
    <col min="7145" max="7145" width="1.7109375" style="4" customWidth="1"/>
    <col min="7146" max="7146" width="6" style="4" bestFit="1" customWidth="1"/>
    <col min="7147" max="7148" width="5" style="4" customWidth="1"/>
    <col min="7149" max="7149" width="1.7109375" style="4" customWidth="1"/>
    <col min="7150" max="7152" width="5" style="4" customWidth="1"/>
    <col min="7153" max="7153" width="1.7109375" style="4" customWidth="1"/>
    <col min="7154" max="7156" width="5.140625" style="4" bestFit="1" customWidth="1"/>
    <col min="7157" max="7157" width="1.7109375" style="4" customWidth="1"/>
    <col min="7158" max="7160" width="5.140625" style="4" bestFit="1" customWidth="1"/>
    <col min="7161" max="7161" width="1.7109375" style="4" customWidth="1"/>
    <col min="7162" max="7164" width="5.140625" style="4" bestFit="1" customWidth="1"/>
    <col min="7165" max="7165" width="1.7109375" style="4" customWidth="1"/>
    <col min="7166" max="7166" width="4.85546875" style="4" bestFit="1" customWidth="1"/>
    <col min="7167" max="7168" width="4.42578125" style="4" customWidth="1"/>
    <col min="7169" max="7169" width="8.85546875" style="4" customWidth="1"/>
    <col min="7170" max="7170" width="12" style="4" customWidth="1"/>
    <col min="7171" max="7173" width="6" style="4" customWidth="1"/>
    <col min="7174" max="7174" width="1.7109375" style="4" customWidth="1"/>
    <col min="7175" max="7175" width="6.140625" style="4" customWidth="1"/>
    <col min="7176" max="7177" width="5.140625" style="4" customWidth="1"/>
    <col min="7178" max="7178" width="1.7109375" style="4" customWidth="1"/>
    <col min="7179" max="7181" width="5" style="4" customWidth="1"/>
    <col min="7182" max="7182" width="1.7109375" style="4" customWidth="1"/>
    <col min="7183" max="7185" width="5" style="4" customWidth="1"/>
    <col min="7186" max="7186" width="1.7109375" style="4" customWidth="1"/>
    <col min="7187" max="7189" width="5" style="4" customWidth="1"/>
    <col min="7190" max="7190" width="1.7109375" style="4" customWidth="1"/>
    <col min="7191" max="7193" width="5.140625" style="4" customWidth="1"/>
    <col min="7194" max="7194" width="1.7109375" style="4" customWidth="1"/>
    <col min="7195" max="7196" width="5" style="4" customWidth="1"/>
    <col min="7197" max="7197" width="5.28515625" style="4" customWidth="1"/>
    <col min="7198" max="7396" width="11.42578125" style="4"/>
    <col min="7397" max="7397" width="16.140625" style="4" customWidth="1"/>
    <col min="7398" max="7398" width="6" style="4" customWidth="1"/>
    <col min="7399" max="7399" width="6" style="4" bestFit="1" customWidth="1"/>
    <col min="7400" max="7400" width="5.7109375" style="4" bestFit="1" customWidth="1"/>
    <col min="7401" max="7401" width="1.7109375" style="4" customWidth="1"/>
    <col min="7402" max="7402" width="6" style="4" bestFit="1" customWidth="1"/>
    <col min="7403" max="7404" width="5" style="4" customWidth="1"/>
    <col min="7405" max="7405" width="1.7109375" style="4" customWidth="1"/>
    <col min="7406" max="7408" width="5" style="4" customWidth="1"/>
    <col min="7409" max="7409" width="1.7109375" style="4" customWidth="1"/>
    <col min="7410" max="7412" width="5.140625" style="4" bestFit="1" customWidth="1"/>
    <col min="7413" max="7413" width="1.7109375" style="4" customWidth="1"/>
    <col min="7414" max="7416" width="5.140625" style="4" bestFit="1" customWidth="1"/>
    <col min="7417" max="7417" width="1.7109375" style="4" customWidth="1"/>
    <col min="7418" max="7420" width="5.140625" style="4" bestFit="1" customWidth="1"/>
    <col min="7421" max="7421" width="1.7109375" style="4" customWidth="1"/>
    <col min="7422" max="7422" width="4.85546875" style="4" bestFit="1" customWidth="1"/>
    <col min="7423" max="7424" width="4.42578125" style="4" customWidth="1"/>
    <col min="7425" max="7425" width="8.85546875" style="4" customWidth="1"/>
    <col min="7426" max="7426" width="12" style="4" customWidth="1"/>
    <col min="7427" max="7429" width="6" style="4" customWidth="1"/>
    <col min="7430" max="7430" width="1.7109375" style="4" customWidth="1"/>
    <col min="7431" max="7431" width="6.140625" style="4" customWidth="1"/>
    <col min="7432" max="7433" width="5.140625" style="4" customWidth="1"/>
    <col min="7434" max="7434" width="1.7109375" style="4" customWidth="1"/>
    <col min="7435" max="7437" width="5" style="4" customWidth="1"/>
    <col min="7438" max="7438" width="1.7109375" style="4" customWidth="1"/>
    <col min="7439" max="7441" width="5" style="4" customWidth="1"/>
    <col min="7442" max="7442" width="1.7109375" style="4" customWidth="1"/>
    <col min="7443" max="7445" width="5" style="4" customWidth="1"/>
    <col min="7446" max="7446" width="1.7109375" style="4" customWidth="1"/>
    <col min="7447" max="7449" width="5.140625" style="4" customWidth="1"/>
    <col min="7450" max="7450" width="1.7109375" style="4" customWidth="1"/>
    <col min="7451" max="7452" width="5" style="4" customWidth="1"/>
    <col min="7453" max="7453" width="5.28515625" style="4" customWidth="1"/>
    <col min="7454" max="7652" width="11.42578125" style="4"/>
    <col min="7653" max="7653" width="16.140625" style="4" customWidth="1"/>
    <col min="7654" max="7654" width="6" style="4" customWidth="1"/>
    <col min="7655" max="7655" width="6" style="4" bestFit="1" customWidth="1"/>
    <col min="7656" max="7656" width="5.7109375" style="4" bestFit="1" customWidth="1"/>
    <col min="7657" max="7657" width="1.7109375" style="4" customWidth="1"/>
    <col min="7658" max="7658" width="6" style="4" bestFit="1" customWidth="1"/>
    <col min="7659" max="7660" width="5" style="4" customWidth="1"/>
    <col min="7661" max="7661" width="1.7109375" style="4" customWidth="1"/>
    <col min="7662" max="7664" width="5" style="4" customWidth="1"/>
    <col min="7665" max="7665" width="1.7109375" style="4" customWidth="1"/>
    <col min="7666" max="7668" width="5.140625" style="4" bestFit="1" customWidth="1"/>
    <col min="7669" max="7669" width="1.7109375" style="4" customWidth="1"/>
    <col min="7670" max="7672" width="5.140625" style="4" bestFit="1" customWidth="1"/>
    <col min="7673" max="7673" width="1.7109375" style="4" customWidth="1"/>
    <col min="7674" max="7676" width="5.140625" style="4" bestFit="1" customWidth="1"/>
    <col min="7677" max="7677" width="1.7109375" style="4" customWidth="1"/>
    <col min="7678" max="7678" width="4.85546875" style="4" bestFit="1" customWidth="1"/>
    <col min="7679" max="7680" width="4.42578125" style="4" customWidth="1"/>
    <col min="7681" max="7681" width="8.85546875" style="4" customWidth="1"/>
    <col min="7682" max="7682" width="12" style="4" customWidth="1"/>
    <col min="7683" max="7685" width="6" style="4" customWidth="1"/>
    <col min="7686" max="7686" width="1.7109375" style="4" customWidth="1"/>
    <col min="7687" max="7687" width="6.140625" style="4" customWidth="1"/>
    <col min="7688" max="7689" width="5.140625" style="4" customWidth="1"/>
    <col min="7690" max="7690" width="1.7109375" style="4" customWidth="1"/>
    <col min="7691" max="7693" width="5" style="4" customWidth="1"/>
    <col min="7694" max="7694" width="1.7109375" style="4" customWidth="1"/>
    <col min="7695" max="7697" width="5" style="4" customWidth="1"/>
    <col min="7698" max="7698" width="1.7109375" style="4" customWidth="1"/>
    <col min="7699" max="7701" width="5" style="4" customWidth="1"/>
    <col min="7702" max="7702" width="1.7109375" style="4" customWidth="1"/>
    <col min="7703" max="7705" width="5.140625" style="4" customWidth="1"/>
    <col min="7706" max="7706" width="1.7109375" style="4" customWidth="1"/>
    <col min="7707" max="7708" width="5" style="4" customWidth="1"/>
    <col min="7709" max="7709" width="5.28515625" style="4" customWidth="1"/>
    <col min="7710" max="7908" width="11.42578125" style="4"/>
    <col min="7909" max="7909" width="16.140625" style="4" customWidth="1"/>
    <col min="7910" max="7910" width="6" style="4" customWidth="1"/>
    <col min="7911" max="7911" width="6" style="4" bestFit="1" customWidth="1"/>
    <col min="7912" max="7912" width="5.7109375" style="4" bestFit="1" customWidth="1"/>
    <col min="7913" max="7913" width="1.7109375" style="4" customWidth="1"/>
    <col min="7914" max="7914" width="6" style="4" bestFit="1" customWidth="1"/>
    <col min="7915" max="7916" width="5" style="4" customWidth="1"/>
    <col min="7917" max="7917" width="1.7109375" style="4" customWidth="1"/>
    <col min="7918" max="7920" width="5" style="4" customWidth="1"/>
    <col min="7921" max="7921" width="1.7109375" style="4" customWidth="1"/>
    <col min="7922" max="7924" width="5.140625" style="4" bestFit="1" customWidth="1"/>
    <col min="7925" max="7925" width="1.7109375" style="4" customWidth="1"/>
    <col min="7926" max="7928" width="5.140625" style="4" bestFit="1" customWidth="1"/>
    <col min="7929" max="7929" width="1.7109375" style="4" customWidth="1"/>
    <col min="7930" max="7932" width="5.140625" style="4" bestFit="1" customWidth="1"/>
    <col min="7933" max="7933" width="1.7109375" style="4" customWidth="1"/>
    <col min="7934" max="7934" width="4.85546875" style="4" bestFit="1" customWidth="1"/>
    <col min="7935" max="7936" width="4.42578125" style="4" customWidth="1"/>
    <col min="7937" max="7937" width="8.85546875" style="4" customWidth="1"/>
    <col min="7938" max="7938" width="12" style="4" customWidth="1"/>
    <col min="7939" max="7941" width="6" style="4" customWidth="1"/>
    <col min="7942" max="7942" width="1.7109375" style="4" customWidth="1"/>
    <col min="7943" max="7943" width="6.140625" style="4" customWidth="1"/>
    <col min="7944" max="7945" width="5.140625" style="4" customWidth="1"/>
    <col min="7946" max="7946" width="1.7109375" style="4" customWidth="1"/>
    <col min="7947" max="7949" width="5" style="4" customWidth="1"/>
    <col min="7950" max="7950" width="1.7109375" style="4" customWidth="1"/>
    <col min="7951" max="7953" width="5" style="4" customWidth="1"/>
    <col min="7954" max="7954" width="1.7109375" style="4" customWidth="1"/>
    <col min="7955" max="7957" width="5" style="4" customWidth="1"/>
    <col min="7958" max="7958" width="1.7109375" style="4" customWidth="1"/>
    <col min="7959" max="7961" width="5.140625" style="4" customWidth="1"/>
    <col min="7962" max="7962" width="1.7109375" style="4" customWidth="1"/>
    <col min="7963" max="7964" width="5" style="4" customWidth="1"/>
    <col min="7965" max="7965" width="5.28515625" style="4" customWidth="1"/>
    <col min="7966" max="8164" width="11.42578125" style="4"/>
    <col min="8165" max="8165" width="16.140625" style="4" customWidth="1"/>
    <col min="8166" max="8166" width="6" style="4" customWidth="1"/>
    <col min="8167" max="8167" width="6" style="4" bestFit="1" customWidth="1"/>
    <col min="8168" max="8168" width="5.7109375" style="4" bestFit="1" customWidth="1"/>
    <col min="8169" max="8169" width="1.7109375" style="4" customWidth="1"/>
    <col min="8170" max="8170" width="6" style="4" bestFit="1" customWidth="1"/>
    <col min="8171" max="8172" width="5" style="4" customWidth="1"/>
    <col min="8173" max="8173" width="1.7109375" style="4" customWidth="1"/>
    <col min="8174" max="8176" width="5" style="4" customWidth="1"/>
    <col min="8177" max="8177" width="1.7109375" style="4" customWidth="1"/>
    <col min="8178" max="8180" width="5.140625" style="4" bestFit="1" customWidth="1"/>
    <col min="8181" max="8181" width="1.7109375" style="4" customWidth="1"/>
    <col min="8182" max="8184" width="5.140625" style="4" bestFit="1" customWidth="1"/>
    <col min="8185" max="8185" width="1.7109375" style="4" customWidth="1"/>
    <col min="8186" max="8188" width="5.140625" style="4" bestFit="1" customWidth="1"/>
    <col min="8189" max="8189" width="1.7109375" style="4" customWidth="1"/>
    <col min="8190" max="8190" width="4.85546875" style="4" bestFit="1" customWidth="1"/>
    <col min="8191" max="8192" width="4.42578125" style="4" customWidth="1"/>
    <col min="8193" max="8193" width="8.85546875" style="4" customWidth="1"/>
    <col min="8194" max="8194" width="12" style="4" customWidth="1"/>
    <col min="8195" max="8197" width="6" style="4" customWidth="1"/>
    <col min="8198" max="8198" width="1.7109375" style="4" customWidth="1"/>
    <col min="8199" max="8199" width="6.140625" style="4" customWidth="1"/>
    <col min="8200" max="8201" width="5.140625" style="4" customWidth="1"/>
    <col min="8202" max="8202" width="1.7109375" style="4" customWidth="1"/>
    <col min="8203" max="8205" width="5" style="4" customWidth="1"/>
    <col min="8206" max="8206" width="1.7109375" style="4" customWidth="1"/>
    <col min="8207" max="8209" width="5" style="4" customWidth="1"/>
    <col min="8210" max="8210" width="1.7109375" style="4" customWidth="1"/>
    <col min="8211" max="8213" width="5" style="4" customWidth="1"/>
    <col min="8214" max="8214" width="1.7109375" style="4" customWidth="1"/>
    <col min="8215" max="8217" width="5.140625" style="4" customWidth="1"/>
    <col min="8218" max="8218" width="1.7109375" style="4" customWidth="1"/>
    <col min="8219" max="8220" width="5" style="4" customWidth="1"/>
    <col min="8221" max="8221" width="5.28515625" style="4" customWidth="1"/>
    <col min="8222" max="8420" width="11.42578125" style="4"/>
    <col min="8421" max="8421" width="16.140625" style="4" customWidth="1"/>
    <col min="8422" max="8422" width="6" style="4" customWidth="1"/>
    <col min="8423" max="8423" width="6" style="4" bestFit="1" customWidth="1"/>
    <col min="8424" max="8424" width="5.7109375" style="4" bestFit="1" customWidth="1"/>
    <col min="8425" max="8425" width="1.7109375" style="4" customWidth="1"/>
    <col min="8426" max="8426" width="6" style="4" bestFit="1" customWidth="1"/>
    <col min="8427" max="8428" width="5" style="4" customWidth="1"/>
    <col min="8429" max="8429" width="1.7109375" style="4" customWidth="1"/>
    <col min="8430" max="8432" width="5" style="4" customWidth="1"/>
    <col min="8433" max="8433" width="1.7109375" style="4" customWidth="1"/>
    <col min="8434" max="8436" width="5.140625" style="4" bestFit="1" customWidth="1"/>
    <col min="8437" max="8437" width="1.7109375" style="4" customWidth="1"/>
    <col min="8438" max="8440" width="5.140625" style="4" bestFit="1" customWidth="1"/>
    <col min="8441" max="8441" width="1.7109375" style="4" customWidth="1"/>
    <col min="8442" max="8444" width="5.140625" style="4" bestFit="1" customWidth="1"/>
    <col min="8445" max="8445" width="1.7109375" style="4" customWidth="1"/>
    <col min="8446" max="8446" width="4.85546875" style="4" bestFit="1" customWidth="1"/>
    <col min="8447" max="8448" width="4.42578125" style="4" customWidth="1"/>
    <col min="8449" max="8449" width="8.85546875" style="4" customWidth="1"/>
    <col min="8450" max="8450" width="12" style="4" customWidth="1"/>
    <col min="8451" max="8453" width="6" style="4" customWidth="1"/>
    <col min="8454" max="8454" width="1.7109375" style="4" customWidth="1"/>
    <col min="8455" max="8455" width="6.140625" style="4" customWidth="1"/>
    <col min="8456" max="8457" width="5.140625" style="4" customWidth="1"/>
    <col min="8458" max="8458" width="1.7109375" style="4" customWidth="1"/>
    <col min="8459" max="8461" width="5" style="4" customWidth="1"/>
    <col min="8462" max="8462" width="1.7109375" style="4" customWidth="1"/>
    <col min="8463" max="8465" width="5" style="4" customWidth="1"/>
    <col min="8466" max="8466" width="1.7109375" style="4" customWidth="1"/>
    <col min="8467" max="8469" width="5" style="4" customWidth="1"/>
    <col min="8470" max="8470" width="1.7109375" style="4" customWidth="1"/>
    <col min="8471" max="8473" width="5.140625" style="4" customWidth="1"/>
    <col min="8474" max="8474" width="1.7109375" style="4" customWidth="1"/>
    <col min="8475" max="8476" width="5" style="4" customWidth="1"/>
    <col min="8477" max="8477" width="5.28515625" style="4" customWidth="1"/>
    <col min="8478" max="8676" width="11.42578125" style="4"/>
    <col min="8677" max="8677" width="16.140625" style="4" customWidth="1"/>
    <col min="8678" max="8678" width="6" style="4" customWidth="1"/>
    <col min="8679" max="8679" width="6" style="4" bestFit="1" customWidth="1"/>
    <col min="8680" max="8680" width="5.7109375" style="4" bestFit="1" customWidth="1"/>
    <col min="8681" max="8681" width="1.7109375" style="4" customWidth="1"/>
    <col min="8682" max="8682" width="6" style="4" bestFit="1" customWidth="1"/>
    <col min="8683" max="8684" width="5" style="4" customWidth="1"/>
    <col min="8685" max="8685" width="1.7109375" style="4" customWidth="1"/>
    <col min="8686" max="8688" width="5" style="4" customWidth="1"/>
    <col min="8689" max="8689" width="1.7109375" style="4" customWidth="1"/>
    <col min="8690" max="8692" width="5.140625" style="4" bestFit="1" customWidth="1"/>
    <col min="8693" max="8693" width="1.7109375" style="4" customWidth="1"/>
    <col min="8694" max="8696" width="5.140625" style="4" bestFit="1" customWidth="1"/>
    <col min="8697" max="8697" width="1.7109375" style="4" customWidth="1"/>
    <col min="8698" max="8700" width="5.140625" style="4" bestFit="1" customWidth="1"/>
    <col min="8701" max="8701" width="1.7109375" style="4" customWidth="1"/>
    <col min="8702" max="8702" width="4.85546875" style="4" bestFit="1" customWidth="1"/>
    <col min="8703" max="8704" width="4.42578125" style="4" customWidth="1"/>
    <col min="8705" max="8705" width="8.85546875" style="4" customWidth="1"/>
    <col min="8706" max="8706" width="12" style="4" customWidth="1"/>
    <col min="8707" max="8709" width="6" style="4" customWidth="1"/>
    <col min="8710" max="8710" width="1.7109375" style="4" customWidth="1"/>
    <col min="8711" max="8711" width="6.140625" style="4" customWidth="1"/>
    <col min="8712" max="8713" width="5.140625" style="4" customWidth="1"/>
    <col min="8714" max="8714" width="1.7109375" style="4" customWidth="1"/>
    <col min="8715" max="8717" width="5" style="4" customWidth="1"/>
    <col min="8718" max="8718" width="1.7109375" style="4" customWidth="1"/>
    <col min="8719" max="8721" width="5" style="4" customWidth="1"/>
    <col min="8722" max="8722" width="1.7109375" style="4" customWidth="1"/>
    <col min="8723" max="8725" width="5" style="4" customWidth="1"/>
    <col min="8726" max="8726" width="1.7109375" style="4" customWidth="1"/>
    <col min="8727" max="8729" width="5.140625" style="4" customWidth="1"/>
    <col min="8730" max="8730" width="1.7109375" style="4" customWidth="1"/>
    <col min="8731" max="8732" width="5" style="4" customWidth="1"/>
    <col min="8733" max="8733" width="5.28515625" style="4" customWidth="1"/>
    <col min="8734" max="8932" width="11.42578125" style="4"/>
    <col min="8933" max="8933" width="16.140625" style="4" customWidth="1"/>
    <col min="8934" max="8934" width="6" style="4" customWidth="1"/>
    <col min="8935" max="8935" width="6" style="4" bestFit="1" customWidth="1"/>
    <col min="8936" max="8936" width="5.7109375" style="4" bestFit="1" customWidth="1"/>
    <col min="8937" max="8937" width="1.7109375" style="4" customWidth="1"/>
    <col min="8938" max="8938" width="6" style="4" bestFit="1" customWidth="1"/>
    <col min="8939" max="8940" width="5" style="4" customWidth="1"/>
    <col min="8941" max="8941" width="1.7109375" style="4" customWidth="1"/>
    <col min="8942" max="8944" width="5" style="4" customWidth="1"/>
    <col min="8945" max="8945" width="1.7109375" style="4" customWidth="1"/>
    <col min="8946" max="8948" width="5.140625" style="4" bestFit="1" customWidth="1"/>
    <col min="8949" max="8949" width="1.7109375" style="4" customWidth="1"/>
    <col min="8950" max="8952" width="5.140625" style="4" bestFit="1" customWidth="1"/>
    <col min="8953" max="8953" width="1.7109375" style="4" customWidth="1"/>
    <col min="8954" max="8956" width="5.140625" style="4" bestFit="1" customWidth="1"/>
    <col min="8957" max="8957" width="1.7109375" style="4" customWidth="1"/>
    <col min="8958" max="8958" width="4.85546875" style="4" bestFit="1" customWidth="1"/>
    <col min="8959" max="8960" width="4.42578125" style="4" customWidth="1"/>
    <col min="8961" max="8961" width="8.85546875" style="4" customWidth="1"/>
    <col min="8962" max="8962" width="12" style="4" customWidth="1"/>
    <col min="8963" max="8965" width="6" style="4" customWidth="1"/>
    <col min="8966" max="8966" width="1.7109375" style="4" customWidth="1"/>
    <col min="8967" max="8967" width="6.140625" style="4" customWidth="1"/>
    <col min="8968" max="8969" width="5.140625" style="4" customWidth="1"/>
    <col min="8970" max="8970" width="1.7109375" style="4" customWidth="1"/>
    <col min="8971" max="8973" width="5" style="4" customWidth="1"/>
    <col min="8974" max="8974" width="1.7109375" style="4" customWidth="1"/>
    <col min="8975" max="8977" width="5" style="4" customWidth="1"/>
    <col min="8978" max="8978" width="1.7109375" style="4" customWidth="1"/>
    <col min="8979" max="8981" width="5" style="4" customWidth="1"/>
    <col min="8982" max="8982" width="1.7109375" style="4" customWidth="1"/>
    <col min="8983" max="8985" width="5.140625" style="4" customWidth="1"/>
    <col min="8986" max="8986" width="1.7109375" style="4" customWidth="1"/>
    <col min="8987" max="8988" width="5" style="4" customWidth="1"/>
    <col min="8989" max="8989" width="5.28515625" style="4" customWidth="1"/>
    <col min="8990" max="9188" width="11.42578125" style="4"/>
    <col min="9189" max="9189" width="16.140625" style="4" customWidth="1"/>
    <col min="9190" max="9190" width="6" style="4" customWidth="1"/>
    <col min="9191" max="9191" width="6" style="4" bestFit="1" customWidth="1"/>
    <col min="9192" max="9192" width="5.7109375" style="4" bestFit="1" customWidth="1"/>
    <col min="9193" max="9193" width="1.7109375" style="4" customWidth="1"/>
    <col min="9194" max="9194" width="6" style="4" bestFit="1" customWidth="1"/>
    <col min="9195" max="9196" width="5" style="4" customWidth="1"/>
    <col min="9197" max="9197" width="1.7109375" style="4" customWidth="1"/>
    <col min="9198" max="9200" width="5" style="4" customWidth="1"/>
    <col min="9201" max="9201" width="1.7109375" style="4" customWidth="1"/>
    <col min="9202" max="9204" width="5.140625" style="4" bestFit="1" customWidth="1"/>
    <col min="9205" max="9205" width="1.7109375" style="4" customWidth="1"/>
    <col min="9206" max="9208" width="5.140625" style="4" bestFit="1" customWidth="1"/>
    <col min="9209" max="9209" width="1.7109375" style="4" customWidth="1"/>
    <col min="9210" max="9212" width="5.140625" style="4" bestFit="1" customWidth="1"/>
    <col min="9213" max="9213" width="1.7109375" style="4" customWidth="1"/>
    <col min="9214" max="9214" width="4.85546875" style="4" bestFit="1" customWidth="1"/>
    <col min="9215" max="9216" width="4.42578125" style="4" customWidth="1"/>
    <col min="9217" max="9217" width="8.85546875" style="4" customWidth="1"/>
    <col min="9218" max="9218" width="12" style="4" customWidth="1"/>
    <col min="9219" max="9221" width="6" style="4" customWidth="1"/>
    <col min="9222" max="9222" width="1.7109375" style="4" customWidth="1"/>
    <col min="9223" max="9223" width="6.140625" style="4" customWidth="1"/>
    <col min="9224" max="9225" width="5.140625" style="4" customWidth="1"/>
    <col min="9226" max="9226" width="1.7109375" style="4" customWidth="1"/>
    <col min="9227" max="9229" width="5" style="4" customWidth="1"/>
    <col min="9230" max="9230" width="1.7109375" style="4" customWidth="1"/>
    <col min="9231" max="9233" width="5" style="4" customWidth="1"/>
    <col min="9234" max="9234" width="1.7109375" style="4" customWidth="1"/>
    <col min="9235" max="9237" width="5" style="4" customWidth="1"/>
    <col min="9238" max="9238" width="1.7109375" style="4" customWidth="1"/>
    <col min="9239" max="9241" width="5.140625" style="4" customWidth="1"/>
    <col min="9242" max="9242" width="1.7109375" style="4" customWidth="1"/>
    <col min="9243" max="9244" width="5" style="4" customWidth="1"/>
    <col min="9245" max="9245" width="5.28515625" style="4" customWidth="1"/>
    <col min="9246" max="9444" width="11.42578125" style="4"/>
    <col min="9445" max="9445" width="16.140625" style="4" customWidth="1"/>
    <col min="9446" max="9446" width="6" style="4" customWidth="1"/>
    <col min="9447" max="9447" width="6" style="4" bestFit="1" customWidth="1"/>
    <col min="9448" max="9448" width="5.7109375" style="4" bestFit="1" customWidth="1"/>
    <col min="9449" max="9449" width="1.7109375" style="4" customWidth="1"/>
    <col min="9450" max="9450" width="6" style="4" bestFit="1" customWidth="1"/>
    <col min="9451" max="9452" width="5" style="4" customWidth="1"/>
    <col min="9453" max="9453" width="1.7109375" style="4" customWidth="1"/>
    <col min="9454" max="9456" width="5" style="4" customWidth="1"/>
    <col min="9457" max="9457" width="1.7109375" style="4" customWidth="1"/>
    <col min="9458" max="9460" width="5.140625" style="4" bestFit="1" customWidth="1"/>
    <col min="9461" max="9461" width="1.7109375" style="4" customWidth="1"/>
    <col min="9462" max="9464" width="5.140625" style="4" bestFit="1" customWidth="1"/>
    <col min="9465" max="9465" width="1.7109375" style="4" customWidth="1"/>
    <col min="9466" max="9468" width="5.140625" style="4" bestFit="1" customWidth="1"/>
    <col min="9469" max="9469" width="1.7109375" style="4" customWidth="1"/>
    <col min="9470" max="9470" width="4.85546875" style="4" bestFit="1" customWidth="1"/>
    <col min="9471" max="9472" width="4.42578125" style="4" customWidth="1"/>
    <col min="9473" max="9473" width="8.85546875" style="4" customWidth="1"/>
    <col min="9474" max="9474" width="12" style="4" customWidth="1"/>
    <col min="9475" max="9477" width="6" style="4" customWidth="1"/>
    <col min="9478" max="9478" width="1.7109375" style="4" customWidth="1"/>
    <col min="9479" max="9479" width="6.140625" style="4" customWidth="1"/>
    <col min="9480" max="9481" width="5.140625" style="4" customWidth="1"/>
    <col min="9482" max="9482" width="1.7109375" style="4" customWidth="1"/>
    <col min="9483" max="9485" width="5" style="4" customWidth="1"/>
    <col min="9486" max="9486" width="1.7109375" style="4" customWidth="1"/>
    <col min="9487" max="9489" width="5" style="4" customWidth="1"/>
    <col min="9490" max="9490" width="1.7109375" style="4" customWidth="1"/>
    <col min="9491" max="9493" width="5" style="4" customWidth="1"/>
    <col min="9494" max="9494" width="1.7109375" style="4" customWidth="1"/>
    <col min="9495" max="9497" width="5.140625" style="4" customWidth="1"/>
    <col min="9498" max="9498" width="1.7109375" style="4" customWidth="1"/>
    <col min="9499" max="9500" width="5" style="4" customWidth="1"/>
    <col min="9501" max="9501" width="5.28515625" style="4" customWidth="1"/>
    <col min="9502" max="9700" width="11.42578125" style="4"/>
    <col min="9701" max="9701" width="16.140625" style="4" customWidth="1"/>
    <col min="9702" max="9702" width="6" style="4" customWidth="1"/>
    <col min="9703" max="9703" width="6" style="4" bestFit="1" customWidth="1"/>
    <col min="9704" max="9704" width="5.7109375" style="4" bestFit="1" customWidth="1"/>
    <col min="9705" max="9705" width="1.7109375" style="4" customWidth="1"/>
    <col min="9706" max="9706" width="6" style="4" bestFit="1" customWidth="1"/>
    <col min="9707" max="9708" width="5" style="4" customWidth="1"/>
    <col min="9709" max="9709" width="1.7109375" style="4" customWidth="1"/>
    <col min="9710" max="9712" width="5" style="4" customWidth="1"/>
    <col min="9713" max="9713" width="1.7109375" style="4" customWidth="1"/>
    <col min="9714" max="9716" width="5.140625" style="4" bestFit="1" customWidth="1"/>
    <col min="9717" max="9717" width="1.7109375" style="4" customWidth="1"/>
    <col min="9718" max="9720" width="5.140625" style="4" bestFit="1" customWidth="1"/>
    <col min="9721" max="9721" width="1.7109375" style="4" customWidth="1"/>
    <col min="9722" max="9724" width="5.140625" style="4" bestFit="1" customWidth="1"/>
    <col min="9725" max="9725" width="1.7109375" style="4" customWidth="1"/>
    <col min="9726" max="9726" width="4.85546875" style="4" bestFit="1" customWidth="1"/>
    <col min="9727" max="9728" width="4.42578125" style="4" customWidth="1"/>
    <col min="9729" max="9729" width="8.85546875" style="4" customWidth="1"/>
    <col min="9730" max="9730" width="12" style="4" customWidth="1"/>
    <col min="9731" max="9733" width="6" style="4" customWidth="1"/>
    <col min="9734" max="9734" width="1.7109375" style="4" customWidth="1"/>
    <col min="9735" max="9735" width="6.140625" style="4" customWidth="1"/>
    <col min="9736" max="9737" width="5.140625" style="4" customWidth="1"/>
    <col min="9738" max="9738" width="1.7109375" style="4" customWidth="1"/>
    <col min="9739" max="9741" width="5" style="4" customWidth="1"/>
    <col min="9742" max="9742" width="1.7109375" style="4" customWidth="1"/>
    <col min="9743" max="9745" width="5" style="4" customWidth="1"/>
    <col min="9746" max="9746" width="1.7109375" style="4" customWidth="1"/>
    <col min="9747" max="9749" width="5" style="4" customWidth="1"/>
    <col min="9750" max="9750" width="1.7109375" style="4" customWidth="1"/>
    <col min="9751" max="9753" width="5.140625" style="4" customWidth="1"/>
    <col min="9754" max="9754" width="1.7109375" style="4" customWidth="1"/>
    <col min="9755" max="9756" width="5" style="4" customWidth="1"/>
    <col min="9757" max="9757" width="5.28515625" style="4" customWidth="1"/>
    <col min="9758" max="9956" width="11.42578125" style="4"/>
    <col min="9957" max="9957" width="16.140625" style="4" customWidth="1"/>
    <col min="9958" max="9958" width="6" style="4" customWidth="1"/>
    <col min="9959" max="9959" width="6" style="4" bestFit="1" customWidth="1"/>
    <col min="9960" max="9960" width="5.7109375" style="4" bestFit="1" customWidth="1"/>
    <col min="9961" max="9961" width="1.7109375" style="4" customWidth="1"/>
    <col min="9962" max="9962" width="6" style="4" bestFit="1" customWidth="1"/>
    <col min="9963" max="9964" width="5" style="4" customWidth="1"/>
    <col min="9965" max="9965" width="1.7109375" style="4" customWidth="1"/>
    <col min="9966" max="9968" width="5" style="4" customWidth="1"/>
    <col min="9969" max="9969" width="1.7109375" style="4" customWidth="1"/>
    <col min="9970" max="9972" width="5.140625" style="4" bestFit="1" customWidth="1"/>
    <col min="9973" max="9973" width="1.7109375" style="4" customWidth="1"/>
    <col min="9974" max="9976" width="5.140625" style="4" bestFit="1" customWidth="1"/>
    <col min="9977" max="9977" width="1.7109375" style="4" customWidth="1"/>
    <col min="9978" max="9980" width="5.140625" style="4" bestFit="1" customWidth="1"/>
    <col min="9981" max="9981" width="1.7109375" style="4" customWidth="1"/>
    <col min="9982" max="9982" width="4.85546875" style="4" bestFit="1" customWidth="1"/>
    <col min="9983" max="9984" width="4.42578125" style="4" customWidth="1"/>
    <col min="9985" max="9985" width="8.85546875" style="4" customWidth="1"/>
    <col min="9986" max="9986" width="12" style="4" customWidth="1"/>
    <col min="9987" max="9989" width="6" style="4" customWidth="1"/>
    <col min="9990" max="9990" width="1.7109375" style="4" customWidth="1"/>
    <col min="9991" max="9991" width="6.140625" style="4" customWidth="1"/>
    <col min="9992" max="9993" width="5.140625" style="4" customWidth="1"/>
    <col min="9994" max="9994" width="1.7109375" style="4" customWidth="1"/>
    <col min="9995" max="9997" width="5" style="4" customWidth="1"/>
    <col min="9998" max="9998" width="1.7109375" style="4" customWidth="1"/>
    <col min="9999" max="10001" width="5" style="4" customWidth="1"/>
    <col min="10002" max="10002" width="1.7109375" style="4" customWidth="1"/>
    <col min="10003" max="10005" width="5" style="4" customWidth="1"/>
    <col min="10006" max="10006" width="1.7109375" style="4" customWidth="1"/>
    <col min="10007" max="10009" width="5.140625" style="4" customWidth="1"/>
    <col min="10010" max="10010" width="1.7109375" style="4" customWidth="1"/>
    <col min="10011" max="10012" width="5" style="4" customWidth="1"/>
    <col min="10013" max="10013" width="5.28515625" style="4" customWidth="1"/>
    <col min="10014" max="10212" width="11.42578125" style="4"/>
    <col min="10213" max="10213" width="16.140625" style="4" customWidth="1"/>
    <col min="10214" max="10214" width="6" style="4" customWidth="1"/>
    <col min="10215" max="10215" width="6" style="4" bestFit="1" customWidth="1"/>
    <col min="10216" max="10216" width="5.7109375" style="4" bestFit="1" customWidth="1"/>
    <col min="10217" max="10217" width="1.7109375" style="4" customWidth="1"/>
    <col min="10218" max="10218" width="6" style="4" bestFit="1" customWidth="1"/>
    <col min="10219" max="10220" width="5" style="4" customWidth="1"/>
    <col min="10221" max="10221" width="1.7109375" style="4" customWidth="1"/>
    <col min="10222" max="10224" width="5" style="4" customWidth="1"/>
    <col min="10225" max="10225" width="1.7109375" style="4" customWidth="1"/>
    <col min="10226" max="10228" width="5.140625" style="4" bestFit="1" customWidth="1"/>
    <col min="10229" max="10229" width="1.7109375" style="4" customWidth="1"/>
    <col min="10230" max="10232" width="5.140625" style="4" bestFit="1" customWidth="1"/>
    <col min="10233" max="10233" width="1.7109375" style="4" customWidth="1"/>
    <col min="10234" max="10236" width="5.140625" style="4" bestFit="1" customWidth="1"/>
    <col min="10237" max="10237" width="1.7109375" style="4" customWidth="1"/>
    <col min="10238" max="10238" width="4.85546875" style="4" bestFit="1" customWidth="1"/>
    <col min="10239" max="10240" width="4.42578125" style="4" customWidth="1"/>
    <col min="10241" max="10241" width="8.85546875" style="4" customWidth="1"/>
    <col min="10242" max="10242" width="12" style="4" customWidth="1"/>
    <col min="10243" max="10245" width="6" style="4" customWidth="1"/>
    <col min="10246" max="10246" width="1.7109375" style="4" customWidth="1"/>
    <col min="10247" max="10247" width="6.140625" style="4" customWidth="1"/>
    <col min="10248" max="10249" width="5.140625" style="4" customWidth="1"/>
    <col min="10250" max="10250" width="1.7109375" style="4" customWidth="1"/>
    <col min="10251" max="10253" width="5" style="4" customWidth="1"/>
    <col min="10254" max="10254" width="1.7109375" style="4" customWidth="1"/>
    <col min="10255" max="10257" width="5" style="4" customWidth="1"/>
    <col min="10258" max="10258" width="1.7109375" style="4" customWidth="1"/>
    <col min="10259" max="10261" width="5" style="4" customWidth="1"/>
    <col min="10262" max="10262" width="1.7109375" style="4" customWidth="1"/>
    <col min="10263" max="10265" width="5.140625" style="4" customWidth="1"/>
    <col min="10266" max="10266" width="1.7109375" style="4" customWidth="1"/>
    <col min="10267" max="10268" width="5" style="4" customWidth="1"/>
    <col min="10269" max="10269" width="5.28515625" style="4" customWidth="1"/>
    <col min="10270" max="10468" width="11.42578125" style="4"/>
    <col min="10469" max="10469" width="16.140625" style="4" customWidth="1"/>
    <col min="10470" max="10470" width="6" style="4" customWidth="1"/>
    <col min="10471" max="10471" width="6" style="4" bestFit="1" customWidth="1"/>
    <col min="10472" max="10472" width="5.7109375" style="4" bestFit="1" customWidth="1"/>
    <col min="10473" max="10473" width="1.7109375" style="4" customWidth="1"/>
    <col min="10474" max="10474" width="6" style="4" bestFit="1" customWidth="1"/>
    <col min="10475" max="10476" width="5" style="4" customWidth="1"/>
    <col min="10477" max="10477" width="1.7109375" style="4" customWidth="1"/>
    <col min="10478" max="10480" width="5" style="4" customWidth="1"/>
    <col min="10481" max="10481" width="1.7109375" style="4" customWidth="1"/>
    <col min="10482" max="10484" width="5.140625" style="4" bestFit="1" customWidth="1"/>
    <col min="10485" max="10485" width="1.7109375" style="4" customWidth="1"/>
    <col min="10486" max="10488" width="5.140625" style="4" bestFit="1" customWidth="1"/>
    <col min="10489" max="10489" width="1.7109375" style="4" customWidth="1"/>
    <col min="10490" max="10492" width="5.140625" style="4" bestFit="1" customWidth="1"/>
    <col min="10493" max="10493" width="1.7109375" style="4" customWidth="1"/>
    <col min="10494" max="10494" width="4.85546875" style="4" bestFit="1" customWidth="1"/>
    <col min="10495" max="10496" width="4.42578125" style="4" customWidth="1"/>
    <col min="10497" max="10497" width="8.85546875" style="4" customWidth="1"/>
    <col min="10498" max="10498" width="12" style="4" customWidth="1"/>
    <col min="10499" max="10501" width="6" style="4" customWidth="1"/>
    <col min="10502" max="10502" width="1.7109375" style="4" customWidth="1"/>
    <col min="10503" max="10503" width="6.140625" style="4" customWidth="1"/>
    <col min="10504" max="10505" width="5.140625" style="4" customWidth="1"/>
    <col min="10506" max="10506" width="1.7109375" style="4" customWidth="1"/>
    <col min="10507" max="10509" width="5" style="4" customWidth="1"/>
    <col min="10510" max="10510" width="1.7109375" style="4" customWidth="1"/>
    <col min="10511" max="10513" width="5" style="4" customWidth="1"/>
    <col min="10514" max="10514" width="1.7109375" style="4" customWidth="1"/>
    <col min="10515" max="10517" width="5" style="4" customWidth="1"/>
    <col min="10518" max="10518" width="1.7109375" style="4" customWidth="1"/>
    <col min="10519" max="10521" width="5.140625" style="4" customWidth="1"/>
    <col min="10522" max="10522" width="1.7109375" style="4" customWidth="1"/>
    <col min="10523" max="10524" width="5" style="4" customWidth="1"/>
    <col min="10525" max="10525" width="5.28515625" style="4" customWidth="1"/>
    <col min="10526" max="10724" width="11.42578125" style="4"/>
    <col min="10725" max="10725" width="16.140625" style="4" customWidth="1"/>
    <col min="10726" max="10726" width="6" style="4" customWidth="1"/>
    <col min="10727" max="10727" width="6" style="4" bestFit="1" customWidth="1"/>
    <col min="10728" max="10728" width="5.7109375" style="4" bestFit="1" customWidth="1"/>
    <col min="10729" max="10729" width="1.7109375" style="4" customWidth="1"/>
    <col min="10730" max="10730" width="6" style="4" bestFit="1" customWidth="1"/>
    <col min="10731" max="10732" width="5" style="4" customWidth="1"/>
    <col min="10733" max="10733" width="1.7109375" style="4" customWidth="1"/>
    <col min="10734" max="10736" width="5" style="4" customWidth="1"/>
    <col min="10737" max="10737" width="1.7109375" style="4" customWidth="1"/>
    <col min="10738" max="10740" width="5.140625" style="4" bestFit="1" customWidth="1"/>
    <col min="10741" max="10741" width="1.7109375" style="4" customWidth="1"/>
    <col min="10742" max="10744" width="5.140625" style="4" bestFit="1" customWidth="1"/>
    <col min="10745" max="10745" width="1.7109375" style="4" customWidth="1"/>
    <col min="10746" max="10748" width="5.140625" style="4" bestFit="1" customWidth="1"/>
    <col min="10749" max="10749" width="1.7109375" style="4" customWidth="1"/>
    <col min="10750" max="10750" width="4.85546875" style="4" bestFit="1" customWidth="1"/>
    <col min="10751" max="10752" width="4.42578125" style="4" customWidth="1"/>
    <col min="10753" max="10753" width="8.85546875" style="4" customWidth="1"/>
    <col min="10754" max="10754" width="12" style="4" customWidth="1"/>
    <col min="10755" max="10757" width="6" style="4" customWidth="1"/>
    <col min="10758" max="10758" width="1.7109375" style="4" customWidth="1"/>
    <col min="10759" max="10759" width="6.140625" style="4" customWidth="1"/>
    <col min="10760" max="10761" width="5.140625" style="4" customWidth="1"/>
    <col min="10762" max="10762" width="1.7109375" style="4" customWidth="1"/>
    <col min="10763" max="10765" width="5" style="4" customWidth="1"/>
    <col min="10766" max="10766" width="1.7109375" style="4" customWidth="1"/>
    <col min="10767" max="10769" width="5" style="4" customWidth="1"/>
    <col min="10770" max="10770" width="1.7109375" style="4" customWidth="1"/>
    <col min="10771" max="10773" width="5" style="4" customWidth="1"/>
    <col min="10774" max="10774" width="1.7109375" style="4" customWidth="1"/>
    <col min="10775" max="10777" width="5.140625" style="4" customWidth="1"/>
    <col min="10778" max="10778" width="1.7109375" style="4" customWidth="1"/>
    <col min="10779" max="10780" width="5" style="4" customWidth="1"/>
    <col min="10781" max="10781" width="5.28515625" style="4" customWidth="1"/>
    <col min="10782" max="10980" width="11.42578125" style="4"/>
    <col min="10981" max="10981" width="16.140625" style="4" customWidth="1"/>
    <col min="10982" max="10982" width="6" style="4" customWidth="1"/>
    <col min="10983" max="10983" width="6" style="4" bestFit="1" customWidth="1"/>
    <col min="10984" max="10984" width="5.7109375" style="4" bestFit="1" customWidth="1"/>
    <col min="10985" max="10985" width="1.7109375" style="4" customWidth="1"/>
    <col min="10986" max="10986" width="6" style="4" bestFit="1" customWidth="1"/>
    <col min="10987" max="10988" width="5" style="4" customWidth="1"/>
    <col min="10989" max="10989" width="1.7109375" style="4" customWidth="1"/>
    <col min="10990" max="10992" width="5" style="4" customWidth="1"/>
    <col min="10993" max="10993" width="1.7109375" style="4" customWidth="1"/>
    <col min="10994" max="10996" width="5.140625" style="4" bestFit="1" customWidth="1"/>
    <col min="10997" max="10997" width="1.7109375" style="4" customWidth="1"/>
    <col min="10998" max="11000" width="5.140625" style="4" bestFit="1" customWidth="1"/>
    <col min="11001" max="11001" width="1.7109375" style="4" customWidth="1"/>
    <col min="11002" max="11004" width="5.140625" style="4" bestFit="1" customWidth="1"/>
    <col min="11005" max="11005" width="1.7109375" style="4" customWidth="1"/>
    <col min="11006" max="11006" width="4.85546875" style="4" bestFit="1" customWidth="1"/>
    <col min="11007" max="11008" width="4.42578125" style="4" customWidth="1"/>
    <col min="11009" max="11009" width="8.85546875" style="4" customWidth="1"/>
    <col min="11010" max="11010" width="12" style="4" customWidth="1"/>
    <col min="11011" max="11013" width="6" style="4" customWidth="1"/>
    <col min="11014" max="11014" width="1.7109375" style="4" customWidth="1"/>
    <col min="11015" max="11015" width="6.140625" style="4" customWidth="1"/>
    <col min="11016" max="11017" width="5.140625" style="4" customWidth="1"/>
    <col min="11018" max="11018" width="1.7109375" style="4" customWidth="1"/>
    <col min="11019" max="11021" width="5" style="4" customWidth="1"/>
    <col min="11022" max="11022" width="1.7109375" style="4" customWidth="1"/>
    <col min="11023" max="11025" width="5" style="4" customWidth="1"/>
    <col min="11026" max="11026" width="1.7109375" style="4" customWidth="1"/>
    <col min="11027" max="11029" width="5" style="4" customWidth="1"/>
    <col min="11030" max="11030" width="1.7109375" style="4" customWidth="1"/>
    <col min="11031" max="11033" width="5.140625" style="4" customWidth="1"/>
    <col min="11034" max="11034" width="1.7109375" style="4" customWidth="1"/>
    <col min="11035" max="11036" width="5" style="4" customWidth="1"/>
    <col min="11037" max="11037" width="5.28515625" style="4" customWidth="1"/>
    <col min="11038" max="11236" width="11.42578125" style="4"/>
    <col min="11237" max="11237" width="16.140625" style="4" customWidth="1"/>
    <col min="11238" max="11238" width="6" style="4" customWidth="1"/>
    <col min="11239" max="11239" width="6" style="4" bestFit="1" customWidth="1"/>
    <col min="11240" max="11240" width="5.7109375" style="4" bestFit="1" customWidth="1"/>
    <col min="11241" max="11241" width="1.7109375" style="4" customWidth="1"/>
    <col min="11242" max="11242" width="6" style="4" bestFit="1" customWidth="1"/>
    <col min="11243" max="11244" width="5" style="4" customWidth="1"/>
    <col min="11245" max="11245" width="1.7109375" style="4" customWidth="1"/>
    <col min="11246" max="11248" width="5" style="4" customWidth="1"/>
    <col min="11249" max="11249" width="1.7109375" style="4" customWidth="1"/>
    <col min="11250" max="11252" width="5.140625" style="4" bestFit="1" customWidth="1"/>
    <col min="11253" max="11253" width="1.7109375" style="4" customWidth="1"/>
    <col min="11254" max="11256" width="5.140625" style="4" bestFit="1" customWidth="1"/>
    <col min="11257" max="11257" width="1.7109375" style="4" customWidth="1"/>
    <col min="11258" max="11260" width="5.140625" style="4" bestFit="1" customWidth="1"/>
    <col min="11261" max="11261" width="1.7109375" style="4" customWidth="1"/>
    <col min="11262" max="11262" width="4.85546875" style="4" bestFit="1" customWidth="1"/>
    <col min="11263" max="11264" width="4.42578125" style="4" customWidth="1"/>
    <col min="11265" max="11265" width="8.85546875" style="4" customWidth="1"/>
    <col min="11266" max="11266" width="12" style="4" customWidth="1"/>
    <col min="11267" max="11269" width="6" style="4" customWidth="1"/>
    <col min="11270" max="11270" width="1.7109375" style="4" customWidth="1"/>
    <col min="11271" max="11271" width="6.140625" style="4" customWidth="1"/>
    <col min="11272" max="11273" width="5.140625" style="4" customWidth="1"/>
    <col min="11274" max="11274" width="1.7109375" style="4" customWidth="1"/>
    <col min="11275" max="11277" width="5" style="4" customWidth="1"/>
    <col min="11278" max="11278" width="1.7109375" style="4" customWidth="1"/>
    <col min="11279" max="11281" width="5" style="4" customWidth="1"/>
    <col min="11282" max="11282" width="1.7109375" style="4" customWidth="1"/>
    <col min="11283" max="11285" width="5" style="4" customWidth="1"/>
    <col min="11286" max="11286" width="1.7109375" style="4" customWidth="1"/>
    <col min="11287" max="11289" width="5.140625" style="4" customWidth="1"/>
    <col min="11290" max="11290" width="1.7109375" style="4" customWidth="1"/>
    <col min="11291" max="11292" width="5" style="4" customWidth="1"/>
    <col min="11293" max="11293" width="5.28515625" style="4" customWidth="1"/>
    <col min="11294" max="11492" width="11.42578125" style="4"/>
    <col min="11493" max="11493" width="16.140625" style="4" customWidth="1"/>
    <col min="11494" max="11494" width="6" style="4" customWidth="1"/>
    <col min="11495" max="11495" width="6" style="4" bestFit="1" customWidth="1"/>
    <col min="11496" max="11496" width="5.7109375" style="4" bestFit="1" customWidth="1"/>
    <col min="11497" max="11497" width="1.7109375" style="4" customWidth="1"/>
    <col min="11498" max="11498" width="6" style="4" bestFit="1" customWidth="1"/>
    <col min="11499" max="11500" width="5" style="4" customWidth="1"/>
    <col min="11501" max="11501" width="1.7109375" style="4" customWidth="1"/>
    <col min="11502" max="11504" width="5" style="4" customWidth="1"/>
    <col min="11505" max="11505" width="1.7109375" style="4" customWidth="1"/>
    <col min="11506" max="11508" width="5.140625" style="4" bestFit="1" customWidth="1"/>
    <col min="11509" max="11509" width="1.7109375" style="4" customWidth="1"/>
    <col min="11510" max="11512" width="5.140625" style="4" bestFit="1" customWidth="1"/>
    <col min="11513" max="11513" width="1.7109375" style="4" customWidth="1"/>
    <col min="11514" max="11516" width="5.140625" style="4" bestFit="1" customWidth="1"/>
    <col min="11517" max="11517" width="1.7109375" style="4" customWidth="1"/>
    <col min="11518" max="11518" width="4.85546875" style="4" bestFit="1" customWidth="1"/>
    <col min="11519" max="11520" width="4.42578125" style="4" customWidth="1"/>
    <col min="11521" max="11521" width="8.85546875" style="4" customWidth="1"/>
    <col min="11522" max="11522" width="12" style="4" customWidth="1"/>
    <col min="11523" max="11525" width="6" style="4" customWidth="1"/>
    <col min="11526" max="11526" width="1.7109375" style="4" customWidth="1"/>
    <col min="11527" max="11527" width="6.140625" style="4" customWidth="1"/>
    <col min="11528" max="11529" width="5.140625" style="4" customWidth="1"/>
    <col min="11530" max="11530" width="1.7109375" style="4" customWidth="1"/>
    <col min="11531" max="11533" width="5" style="4" customWidth="1"/>
    <col min="11534" max="11534" width="1.7109375" style="4" customWidth="1"/>
    <col min="11535" max="11537" width="5" style="4" customWidth="1"/>
    <col min="11538" max="11538" width="1.7109375" style="4" customWidth="1"/>
    <col min="11539" max="11541" width="5" style="4" customWidth="1"/>
    <col min="11542" max="11542" width="1.7109375" style="4" customWidth="1"/>
    <col min="11543" max="11545" width="5.140625" style="4" customWidth="1"/>
    <col min="11546" max="11546" width="1.7109375" style="4" customWidth="1"/>
    <col min="11547" max="11548" width="5" style="4" customWidth="1"/>
    <col min="11549" max="11549" width="5.28515625" style="4" customWidth="1"/>
    <col min="11550" max="11748" width="11.42578125" style="4"/>
    <col min="11749" max="11749" width="16.140625" style="4" customWidth="1"/>
    <col min="11750" max="11750" width="6" style="4" customWidth="1"/>
    <col min="11751" max="11751" width="6" style="4" bestFit="1" customWidth="1"/>
    <col min="11752" max="11752" width="5.7109375" style="4" bestFit="1" customWidth="1"/>
    <col min="11753" max="11753" width="1.7109375" style="4" customWidth="1"/>
    <col min="11754" max="11754" width="6" style="4" bestFit="1" customWidth="1"/>
    <col min="11755" max="11756" width="5" style="4" customWidth="1"/>
    <col min="11757" max="11757" width="1.7109375" style="4" customWidth="1"/>
    <col min="11758" max="11760" width="5" style="4" customWidth="1"/>
    <col min="11761" max="11761" width="1.7109375" style="4" customWidth="1"/>
    <col min="11762" max="11764" width="5.140625" style="4" bestFit="1" customWidth="1"/>
    <col min="11765" max="11765" width="1.7109375" style="4" customWidth="1"/>
    <col min="11766" max="11768" width="5.140625" style="4" bestFit="1" customWidth="1"/>
    <col min="11769" max="11769" width="1.7109375" style="4" customWidth="1"/>
    <col min="11770" max="11772" width="5.140625" style="4" bestFit="1" customWidth="1"/>
    <col min="11773" max="11773" width="1.7109375" style="4" customWidth="1"/>
    <col min="11774" max="11774" width="4.85546875" style="4" bestFit="1" customWidth="1"/>
    <col min="11775" max="11776" width="4.42578125" style="4" customWidth="1"/>
    <col min="11777" max="11777" width="8.85546875" style="4" customWidth="1"/>
    <col min="11778" max="11778" width="12" style="4" customWidth="1"/>
    <col min="11779" max="11781" width="6" style="4" customWidth="1"/>
    <col min="11782" max="11782" width="1.7109375" style="4" customWidth="1"/>
    <col min="11783" max="11783" width="6.140625" style="4" customWidth="1"/>
    <col min="11784" max="11785" width="5.140625" style="4" customWidth="1"/>
    <col min="11786" max="11786" width="1.7109375" style="4" customWidth="1"/>
    <col min="11787" max="11789" width="5" style="4" customWidth="1"/>
    <col min="11790" max="11790" width="1.7109375" style="4" customWidth="1"/>
    <col min="11791" max="11793" width="5" style="4" customWidth="1"/>
    <col min="11794" max="11794" width="1.7109375" style="4" customWidth="1"/>
    <col min="11795" max="11797" width="5" style="4" customWidth="1"/>
    <col min="11798" max="11798" width="1.7109375" style="4" customWidth="1"/>
    <col min="11799" max="11801" width="5.140625" style="4" customWidth="1"/>
    <col min="11802" max="11802" width="1.7109375" style="4" customWidth="1"/>
    <col min="11803" max="11804" width="5" style="4" customWidth="1"/>
    <col min="11805" max="11805" width="5.28515625" style="4" customWidth="1"/>
    <col min="11806" max="12004" width="11.42578125" style="4"/>
    <col min="12005" max="12005" width="16.140625" style="4" customWidth="1"/>
    <col min="12006" max="12006" width="6" style="4" customWidth="1"/>
    <col min="12007" max="12007" width="6" style="4" bestFit="1" customWidth="1"/>
    <col min="12008" max="12008" width="5.7109375" style="4" bestFit="1" customWidth="1"/>
    <col min="12009" max="12009" width="1.7109375" style="4" customWidth="1"/>
    <col min="12010" max="12010" width="6" style="4" bestFit="1" customWidth="1"/>
    <col min="12011" max="12012" width="5" style="4" customWidth="1"/>
    <col min="12013" max="12013" width="1.7109375" style="4" customWidth="1"/>
    <col min="12014" max="12016" width="5" style="4" customWidth="1"/>
    <col min="12017" max="12017" width="1.7109375" style="4" customWidth="1"/>
    <col min="12018" max="12020" width="5.140625" style="4" bestFit="1" customWidth="1"/>
    <col min="12021" max="12021" width="1.7109375" style="4" customWidth="1"/>
    <col min="12022" max="12024" width="5.140625" style="4" bestFit="1" customWidth="1"/>
    <col min="12025" max="12025" width="1.7109375" style="4" customWidth="1"/>
    <col min="12026" max="12028" width="5.140625" style="4" bestFit="1" customWidth="1"/>
    <col min="12029" max="12029" width="1.7109375" style="4" customWidth="1"/>
    <col min="12030" max="12030" width="4.85546875" style="4" bestFit="1" customWidth="1"/>
    <col min="12031" max="12032" width="4.42578125" style="4" customWidth="1"/>
    <col min="12033" max="12033" width="8.85546875" style="4" customWidth="1"/>
    <col min="12034" max="12034" width="12" style="4" customWidth="1"/>
    <col min="12035" max="12037" width="6" style="4" customWidth="1"/>
    <col min="12038" max="12038" width="1.7109375" style="4" customWidth="1"/>
    <col min="12039" max="12039" width="6.140625" style="4" customWidth="1"/>
    <col min="12040" max="12041" width="5.140625" style="4" customWidth="1"/>
    <col min="12042" max="12042" width="1.7109375" style="4" customWidth="1"/>
    <col min="12043" max="12045" width="5" style="4" customWidth="1"/>
    <col min="12046" max="12046" width="1.7109375" style="4" customWidth="1"/>
    <col min="12047" max="12049" width="5" style="4" customWidth="1"/>
    <col min="12050" max="12050" width="1.7109375" style="4" customWidth="1"/>
    <col min="12051" max="12053" width="5" style="4" customWidth="1"/>
    <col min="12054" max="12054" width="1.7109375" style="4" customWidth="1"/>
    <col min="12055" max="12057" width="5.140625" style="4" customWidth="1"/>
    <col min="12058" max="12058" width="1.7109375" style="4" customWidth="1"/>
    <col min="12059" max="12060" width="5" style="4" customWidth="1"/>
    <col min="12061" max="12061" width="5.28515625" style="4" customWidth="1"/>
    <col min="12062" max="12260" width="11.42578125" style="4"/>
    <col min="12261" max="12261" width="16.140625" style="4" customWidth="1"/>
    <col min="12262" max="12262" width="6" style="4" customWidth="1"/>
    <col min="12263" max="12263" width="6" style="4" bestFit="1" customWidth="1"/>
    <col min="12264" max="12264" width="5.7109375" style="4" bestFit="1" customWidth="1"/>
    <col min="12265" max="12265" width="1.7109375" style="4" customWidth="1"/>
    <col min="12266" max="12266" width="6" style="4" bestFit="1" customWidth="1"/>
    <col min="12267" max="12268" width="5" style="4" customWidth="1"/>
    <col min="12269" max="12269" width="1.7109375" style="4" customWidth="1"/>
    <col min="12270" max="12272" width="5" style="4" customWidth="1"/>
    <col min="12273" max="12273" width="1.7109375" style="4" customWidth="1"/>
    <col min="12274" max="12276" width="5.140625" style="4" bestFit="1" customWidth="1"/>
    <col min="12277" max="12277" width="1.7109375" style="4" customWidth="1"/>
    <col min="12278" max="12280" width="5.140625" style="4" bestFit="1" customWidth="1"/>
    <col min="12281" max="12281" width="1.7109375" style="4" customWidth="1"/>
    <col min="12282" max="12284" width="5.140625" style="4" bestFit="1" customWidth="1"/>
    <col min="12285" max="12285" width="1.7109375" style="4" customWidth="1"/>
    <col min="12286" max="12286" width="4.85546875" style="4" bestFit="1" customWidth="1"/>
    <col min="12287" max="12288" width="4.42578125" style="4" customWidth="1"/>
    <col min="12289" max="12289" width="8.85546875" style="4" customWidth="1"/>
    <col min="12290" max="12290" width="12" style="4" customWidth="1"/>
    <col min="12291" max="12293" width="6" style="4" customWidth="1"/>
    <col min="12294" max="12294" width="1.7109375" style="4" customWidth="1"/>
    <col min="12295" max="12295" width="6.140625" style="4" customWidth="1"/>
    <col min="12296" max="12297" width="5.140625" style="4" customWidth="1"/>
    <col min="12298" max="12298" width="1.7109375" style="4" customWidth="1"/>
    <col min="12299" max="12301" width="5" style="4" customWidth="1"/>
    <col min="12302" max="12302" width="1.7109375" style="4" customWidth="1"/>
    <col min="12303" max="12305" width="5" style="4" customWidth="1"/>
    <col min="12306" max="12306" width="1.7109375" style="4" customWidth="1"/>
    <col min="12307" max="12309" width="5" style="4" customWidth="1"/>
    <col min="12310" max="12310" width="1.7109375" style="4" customWidth="1"/>
    <col min="12311" max="12313" width="5.140625" style="4" customWidth="1"/>
    <col min="12314" max="12314" width="1.7109375" style="4" customWidth="1"/>
    <col min="12315" max="12316" width="5" style="4" customWidth="1"/>
    <col min="12317" max="12317" width="5.28515625" style="4" customWidth="1"/>
    <col min="12318" max="12516" width="11.42578125" style="4"/>
    <col min="12517" max="12517" width="16.140625" style="4" customWidth="1"/>
    <col min="12518" max="12518" width="6" style="4" customWidth="1"/>
    <col min="12519" max="12519" width="6" style="4" bestFit="1" customWidth="1"/>
    <col min="12520" max="12520" width="5.7109375" style="4" bestFit="1" customWidth="1"/>
    <col min="12521" max="12521" width="1.7109375" style="4" customWidth="1"/>
    <col min="12522" max="12522" width="6" style="4" bestFit="1" customWidth="1"/>
    <col min="12523" max="12524" width="5" style="4" customWidth="1"/>
    <col min="12525" max="12525" width="1.7109375" style="4" customWidth="1"/>
    <col min="12526" max="12528" width="5" style="4" customWidth="1"/>
    <col min="12529" max="12529" width="1.7109375" style="4" customWidth="1"/>
    <col min="12530" max="12532" width="5.140625" style="4" bestFit="1" customWidth="1"/>
    <col min="12533" max="12533" width="1.7109375" style="4" customWidth="1"/>
    <col min="12534" max="12536" width="5.140625" style="4" bestFit="1" customWidth="1"/>
    <col min="12537" max="12537" width="1.7109375" style="4" customWidth="1"/>
    <col min="12538" max="12540" width="5.140625" style="4" bestFit="1" customWidth="1"/>
    <col min="12541" max="12541" width="1.7109375" style="4" customWidth="1"/>
    <col min="12542" max="12542" width="4.85546875" style="4" bestFit="1" customWidth="1"/>
    <col min="12543" max="12544" width="4.42578125" style="4" customWidth="1"/>
    <col min="12545" max="12545" width="8.85546875" style="4" customWidth="1"/>
    <col min="12546" max="12546" width="12" style="4" customWidth="1"/>
    <col min="12547" max="12549" width="6" style="4" customWidth="1"/>
    <col min="12550" max="12550" width="1.7109375" style="4" customWidth="1"/>
    <col min="12551" max="12551" width="6.140625" style="4" customWidth="1"/>
    <col min="12552" max="12553" width="5.140625" style="4" customWidth="1"/>
    <col min="12554" max="12554" width="1.7109375" style="4" customWidth="1"/>
    <col min="12555" max="12557" width="5" style="4" customWidth="1"/>
    <col min="12558" max="12558" width="1.7109375" style="4" customWidth="1"/>
    <col min="12559" max="12561" width="5" style="4" customWidth="1"/>
    <col min="12562" max="12562" width="1.7109375" style="4" customWidth="1"/>
    <col min="12563" max="12565" width="5" style="4" customWidth="1"/>
    <col min="12566" max="12566" width="1.7109375" style="4" customWidth="1"/>
    <col min="12567" max="12569" width="5.140625" style="4" customWidth="1"/>
    <col min="12570" max="12570" width="1.7109375" style="4" customWidth="1"/>
    <col min="12571" max="12572" width="5" style="4" customWidth="1"/>
    <col min="12573" max="12573" width="5.28515625" style="4" customWidth="1"/>
    <col min="12574" max="12772" width="11.42578125" style="4"/>
    <col min="12773" max="12773" width="16.140625" style="4" customWidth="1"/>
    <col min="12774" max="12774" width="6" style="4" customWidth="1"/>
    <col min="12775" max="12775" width="6" style="4" bestFit="1" customWidth="1"/>
    <col min="12776" max="12776" width="5.7109375" style="4" bestFit="1" customWidth="1"/>
    <col min="12777" max="12777" width="1.7109375" style="4" customWidth="1"/>
    <col min="12778" max="12778" width="6" style="4" bestFit="1" customWidth="1"/>
    <col min="12779" max="12780" width="5" style="4" customWidth="1"/>
    <col min="12781" max="12781" width="1.7109375" style="4" customWidth="1"/>
    <col min="12782" max="12784" width="5" style="4" customWidth="1"/>
    <col min="12785" max="12785" width="1.7109375" style="4" customWidth="1"/>
    <col min="12786" max="12788" width="5.140625" style="4" bestFit="1" customWidth="1"/>
    <col min="12789" max="12789" width="1.7109375" style="4" customWidth="1"/>
    <col min="12790" max="12792" width="5.140625" style="4" bestFit="1" customWidth="1"/>
    <col min="12793" max="12793" width="1.7109375" style="4" customWidth="1"/>
    <col min="12794" max="12796" width="5.140625" style="4" bestFit="1" customWidth="1"/>
    <col min="12797" max="12797" width="1.7109375" style="4" customWidth="1"/>
    <col min="12798" max="12798" width="4.85546875" style="4" bestFit="1" customWidth="1"/>
    <col min="12799" max="12800" width="4.42578125" style="4" customWidth="1"/>
    <col min="12801" max="12801" width="8.85546875" style="4" customWidth="1"/>
    <col min="12802" max="12802" width="12" style="4" customWidth="1"/>
    <col min="12803" max="12805" width="6" style="4" customWidth="1"/>
    <col min="12806" max="12806" width="1.7109375" style="4" customWidth="1"/>
    <col min="12807" max="12807" width="6.140625" style="4" customWidth="1"/>
    <col min="12808" max="12809" width="5.140625" style="4" customWidth="1"/>
    <col min="12810" max="12810" width="1.7109375" style="4" customWidth="1"/>
    <col min="12811" max="12813" width="5" style="4" customWidth="1"/>
    <col min="12814" max="12814" width="1.7109375" style="4" customWidth="1"/>
    <col min="12815" max="12817" width="5" style="4" customWidth="1"/>
    <col min="12818" max="12818" width="1.7109375" style="4" customWidth="1"/>
    <col min="12819" max="12821" width="5" style="4" customWidth="1"/>
    <col min="12822" max="12822" width="1.7109375" style="4" customWidth="1"/>
    <col min="12823" max="12825" width="5.140625" style="4" customWidth="1"/>
    <col min="12826" max="12826" width="1.7109375" style="4" customWidth="1"/>
    <col min="12827" max="12828" width="5" style="4" customWidth="1"/>
    <col min="12829" max="12829" width="5.28515625" style="4" customWidth="1"/>
    <col min="12830" max="13028" width="11.42578125" style="4"/>
    <col min="13029" max="13029" width="16.140625" style="4" customWidth="1"/>
    <col min="13030" max="13030" width="6" style="4" customWidth="1"/>
    <col min="13031" max="13031" width="6" style="4" bestFit="1" customWidth="1"/>
    <col min="13032" max="13032" width="5.7109375" style="4" bestFit="1" customWidth="1"/>
    <col min="13033" max="13033" width="1.7109375" style="4" customWidth="1"/>
    <col min="13034" max="13034" width="6" style="4" bestFit="1" customWidth="1"/>
    <col min="13035" max="13036" width="5" style="4" customWidth="1"/>
    <col min="13037" max="13037" width="1.7109375" style="4" customWidth="1"/>
    <col min="13038" max="13040" width="5" style="4" customWidth="1"/>
    <col min="13041" max="13041" width="1.7109375" style="4" customWidth="1"/>
    <col min="13042" max="13044" width="5.140625" style="4" bestFit="1" customWidth="1"/>
    <col min="13045" max="13045" width="1.7109375" style="4" customWidth="1"/>
    <col min="13046" max="13048" width="5.140625" style="4" bestFit="1" customWidth="1"/>
    <col min="13049" max="13049" width="1.7109375" style="4" customWidth="1"/>
    <col min="13050" max="13052" width="5.140625" style="4" bestFit="1" customWidth="1"/>
    <col min="13053" max="13053" width="1.7109375" style="4" customWidth="1"/>
    <col min="13054" max="13054" width="4.85546875" style="4" bestFit="1" customWidth="1"/>
    <col min="13055" max="13056" width="4.42578125" style="4" customWidth="1"/>
    <col min="13057" max="13057" width="8.85546875" style="4" customWidth="1"/>
    <col min="13058" max="13058" width="12" style="4" customWidth="1"/>
    <col min="13059" max="13061" width="6" style="4" customWidth="1"/>
    <col min="13062" max="13062" width="1.7109375" style="4" customWidth="1"/>
    <col min="13063" max="13063" width="6.140625" style="4" customWidth="1"/>
    <col min="13064" max="13065" width="5.140625" style="4" customWidth="1"/>
    <col min="13066" max="13066" width="1.7109375" style="4" customWidth="1"/>
    <col min="13067" max="13069" width="5" style="4" customWidth="1"/>
    <col min="13070" max="13070" width="1.7109375" style="4" customWidth="1"/>
    <col min="13071" max="13073" width="5" style="4" customWidth="1"/>
    <col min="13074" max="13074" width="1.7109375" style="4" customWidth="1"/>
    <col min="13075" max="13077" width="5" style="4" customWidth="1"/>
    <col min="13078" max="13078" width="1.7109375" style="4" customWidth="1"/>
    <col min="13079" max="13081" width="5.140625" style="4" customWidth="1"/>
    <col min="13082" max="13082" width="1.7109375" style="4" customWidth="1"/>
    <col min="13083" max="13084" width="5" style="4" customWidth="1"/>
    <col min="13085" max="13085" width="5.28515625" style="4" customWidth="1"/>
    <col min="13086" max="13284" width="11.42578125" style="4"/>
    <col min="13285" max="13285" width="16.140625" style="4" customWidth="1"/>
    <col min="13286" max="13286" width="6" style="4" customWidth="1"/>
    <col min="13287" max="13287" width="6" style="4" bestFit="1" customWidth="1"/>
    <col min="13288" max="13288" width="5.7109375" style="4" bestFit="1" customWidth="1"/>
    <col min="13289" max="13289" width="1.7109375" style="4" customWidth="1"/>
    <col min="13290" max="13290" width="6" style="4" bestFit="1" customWidth="1"/>
    <col min="13291" max="13292" width="5" style="4" customWidth="1"/>
    <col min="13293" max="13293" width="1.7109375" style="4" customWidth="1"/>
    <col min="13294" max="13296" width="5" style="4" customWidth="1"/>
    <col min="13297" max="13297" width="1.7109375" style="4" customWidth="1"/>
    <col min="13298" max="13300" width="5.140625" style="4" bestFit="1" customWidth="1"/>
    <col min="13301" max="13301" width="1.7109375" style="4" customWidth="1"/>
    <col min="13302" max="13304" width="5.140625" style="4" bestFit="1" customWidth="1"/>
    <col min="13305" max="13305" width="1.7109375" style="4" customWidth="1"/>
    <col min="13306" max="13308" width="5.140625" style="4" bestFit="1" customWidth="1"/>
    <col min="13309" max="13309" width="1.7109375" style="4" customWidth="1"/>
    <col min="13310" max="13310" width="4.85546875" style="4" bestFit="1" customWidth="1"/>
    <col min="13311" max="13312" width="4.42578125" style="4" customWidth="1"/>
    <col min="13313" max="13313" width="8.85546875" style="4" customWidth="1"/>
    <col min="13314" max="13314" width="12" style="4" customWidth="1"/>
    <col min="13315" max="13317" width="6" style="4" customWidth="1"/>
    <col min="13318" max="13318" width="1.7109375" style="4" customWidth="1"/>
    <col min="13319" max="13319" width="6.140625" style="4" customWidth="1"/>
    <col min="13320" max="13321" width="5.140625" style="4" customWidth="1"/>
    <col min="13322" max="13322" width="1.7109375" style="4" customWidth="1"/>
    <col min="13323" max="13325" width="5" style="4" customWidth="1"/>
    <col min="13326" max="13326" width="1.7109375" style="4" customWidth="1"/>
    <col min="13327" max="13329" width="5" style="4" customWidth="1"/>
    <col min="13330" max="13330" width="1.7109375" style="4" customWidth="1"/>
    <col min="13331" max="13333" width="5" style="4" customWidth="1"/>
    <col min="13334" max="13334" width="1.7109375" style="4" customWidth="1"/>
    <col min="13335" max="13337" width="5.140625" style="4" customWidth="1"/>
    <col min="13338" max="13338" width="1.7109375" style="4" customWidth="1"/>
    <col min="13339" max="13340" width="5" style="4" customWidth="1"/>
    <col min="13341" max="13341" width="5.28515625" style="4" customWidth="1"/>
    <col min="13342" max="13540" width="11.42578125" style="4"/>
    <col min="13541" max="13541" width="16.140625" style="4" customWidth="1"/>
    <col min="13542" max="13542" width="6" style="4" customWidth="1"/>
    <col min="13543" max="13543" width="6" style="4" bestFit="1" customWidth="1"/>
    <col min="13544" max="13544" width="5.7109375" style="4" bestFit="1" customWidth="1"/>
    <col min="13545" max="13545" width="1.7109375" style="4" customWidth="1"/>
    <col min="13546" max="13546" width="6" style="4" bestFit="1" customWidth="1"/>
    <col min="13547" max="13548" width="5" style="4" customWidth="1"/>
    <col min="13549" max="13549" width="1.7109375" style="4" customWidth="1"/>
    <col min="13550" max="13552" width="5" style="4" customWidth="1"/>
    <col min="13553" max="13553" width="1.7109375" style="4" customWidth="1"/>
    <col min="13554" max="13556" width="5.140625" style="4" bestFit="1" customWidth="1"/>
    <col min="13557" max="13557" width="1.7109375" style="4" customWidth="1"/>
    <col min="13558" max="13560" width="5.140625" style="4" bestFit="1" customWidth="1"/>
    <col min="13561" max="13561" width="1.7109375" style="4" customWidth="1"/>
    <col min="13562" max="13564" width="5.140625" style="4" bestFit="1" customWidth="1"/>
    <col min="13565" max="13565" width="1.7109375" style="4" customWidth="1"/>
    <col min="13566" max="13566" width="4.85546875" style="4" bestFit="1" customWidth="1"/>
    <col min="13567" max="13568" width="4.42578125" style="4" customWidth="1"/>
    <col min="13569" max="13569" width="8.85546875" style="4" customWidth="1"/>
    <col min="13570" max="13570" width="12" style="4" customWidth="1"/>
    <col min="13571" max="13573" width="6" style="4" customWidth="1"/>
    <col min="13574" max="13574" width="1.7109375" style="4" customWidth="1"/>
    <col min="13575" max="13575" width="6.140625" style="4" customWidth="1"/>
    <col min="13576" max="13577" width="5.140625" style="4" customWidth="1"/>
    <col min="13578" max="13578" width="1.7109375" style="4" customWidth="1"/>
    <col min="13579" max="13581" width="5" style="4" customWidth="1"/>
    <col min="13582" max="13582" width="1.7109375" style="4" customWidth="1"/>
    <col min="13583" max="13585" width="5" style="4" customWidth="1"/>
    <col min="13586" max="13586" width="1.7109375" style="4" customWidth="1"/>
    <col min="13587" max="13589" width="5" style="4" customWidth="1"/>
    <col min="13590" max="13590" width="1.7109375" style="4" customWidth="1"/>
    <col min="13591" max="13593" width="5.140625" style="4" customWidth="1"/>
    <col min="13594" max="13594" width="1.7109375" style="4" customWidth="1"/>
    <col min="13595" max="13596" width="5" style="4" customWidth="1"/>
    <col min="13597" max="13597" width="5.28515625" style="4" customWidth="1"/>
    <col min="13598" max="13796" width="11.42578125" style="4"/>
    <col min="13797" max="13797" width="16.140625" style="4" customWidth="1"/>
    <col min="13798" max="13798" width="6" style="4" customWidth="1"/>
    <col min="13799" max="13799" width="6" style="4" bestFit="1" customWidth="1"/>
    <col min="13800" max="13800" width="5.7109375" style="4" bestFit="1" customWidth="1"/>
    <col min="13801" max="13801" width="1.7109375" style="4" customWidth="1"/>
    <col min="13802" max="13802" width="6" style="4" bestFit="1" customWidth="1"/>
    <col min="13803" max="13804" width="5" style="4" customWidth="1"/>
    <col min="13805" max="13805" width="1.7109375" style="4" customWidth="1"/>
    <col min="13806" max="13808" width="5" style="4" customWidth="1"/>
    <col min="13809" max="13809" width="1.7109375" style="4" customWidth="1"/>
    <col min="13810" max="13812" width="5.140625" style="4" bestFit="1" customWidth="1"/>
    <col min="13813" max="13813" width="1.7109375" style="4" customWidth="1"/>
    <col min="13814" max="13816" width="5.140625" style="4" bestFit="1" customWidth="1"/>
    <col min="13817" max="13817" width="1.7109375" style="4" customWidth="1"/>
    <col min="13818" max="13820" width="5.140625" style="4" bestFit="1" customWidth="1"/>
    <col min="13821" max="13821" width="1.7109375" style="4" customWidth="1"/>
    <col min="13822" max="13822" width="4.85546875" style="4" bestFit="1" customWidth="1"/>
    <col min="13823" max="13824" width="4.42578125" style="4" customWidth="1"/>
    <col min="13825" max="13825" width="8.85546875" style="4" customWidth="1"/>
    <col min="13826" max="13826" width="12" style="4" customWidth="1"/>
    <col min="13827" max="13829" width="6" style="4" customWidth="1"/>
    <col min="13830" max="13830" width="1.7109375" style="4" customWidth="1"/>
    <col min="13831" max="13831" width="6.140625" style="4" customWidth="1"/>
    <col min="13832" max="13833" width="5.140625" style="4" customWidth="1"/>
    <col min="13834" max="13834" width="1.7109375" style="4" customWidth="1"/>
    <col min="13835" max="13837" width="5" style="4" customWidth="1"/>
    <col min="13838" max="13838" width="1.7109375" style="4" customWidth="1"/>
    <col min="13839" max="13841" width="5" style="4" customWidth="1"/>
    <col min="13842" max="13842" width="1.7109375" style="4" customWidth="1"/>
    <col min="13843" max="13845" width="5" style="4" customWidth="1"/>
    <col min="13846" max="13846" width="1.7109375" style="4" customWidth="1"/>
    <col min="13847" max="13849" width="5.140625" style="4" customWidth="1"/>
    <col min="13850" max="13850" width="1.7109375" style="4" customWidth="1"/>
    <col min="13851" max="13852" width="5" style="4" customWidth="1"/>
    <col min="13853" max="13853" width="5.28515625" style="4" customWidth="1"/>
    <col min="13854" max="14052" width="11.42578125" style="4"/>
    <col min="14053" max="14053" width="16.140625" style="4" customWidth="1"/>
    <col min="14054" max="14054" width="6" style="4" customWidth="1"/>
    <col min="14055" max="14055" width="6" style="4" bestFit="1" customWidth="1"/>
    <col min="14056" max="14056" width="5.7109375" style="4" bestFit="1" customWidth="1"/>
    <col min="14057" max="14057" width="1.7109375" style="4" customWidth="1"/>
    <col min="14058" max="14058" width="6" style="4" bestFit="1" customWidth="1"/>
    <col min="14059" max="14060" width="5" style="4" customWidth="1"/>
    <col min="14061" max="14061" width="1.7109375" style="4" customWidth="1"/>
    <col min="14062" max="14064" width="5" style="4" customWidth="1"/>
    <col min="14065" max="14065" width="1.7109375" style="4" customWidth="1"/>
    <col min="14066" max="14068" width="5.140625" style="4" bestFit="1" customWidth="1"/>
    <col min="14069" max="14069" width="1.7109375" style="4" customWidth="1"/>
    <col min="14070" max="14072" width="5.140625" style="4" bestFit="1" customWidth="1"/>
    <col min="14073" max="14073" width="1.7109375" style="4" customWidth="1"/>
    <col min="14074" max="14076" width="5.140625" style="4" bestFit="1" customWidth="1"/>
    <col min="14077" max="14077" width="1.7109375" style="4" customWidth="1"/>
    <col min="14078" max="14078" width="4.85546875" style="4" bestFit="1" customWidth="1"/>
    <col min="14079" max="14080" width="4.42578125" style="4" customWidth="1"/>
    <col min="14081" max="14081" width="8.85546875" style="4" customWidth="1"/>
    <col min="14082" max="14082" width="12" style="4" customWidth="1"/>
    <col min="14083" max="14085" width="6" style="4" customWidth="1"/>
    <col min="14086" max="14086" width="1.7109375" style="4" customWidth="1"/>
    <col min="14087" max="14087" width="6.140625" style="4" customWidth="1"/>
    <col min="14088" max="14089" width="5.140625" style="4" customWidth="1"/>
    <col min="14090" max="14090" width="1.7109375" style="4" customWidth="1"/>
    <col min="14091" max="14093" width="5" style="4" customWidth="1"/>
    <col min="14094" max="14094" width="1.7109375" style="4" customWidth="1"/>
    <col min="14095" max="14097" width="5" style="4" customWidth="1"/>
    <col min="14098" max="14098" width="1.7109375" style="4" customWidth="1"/>
    <col min="14099" max="14101" width="5" style="4" customWidth="1"/>
    <col min="14102" max="14102" width="1.7109375" style="4" customWidth="1"/>
    <col min="14103" max="14105" width="5.140625" style="4" customWidth="1"/>
    <col min="14106" max="14106" width="1.7109375" style="4" customWidth="1"/>
    <col min="14107" max="14108" width="5" style="4" customWidth="1"/>
    <col min="14109" max="14109" width="5.28515625" style="4" customWidth="1"/>
    <col min="14110" max="14308" width="11.42578125" style="4"/>
    <col min="14309" max="14309" width="16.140625" style="4" customWidth="1"/>
    <col min="14310" max="14310" width="6" style="4" customWidth="1"/>
    <col min="14311" max="14311" width="6" style="4" bestFit="1" customWidth="1"/>
    <col min="14312" max="14312" width="5.7109375" style="4" bestFit="1" customWidth="1"/>
    <col min="14313" max="14313" width="1.7109375" style="4" customWidth="1"/>
    <col min="14314" max="14314" width="6" style="4" bestFit="1" customWidth="1"/>
    <col min="14315" max="14316" width="5" style="4" customWidth="1"/>
    <col min="14317" max="14317" width="1.7109375" style="4" customWidth="1"/>
    <col min="14318" max="14320" width="5" style="4" customWidth="1"/>
    <col min="14321" max="14321" width="1.7109375" style="4" customWidth="1"/>
    <col min="14322" max="14324" width="5.140625" style="4" bestFit="1" customWidth="1"/>
    <col min="14325" max="14325" width="1.7109375" style="4" customWidth="1"/>
    <col min="14326" max="14328" width="5.140625" style="4" bestFit="1" customWidth="1"/>
    <col min="14329" max="14329" width="1.7109375" style="4" customWidth="1"/>
    <col min="14330" max="14332" width="5.140625" style="4" bestFit="1" customWidth="1"/>
    <col min="14333" max="14333" width="1.7109375" style="4" customWidth="1"/>
    <col min="14334" max="14334" width="4.85546875" style="4" bestFit="1" customWidth="1"/>
    <col min="14335" max="14336" width="4.42578125" style="4" customWidth="1"/>
    <col min="14337" max="14337" width="8.85546875" style="4" customWidth="1"/>
    <col min="14338" max="14338" width="12" style="4" customWidth="1"/>
    <col min="14339" max="14341" width="6" style="4" customWidth="1"/>
    <col min="14342" max="14342" width="1.7109375" style="4" customWidth="1"/>
    <col min="14343" max="14343" width="6.140625" style="4" customWidth="1"/>
    <col min="14344" max="14345" width="5.140625" style="4" customWidth="1"/>
    <col min="14346" max="14346" width="1.7109375" style="4" customWidth="1"/>
    <col min="14347" max="14349" width="5" style="4" customWidth="1"/>
    <col min="14350" max="14350" width="1.7109375" style="4" customWidth="1"/>
    <col min="14351" max="14353" width="5" style="4" customWidth="1"/>
    <col min="14354" max="14354" width="1.7109375" style="4" customWidth="1"/>
    <col min="14355" max="14357" width="5" style="4" customWidth="1"/>
    <col min="14358" max="14358" width="1.7109375" style="4" customWidth="1"/>
    <col min="14359" max="14361" width="5.140625" style="4" customWidth="1"/>
    <col min="14362" max="14362" width="1.7109375" style="4" customWidth="1"/>
    <col min="14363" max="14364" width="5" style="4" customWidth="1"/>
    <col min="14365" max="14365" width="5.28515625" style="4" customWidth="1"/>
    <col min="14366" max="14564" width="11.42578125" style="4"/>
    <col min="14565" max="14565" width="16.140625" style="4" customWidth="1"/>
    <col min="14566" max="14566" width="6" style="4" customWidth="1"/>
    <col min="14567" max="14567" width="6" style="4" bestFit="1" customWidth="1"/>
    <col min="14568" max="14568" width="5.7109375" style="4" bestFit="1" customWidth="1"/>
    <col min="14569" max="14569" width="1.7109375" style="4" customWidth="1"/>
    <col min="14570" max="14570" width="6" style="4" bestFit="1" customWidth="1"/>
    <col min="14571" max="14572" width="5" style="4" customWidth="1"/>
    <col min="14573" max="14573" width="1.7109375" style="4" customWidth="1"/>
    <col min="14574" max="14576" width="5" style="4" customWidth="1"/>
    <col min="14577" max="14577" width="1.7109375" style="4" customWidth="1"/>
    <col min="14578" max="14580" width="5.140625" style="4" bestFit="1" customWidth="1"/>
    <col min="14581" max="14581" width="1.7109375" style="4" customWidth="1"/>
    <col min="14582" max="14584" width="5.140625" style="4" bestFit="1" customWidth="1"/>
    <col min="14585" max="14585" width="1.7109375" style="4" customWidth="1"/>
    <col min="14586" max="14588" width="5.140625" style="4" bestFit="1" customWidth="1"/>
    <col min="14589" max="14589" width="1.7109375" style="4" customWidth="1"/>
    <col min="14590" max="14590" width="4.85546875" style="4" bestFit="1" customWidth="1"/>
    <col min="14591" max="14592" width="4.42578125" style="4" customWidth="1"/>
    <col min="14593" max="14593" width="8.85546875" style="4" customWidth="1"/>
    <col min="14594" max="14594" width="12" style="4" customWidth="1"/>
    <col min="14595" max="14597" width="6" style="4" customWidth="1"/>
    <col min="14598" max="14598" width="1.7109375" style="4" customWidth="1"/>
    <col min="14599" max="14599" width="6.140625" style="4" customWidth="1"/>
    <col min="14600" max="14601" width="5.140625" style="4" customWidth="1"/>
    <col min="14602" max="14602" width="1.7109375" style="4" customWidth="1"/>
    <col min="14603" max="14605" width="5" style="4" customWidth="1"/>
    <col min="14606" max="14606" width="1.7109375" style="4" customWidth="1"/>
    <col min="14607" max="14609" width="5" style="4" customWidth="1"/>
    <col min="14610" max="14610" width="1.7109375" style="4" customWidth="1"/>
    <col min="14611" max="14613" width="5" style="4" customWidth="1"/>
    <col min="14614" max="14614" width="1.7109375" style="4" customWidth="1"/>
    <col min="14615" max="14617" width="5.140625" style="4" customWidth="1"/>
    <col min="14618" max="14618" width="1.7109375" style="4" customWidth="1"/>
    <col min="14619" max="14620" width="5" style="4" customWidth="1"/>
    <col min="14621" max="14621" width="5.28515625" style="4" customWidth="1"/>
    <col min="14622" max="14820" width="11.42578125" style="4"/>
    <col min="14821" max="14821" width="16.140625" style="4" customWidth="1"/>
    <col min="14822" max="14822" width="6" style="4" customWidth="1"/>
    <col min="14823" max="14823" width="6" style="4" bestFit="1" customWidth="1"/>
    <col min="14824" max="14824" width="5.7109375" style="4" bestFit="1" customWidth="1"/>
    <col min="14825" max="14825" width="1.7109375" style="4" customWidth="1"/>
    <col min="14826" max="14826" width="6" style="4" bestFit="1" customWidth="1"/>
    <col min="14827" max="14828" width="5" style="4" customWidth="1"/>
    <col min="14829" max="14829" width="1.7109375" style="4" customWidth="1"/>
    <col min="14830" max="14832" width="5" style="4" customWidth="1"/>
    <col min="14833" max="14833" width="1.7109375" style="4" customWidth="1"/>
    <col min="14834" max="14836" width="5.140625" style="4" bestFit="1" customWidth="1"/>
    <col min="14837" max="14837" width="1.7109375" style="4" customWidth="1"/>
    <col min="14838" max="14840" width="5.140625" style="4" bestFit="1" customWidth="1"/>
    <col min="14841" max="14841" width="1.7109375" style="4" customWidth="1"/>
    <col min="14842" max="14844" width="5.140625" style="4" bestFit="1" customWidth="1"/>
    <col min="14845" max="14845" width="1.7109375" style="4" customWidth="1"/>
    <col min="14846" max="14846" width="4.85546875" style="4" bestFit="1" customWidth="1"/>
    <col min="14847" max="14848" width="4.42578125" style="4" customWidth="1"/>
    <col min="14849" max="14849" width="8.85546875" style="4" customWidth="1"/>
    <col min="14850" max="14850" width="12" style="4" customWidth="1"/>
    <col min="14851" max="14853" width="6" style="4" customWidth="1"/>
    <col min="14854" max="14854" width="1.7109375" style="4" customWidth="1"/>
    <col min="14855" max="14855" width="6.140625" style="4" customWidth="1"/>
    <col min="14856" max="14857" width="5.140625" style="4" customWidth="1"/>
    <col min="14858" max="14858" width="1.7109375" style="4" customWidth="1"/>
    <col min="14859" max="14861" width="5" style="4" customWidth="1"/>
    <col min="14862" max="14862" width="1.7109375" style="4" customWidth="1"/>
    <col min="14863" max="14865" width="5" style="4" customWidth="1"/>
    <col min="14866" max="14866" width="1.7109375" style="4" customWidth="1"/>
    <col min="14867" max="14869" width="5" style="4" customWidth="1"/>
    <col min="14870" max="14870" width="1.7109375" style="4" customWidth="1"/>
    <col min="14871" max="14873" width="5.140625" style="4" customWidth="1"/>
    <col min="14874" max="14874" width="1.7109375" style="4" customWidth="1"/>
    <col min="14875" max="14876" width="5" style="4" customWidth="1"/>
    <col min="14877" max="14877" width="5.28515625" style="4" customWidth="1"/>
    <col min="14878" max="15076" width="11.42578125" style="4"/>
    <col min="15077" max="15077" width="16.140625" style="4" customWidth="1"/>
    <col min="15078" max="15078" width="6" style="4" customWidth="1"/>
    <col min="15079" max="15079" width="6" style="4" bestFit="1" customWidth="1"/>
    <col min="15080" max="15080" width="5.7109375" style="4" bestFit="1" customWidth="1"/>
    <col min="15081" max="15081" width="1.7109375" style="4" customWidth="1"/>
    <col min="15082" max="15082" width="6" style="4" bestFit="1" customWidth="1"/>
    <col min="15083" max="15084" width="5" style="4" customWidth="1"/>
    <col min="15085" max="15085" width="1.7109375" style="4" customWidth="1"/>
    <col min="15086" max="15088" width="5" style="4" customWidth="1"/>
    <col min="15089" max="15089" width="1.7109375" style="4" customWidth="1"/>
    <col min="15090" max="15092" width="5.140625" style="4" bestFit="1" customWidth="1"/>
    <col min="15093" max="15093" width="1.7109375" style="4" customWidth="1"/>
    <col min="15094" max="15096" width="5.140625" style="4" bestFit="1" customWidth="1"/>
    <col min="15097" max="15097" width="1.7109375" style="4" customWidth="1"/>
    <col min="15098" max="15100" width="5.140625" style="4" bestFit="1" customWidth="1"/>
    <col min="15101" max="15101" width="1.7109375" style="4" customWidth="1"/>
    <col min="15102" max="15102" width="4.85546875" style="4" bestFit="1" customWidth="1"/>
    <col min="15103" max="15104" width="4.42578125" style="4" customWidth="1"/>
    <col min="15105" max="15105" width="8.85546875" style="4" customWidth="1"/>
    <col min="15106" max="15106" width="12" style="4" customWidth="1"/>
    <col min="15107" max="15109" width="6" style="4" customWidth="1"/>
    <col min="15110" max="15110" width="1.7109375" style="4" customWidth="1"/>
    <col min="15111" max="15111" width="6.140625" style="4" customWidth="1"/>
    <col min="15112" max="15113" width="5.140625" style="4" customWidth="1"/>
    <col min="15114" max="15114" width="1.7109375" style="4" customWidth="1"/>
    <col min="15115" max="15117" width="5" style="4" customWidth="1"/>
    <col min="15118" max="15118" width="1.7109375" style="4" customWidth="1"/>
    <col min="15119" max="15121" width="5" style="4" customWidth="1"/>
    <col min="15122" max="15122" width="1.7109375" style="4" customWidth="1"/>
    <col min="15123" max="15125" width="5" style="4" customWidth="1"/>
    <col min="15126" max="15126" width="1.7109375" style="4" customWidth="1"/>
    <col min="15127" max="15129" width="5.140625" style="4" customWidth="1"/>
    <col min="15130" max="15130" width="1.7109375" style="4" customWidth="1"/>
    <col min="15131" max="15132" width="5" style="4" customWidth="1"/>
    <col min="15133" max="15133" width="5.28515625" style="4" customWidth="1"/>
    <col min="15134" max="15332" width="11.42578125" style="4"/>
    <col min="15333" max="15333" width="16.140625" style="4" customWidth="1"/>
    <col min="15334" max="15334" width="6" style="4" customWidth="1"/>
    <col min="15335" max="15335" width="6" style="4" bestFit="1" customWidth="1"/>
    <col min="15336" max="15336" width="5.7109375" style="4" bestFit="1" customWidth="1"/>
    <col min="15337" max="15337" width="1.7109375" style="4" customWidth="1"/>
    <col min="15338" max="15338" width="6" style="4" bestFit="1" customWidth="1"/>
    <col min="15339" max="15340" width="5" style="4" customWidth="1"/>
    <col min="15341" max="15341" width="1.7109375" style="4" customWidth="1"/>
    <col min="15342" max="15344" width="5" style="4" customWidth="1"/>
    <col min="15345" max="15345" width="1.7109375" style="4" customWidth="1"/>
    <col min="15346" max="15348" width="5.140625" style="4" bestFit="1" customWidth="1"/>
    <col min="15349" max="15349" width="1.7109375" style="4" customWidth="1"/>
    <col min="15350" max="15352" width="5.140625" style="4" bestFit="1" customWidth="1"/>
    <col min="15353" max="15353" width="1.7109375" style="4" customWidth="1"/>
    <col min="15354" max="15356" width="5.140625" style="4" bestFit="1" customWidth="1"/>
    <col min="15357" max="15357" width="1.7109375" style="4" customWidth="1"/>
    <col min="15358" max="15358" width="4.85546875" style="4" bestFit="1" customWidth="1"/>
    <col min="15359" max="15360" width="4.42578125" style="4" customWidth="1"/>
    <col min="15361" max="15361" width="8.85546875" style="4" customWidth="1"/>
    <col min="15362" max="15362" width="12" style="4" customWidth="1"/>
    <col min="15363" max="15365" width="6" style="4" customWidth="1"/>
    <col min="15366" max="15366" width="1.7109375" style="4" customWidth="1"/>
    <col min="15367" max="15367" width="6.140625" style="4" customWidth="1"/>
    <col min="15368" max="15369" width="5.140625" style="4" customWidth="1"/>
    <col min="15370" max="15370" width="1.7109375" style="4" customWidth="1"/>
    <col min="15371" max="15373" width="5" style="4" customWidth="1"/>
    <col min="15374" max="15374" width="1.7109375" style="4" customWidth="1"/>
    <col min="15375" max="15377" width="5" style="4" customWidth="1"/>
    <col min="15378" max="15378" width="1.7109375" style="4" customWidth="1"/>
    <col min="15379" max="15381" width="5" style="4" customWidth="1"/>
    <col min="15382" max="15382" width="1.7109375" style="4" customWidth="1"/>
    <col min="15383" max="15385" width="5.140625" style="4" customWidth="1"/>
    <col min="15386" max="15386" width="1.7109375" style="4" customWidth="1"/>
    <col min="15387" max="15388" width="5" style="4" customWidth="1"/>
    <col min="15389" max="15389" width="5.28515625" style="4" customWidth="1"/>
    <col min="15390" max="15588" width="11.42578125" style="4"/>
    <col min="15589" max="15589" width="16.140625" style="4" customWidth="1"/>
    <col min="15590" max="15590" width="6" style="4" customWidth="1"/>
    <col min="15591" max="15591" width="6" style="4" bestFit="1" customWidth="1"/>
    <col min="15592" max="15592" width="5.7109375" style="4" bestFit="1" customWidth="1"/>
    <col min="15593" max="15593" width="1.7109375" style="4" customWidth="1"/>
    <col min="15594" max="15594" width="6" style="4" bestFit="1" customWidth="1"/>
    <col min="15595" max="15596" width="5" style="4" customWidth="1"/>
    <col min="15597" max="15597" width="1.7109375" style="4" customWidth="1"/>
    <col min="15598" max="15600" width="5" style="4" customWidth="1"/>
    <col min="15601" max="15601" width="1.7109375" style="4" customWidth="1"/>
    <col min="15602" max="15604" width="5.140625" style="4" bestFit="1" customWidth="1"/>
    <col min="15605" max="15605" width="1.7109375" style="4" customWidth="1"/>
    <col min="15606" max="15608" width="5.140625" style="4" bestFit="1" customWidth="1"/>
    <col min="15609" max="15609" width="1.7109375" style="4" customWidth="1"/>
    <col min="15610" max="15612" width="5.140625" style="4" bestFit="1" customWidth="1"/>
    <col min="15613" max="15613" width="1.7109375" style="4" customWidth="1"/>
    <col min="15614" max="15614" width="4.85546875" style="4" bestFit="1" customWidth="1"/>
    <col min="15615" max="15616" width="4.42578125" style="4" customWidth="1"/>
    <col min="15617" max="15617" width="8.85546875" style="4" customWidth="1"/>
    <col min="15618" max="15618" width="12" style="4" customWidth="1"/>
    <col min="15619" max="15621" width="6" style="4" customWidth="1"/>
    <col min="15622" max="15622" width="1.7109375" style="4" customWidth="1"/>
    <col min="15623" max="15623" width="6.140625" style="4" customWidth="1"/>
    <col min="15624" max="15625" width="5.140625" style="4" customWidth="1"/>
    <col min="15626" max="15626" width="1.7109375" style="4" customWidth="1"/>
    <col min="15627" max="15629" width="5" style="4" customWidth="1"/>
    <col min="15630" max="15630" width="1.7109375" style="4" customWidth="1"/>
    <col min="15631" max="15633" width="5" style="4" customWidth="1"/>
    <col min="15634" max="15634" width="1.7109375" style="4" customWidth="1"/>
    <col min="15635" max="15637" width="5" style="4" customWidth="1"/>
    <col min="15638" max="15638" width="1.7109375" style="4" customWidth="1"/>
    <col min="15639" max="15641" width="5.140625" style="4" customWidth="1"/>
    <col min="15642" max="15642" width="1.7109375" style="4" customWidth="1"/>
    <col min="15643" max="15644" width="5" style="4" customWidth="1"/>
    <col min="15645" max="15645" width="5.28515625" style="4" customWidth="1"/>
    <col min="15646" max="15844" width="11.42578125" style="4"/>
    <col min="15845" max="15845" width="16.140625" style="4" customWidth="1"/>
    <col min="15846" max="15846" width="6" style="4" customWidth="1"/>
    <col min="15847" max="15847" width="6" style="4" bestFit="1" customWidth="1"/>
    <col min="15848" max="15848" width="5.7109375" style="4" bestFit="1" customWidth="1"/>
    <col min="15849" max="15849" width="1.7109375" style="4" customWidth="1"/>
    <col min="15850" max="15850" width="6" style="4" bestFit="1" customWidth="1"/>
    <col min="15851" max="15852" width="5" style="4" customWidth="1"/>
    <col min="15853" max="15853" width="1.7109375" style="4" customWidth="1"/>
    <col min="15854" max="15856" width="5" style="4" customWidth="1"/>
    <col min="15857" max="15857" width="1.7109375" style="4" customWidth="1"/>
    <col min="15858" max="15860" width="5.140625" style="4" bestFit="1" customWidth="1"/>
    <col min="15861" max="15861" width="1.7109375" style="4" customWidth="1"/>
    <col min="15862" max="15864" width="5.140625" style="4" bestFit="1" customWidth="1"/>
    <col min="15865" max="15865" width="1.7109375" style="4" customWidth="1"/>
    <col min="15866" max="15868" width="5.140625" style="4" bestFit="1" customWidth="1"/>
    <col min="15869" max="15869" width="1.7109375" style="4" customWidth="1"/>
    <col min="15870" max="15870" width="4.85546875" style="4" bestFit="1" customWidth="1"/>
    <col min="15871" max="15872" width="4.42578125" style="4" customWidth="1"/>
    <col min="15873" max="15873" width="8.85546875" style="4" customWidth="1"/>
    <col min="15874" max="15874" width="12" style="4" customWidth="1"/>
    <col min="15875" max="15877" width="6" style="4" customWidth="1"/>
    <col min="15878" max="15878" width="1.7109375" style="4" customWidth="1"/>
    <col min="15879" max="15879" width="6.140625" style="4" customWidth="1"/>
    <col min="15880" max="15881" width="5.140625" style="4" customWidth="1"/>
    <col min="15882" max="15882" width="1.7109375" style="4" customWidth="1"/>
    <col min="15883" max="15885" width="5" style="4" customWidth="1"/>
    <col min="15886" max="15886" width="1.7109375" style="4" customWidth="1"/>
    <col min="15887" max="15889" width="5" style="4" customWidth="1"/>
    <col min="15890" max="15890" width="1.7109375" style="4" customWidth="1"/>
    <col min="15891" max="15893" width="5" style="4" customWidth="1"/>
    <col min="15894" max="15894" width="1.7109375" style="4" customWidth="1"/>
    <col min="15895" max="15897" width="5.140625" style="4" customWidth="1"/>
    <col min="15898" max="15898" width="1.7109375" style="4" customWidth="1"/>
    <col min="15899" max="15900" width="5" style="4" customWidth="1"/>
    <col min="15901" max="15901" width="5.28515625" style="4" customWidth="1"/>
    <col min="15902" max="16100" width="11.42578125" style="4"/>
    <col min="16101" max="16101" width="16.140625" style="4" customWidth="1"/>
    <col min="16102" max="16102" width="6" style="4" customWidth="1"/>
    <col min="16103" max="16103" width="6" style="4" bestFit="1" customWidth="1"/>
    <col min="16104" max="16104" width="5.7109375" style="4" bestFit="1" customWidth="1"/>
    <col min="16105" max="16105" width="1.7109375" style="4" customWidth="1"/>
    <col min="16106" max="16106" width="6" style="4" bestFit="1" customWidth="1"/>
    <col min="16107" max="16108" width="5" style="4" customWidth="1"/>
    <col min="16109" max="16109" width="1.7109375" style="4" customWidth="1"/>
    <col min="16110" max="16112" width="5" style="4" customWidth="1"/>
    <col min="16113" max="16113" width="1.7109375" style="4" customWidth="1"/>
    <col min="16114" max="16116" width="5.140625" style="4" bestFit="1" customWidth="1"/>
    <col min="16117" max="16117" width="1.7109375" style="4" customWidth="1"/>
    <col min="16118" max="16120" width="5.140625" style="4" bestFit="1" customWidth="1"/>
    <col min="16121" max="16121" width="1.7109375" style="4" customWidth="1"/>
    <col min="16122" max="16124" width="5.140625" style="4" bestFit="1" customWidth="1"/>
    <col min="16125" max="16125" width="1.7109375" style="4" customWidth="1"/>
    <col min="16126" max="16126" width="4.85546875" style="4" bestFit="1" customWidth="1"/>
    <col min="16127" max="16128" width="4.42578125" style="4" customWidth="1"/>
    <col min="16129" max="16129" width="8.85546875" style="4" customWidth="1"/>
    <col min="16130" max="16130" width="12" style="4" customWidth="1"/>
    <col min="16131" max="16133" width="6" style="4" customWidth="1"/>
    <col min="16134" max="16134" width="1.7109375" style="4" customWidth="1"/>
    <col min="16135" max="16135" width="6.140625" style="4" customWidth="1"/>
    <col min="16136" max="16137" width="5.140625" style="4" customWidth="1"/>
    <col min="16138" max="16138" width="1.7109375" style="4" customWidth="1"/>
    <col min="16139" max="16141" width="5" style="4" customWidth="1"/>
    <col min="16142" max="16142" width="1.7109375" style="4" customWidth="1"/>
    <col min="16143" max="16145" width="5" style="4" customWidth="1"/>
    <col min="16146" max="16146" width="1.7109375" style="4" customWidth="1"/>
    <col min="16147" max="16149" width="5" style="4" customWidth="1"/>
    <col min="16150" max="16150" width="1.7109375" style="4" customWidth="1"/>
    <col min="16151" max="16153" width="5.140625" style="4" customWidth="1"/>
    <col min="16154" max="16154" width="1.7109375" style="4" customWidth="1"/>
    <col min="16155" max="16156" width="5" style="4" customWidth="1"/>
    <col min="16157" max="16157" width="5.28515625" style="4" customWidth="1"/>
    <col min="16158" max="16384" width="11.42578125" style="4"/>
  </cols>
  <sheetData>
    <row r="1" spans="1:31" ht="14.25" customHeight="1" thickBot="1" x14ac:dyDescent="0.3">
      <c r="A1" s="250" t="s">
        <v>183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E1" s="189" t="s">
        <v>111</v>
      </c>
    </row>
    <row r="2" spans="1:31" ht="14.25" x14ac:dyDescent="0.25">
      <c r="A2" s="250" t="s">
        <v>163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5">
      <c r="A3" s="250" t="s">
        <v>91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</row>
    <row r="4" spans="1:31" ht="14.25" x14ac:dyDescent="0.25">
      <c r="A4" s="250" t="s">
        <v>93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</row>
    <row r="5" spans="1:31" ht="14.25" x14ac:dyDescent="0.25">
      <c r="A5" s="250" t="s">
        <v>99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</row>
    <row r="6" spans="1:31" ht="14.25" x14ac:dyDescent="0.25">
      <c r="A6" s="250" t="s">
        <v>117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</row>
    <row r="7" spans="1:31" ht="13.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1" ht="15" customHeight="1" thickBot="1" x14ac:dyDescent="0.3">
      <c r="A8" s="237" t="s">
        <v>103</v>
      </c>
      <c r="B8" s="239" t="s">
        <v>10</v>
      </c>
      <c r="C8" s="239"/>
      <c r="D8" s="239"/>
      <c r="E8" s="8"/>
      <c r="F8" s="239" t="s">
        <v>21</v>
      </c>
      <c r="G8" s="239"/>
      <c r="H8" s="239"/>
      <c r="I8" s="8"/>
      <c r="J8" s="239" t="s">
        <v>22</v>
      </c>
      <c r="K8" s="239"/>
      <c r="L8" s="239"/>
      <c r="M8" s="8"/>
      <c r="N8" s="239" t="s">
        <v>23</v>
      </c>
      <c r="O8" s="239"/>
      <c r="P8" s="239"/>
      <c r="Q8" s="8"/>
      <c r="R8" s="239" t="s">
        <v>24</v>
      </c>
      <c r="S8" s="239"/>
      <c r="T8" s="239"/>
      <c r="U8" s="8"/>
      <c r="V8" s="239" t="s">
        <v>25</v>
      </c>
      <c r="W8" s="239"/>
      <c r="X8" s="239"/>
      <c r="Y8" s="8"/>
      <c r="Z8" s="239" t="s">
        <v>26</v>
      </c>
      <c r="AA8" s="239"/>
      <c r="AB8" s="239"/>
    </row>
    <row r="9" spans="1:31" ht="15" customHeight="1" thickBot="1" x14ac:dyDescent="0.3">
      <c r="A9" s="237"/>
      <c r="B9" s="195" t="s">
        <v>31</v>
      </c>
      <c r="C9" s="195" t="s">
        <v>32</v>
      </c>
      <c r="D9" s="195" t="s">
        <v>33</v>
      </c>
      <c r="E9" s="195"/>
      <c r="F9" s="195" t="s">
        <v>31</v>
      </c>
      <c r="G9" s="195" t="s">
        <v>32</v>
      </c>
      <c r="H9" s="195" t="s">
        <v>33</v>
      </c>
      <c r="I9" s="195"/>
      <c r="J9" s="195" t="s">
        <v>31</v>
      </c>
      <c r="K9" s="195" t="s">
        <v>32</v>
      </c>
      <c r="L9" s="195" t="s">
        <v>33</v>
      </c>
      <c r="M9" s="195"/>
      <c r="N9" s="195" t="s">
        <v>31</v>
      </c>
      <c r="O9" s="195" t="s">
        <v>32</v>
      </c>
      <c r="P9" s="195" t="s">
        <v>33</v>
      </c>
      <c r="Q9" s="195"/>
      <c r="R9" s="195" t="s">
        <v>31</v>
      </c>
      <c r="S9" s="195" t="s">
        <v>32</v>
      </c>
      <c r="T9" s="195" t="s">
        <v>33</v>
      </c>
      <c r="U9" s="195"/>
      <c r="V9" s="195" t="s">
        <v>31</v>
      </c>
      <c r="W9" s="195" t="s">
        <v>32</v>
      </c>
      <c r="X9" s="195" t="s">
        <v>33</v>
      </c>
      <c r="Y9" s="195"/>
      <c r="Z9" s="195" t="s">
        <v>31</v>
      </c>
      <c r="AA9" s="195" t="s">
        <v>32</v>
      </c>
      <c r="AB9" s="195" t="s">
        <v>33</v>
      </c>
    </row>
    <row r="10" spans="1:31" ht="15" customHeight="1" x14ac:dyDescent="0.25">
      <c r="A10" s="23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9"/>
    </row>
    <row r="11" spans="1:31" s="24" customFormat="1" ht="15" customHeight="1" x14ac:dyDescent="0.25">
      <c r="A11" s="29" t="s">
        <v>47</v>
      </c>
      <c r="B11" s="92">
        <f>SUM(B13:B38)</f>
        <v>161</v>
      </c>
      <c r="C11" s="92">
        <f>SUM(C13:C38)</f>
        <v>90</v>
      </c>
      <c r="D11" s="92">
        <f>SUM(D13:D38)</f>
        <v>71</v>
      </c>
      <c r="E11" s="92"/>
      <c r="F11" s="92">
        <f>SUM(F13:F38)</f>
        <v>0</v>
      </c>
      <c r="G11" s="92">
        <f>SUM(G13:G38)</f>
        <v>0</v>
      </c>
      <c r="H11" s="92">
        <f>SUM(H13:H38)</f>
        <v>0</v>
      </c>
      <c r="I11" s="92"/>
      <c r="J11" s="92">
        <f>SUM(J13:J38)</f>
        <v>0</v>
      </c>
      <c r="K11" s="92">
        <f>SUM(K13:K38)</f>
        <v>0</v>
      </c>
      <c r="L11" s="92">
        <f>SUM(L13:L38)</f>
        <v>0</v>
      </c>
      <c r="M11" s="92"/>
      <c r="N11" s="92">
        <f>SUM(N13:N38)</f>
        <v>0</v>
      </c>
      <c r="O11" s="92">
        <f>SUM(O13:O38)</f>
        <v>0</v>
      </c>
      <c r="P11" s="92">
        <f>SUM(P13:P38)</f>
        <v>0</v>
      </c>
      <c r="Q11" s="92"/>
      <c r="R11" s="92">
        <f>SUM(R13:R38)</f>
        <v>51</v>
      </c>
      <c r="S11" s="92">
        <f>SUM(S13:S38)</f>
        <v>29</v>
      </c>
      <c r="T11" s="92">
        <f>SUM(T13:T38)</f>
        <v>22</v>
      </c>
      <c r="U11" s="92"/>
      <c r="V11" s="92">
        <f>SUM(V13:V38)</f>
        <v>69</v>
      </c>
      <c r="W11" s="92">
        <f>SUM(W13:W38)</f>
        <v>39</v>
      </c>
      <c r="X11" s="92">
        <f>SUM(X13:X38)</f>
        <v>30</v>
      </c>
      <c r="Y11" s="92"/>
      <c r="Z11" s="92">
        <f>SUM(Z13:Z38)</f>
        <v>41</v>
      </c>
      <c r="AA11" s="92">
        <f>SUM(AA13:AA38)</f>
        <v>22</v>
      </c>
      <c r="AB11" s="92">
        <f>SUM(AB13:AB38)</f>
        <v>19</v>
      </c>
    </row>
    <row r="12" spans="1:31" ht="15" customHeight="1" x14ac:dyDescent="0.25">
      <c r="A12" s="23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</row>
    <row r="13" spans="1:31" ht="15" customHeight="1" x14ac:dyDescent="0.25">
      <c r="A13" s="4" t="s">
        <v>48</v>
      </c>
      <c r="B13" s="143">
        <v>2</v>
      </c>
      <c r="C13" s="143">
        <v>1</v>
      </c>
      <c r="D13" s="143">
        <v>1</v>
      </c>
      <c r="E13" s="143"/>
      <c r="F13" s="143">
        <v>0</v>
      </c>
      <c r="G13" s="143">
        <v>0</v>
      </c>
      <c r="H13" s="143">
        <v>0</v>
      </c>
      <c r="I13" s="143"/>
      <c r="J13" s="143">
        <v>0</v>
      </c>
      <c r="K13" s="143">
        <v>0</v>
      </c>
      <c r="L13" s="143">
        <v>0</v>
      </c>
      <c r="M13" s="143"/>
      <c r="N13" s="143">
        <v>0</v>
      </c>
      <c r="O13" s="143">
        <v>0</v>
      </c>
      <c r="P13" s="143">
        <v>0</v>
      </c>
      <c r="Q13" s="143"/>
      <c r="R13" s="143">
        <v>0</v>
      </c>
      <c r="S13" s="143">
        <v>0</v>
      </c>
      <c r="T13" s="143">
        <v>0</v>
      </c>
      <c r="U13" s="143"/>
      <c r="V13" s="143">
        <v>0</v>
      </c>
      <c r="W13" s="143">
        <v>0</v>
      </c>
      <c r="X13" s="143">
        <v>0</v>
      </c>
      <c r="Y13" s="143"/>
      <c r="Z13" s="143">
        <v>2</v>
      </c>
      <c r="AA13" s="143">
        <v>1</v>
      </c>
      <c r="AB13" s="143">
        <v>1</v>
      </c>
    </row>
    <row r="14" spans="1:31" ht="15" customHeight="1" x14ac:dyDescent="0.25">
      <c r="A14" s="4" t="s">
        <v>49</v>
      </c>
      <c r="B14" s="143">
        <v>0</v>
      </c>
      <c r="C14" s="143">
        <v>0</v>
      </c>
      <c r="D14" s="143">
        <v>0</v>
      </c>
      <c r="E14" s="143"/>
      <c r="F14" s="143">
        <v>0</v>
      </c>
      <c r="G14" s="143">
        <v>0</v>
      </c>
      <c r="H14" s="143">
        <v>0</v>
      </c>
      <c r="I14" s="143"/>
      <c r="J14" s="143">
        <v>0</v>
      </c>
      <c r="K14" s="143">
        <v>0</v>
      </c>
      <c r="L14" s="143">
        <v>0</v>
      </c>
      <c r="M14" s="143"/>
      <c r="N14" s="143">
        <v>0</v>
      </c>
      <c r="O14" s="143">
        <v>0</v>
      </c>
      <c r="P14" s="143">
        <v>0</v>
      </c>
      <c r="Q14" s="143"/>
      <c r="R14" s="143">
        <v>0</v>
      </c>
      <c r="S14" s="143">
        <v>0</v>
      </c>
      <c r="T14" s="143">
        <v>0</v>
      </c>
      <c r="U14" s="143"/>
      <c r="V14" s="143">
        <v>0</v>
      </c>
      <c r="W14" s="143">
        <v>0</v>
      </c>
      <c r="X14" s="143">
        <v>0</v>
      </c>
      <c r="Y14" s="143"/>
      <c r="Z14" s="143">
        <v>0</v>
      </c>
      <c r="AA14" s="143">
        <v>0</v>
      </c>
      <c r="AB14" s="143">
        <v>0</v>
      </c>
    </row>
    <row r="15" spans="1:31" ht="15" customHeight="1" x14ac:dyDescent="0.25">
      <c r="A15" s="4" t="s">
        <v>50</v>
      </c>
      <c r="B15" s="143">
        <v>1</v>
      </c>
      <c r="C15" s="143">
        <v>0</v>
      </c>
      <c r="D15" s="143">
        <v>1</v>
      </c>
      <c r="E15" s="143"/>
      <c r="F15" s="143">
        <v>0</v>
      </c>
      <c r="G15" s="143">
        <v>0</v>
      </c>
      <c r="H15" s="143">
        <v>0</v>
      </c>
      <c r="I15" s="143"/>
      <c r="J15" s="143">
        <v>0</v>
      </c>
      <c r="K15" s="143">
        <v>0</v>
      </c>
      <c r="L15" s="143">
        <v>0</v>
      </c>
      <c r="M15" s="143"/>
      <c r="N15" s="143">
        <v>0</v>
      </c>
      <c r="O15" s="143">
        <v>0</v>
      </c>
      <c r="P15" s="143">
        <v>0</v>
      </c>
      <c r="Q15" s="143"/>
      <c r="R15" s="143">
        <v>1</v>
      </c>
      <c r="S15" s="143">
        <v>0</v>
      </c>
      <c r="T15" s="143">
        <v>1</v>
      </c>
      <c r="U15" s="143"/>
      <c r="V15" s="143">
        <v>0</v>
      </c>
      <c r="W15" s="143">
        <v>0</v>
      </c>
      <c r="X15" s="143">
        <v>0</v>
      </c>
      <c r="Y15" s="143"/>
      <c r="Z15" s="143">
        <v>0</v>
      </c>
      <c r="AA15" s="143">
        <v>0</v>
      </c>
      <c r="AB15" s="143">
        <v>0</v>
      </c>
    </row>
    <row r="16" spans="1:31" ht="15" customHeight="1" x14ac:dyDescent="0.25">
      <c r="A16" s="4" t="s">
        <v>51</v>
      </c>
      <c r="B16" s="143">
        <v>1</v>
      </c>
      <c r="C16" s="143">
        <v>1</v>
      </c>
      <c r="D16" s="143">
        <v>0</v>
      </c>
      <c r="E16" s="143"/>
      <c r="F16" s="143">
        <v>0</v>
      </c>
      <c r="G16" s="143">
        <v>0</v>
      </c>
      <c r="H16" s="143">
        <v>0</v>
      </c>
      <c r="I16" s="143"/>
      <c r="J16" s="143">
        <v>0</v>
      </c>
      <c r="K16" s="143">
        <v>0</v>
      </c>
      <c r="L16" s="143">
        <v>0</v>
      </c>
      <c r="M16" s="143"/>
      <c r="N16" s="143">
        <v>0</v>
      </c>
      <c r="O16" s="143">
        <v>0</v>
      </c>
      <c r="P16" s="143">
        <v>0</v>
      </c>
      <c r="Q16" s="143"/>
      <c r="R16" s="143">
        <v>0</v>
      </c>
      <c r="S16" s="143">
        <v>0</v>
      </c>
      <c r="T16" s="143">
        <v>0</v>
      </c>
      <c r="U16" s="143"/>
      <c r="V16" s="143">
        <v>0</v>
      </c>
      <c r="W16" s="143">
        <v>0</v>
      </c>
      <c r="X16" s="143">
        <v>0</v>
      </c>
      <c r="Y16" s="143"/>
      <c r="Z16" s="143">
        <v>1</v>
      </c>
      <c r="AA16" s="143">
        <v>1</v>
      </c>
      <c r="AB16" s="143">
        <v>0</v>
      </c>
    </row>
    <row r="17" spans="1:28" ht="15" customHeight="1" x14ac:dyDescent="0.25">
      <c r="A17" s="4" t="s">
        <v>52</v>
      </c>
      <c r="B17" s="143">
        <v>0</v>
      </c>
      <c r="C17" s="143">
        <v>0</v>
      </c>
      <c r="D17" s="143">
        <v>0</v>
      </c>
      <c r="E17" s="143"/>
      <c r="F17" s="143">
        <v>0</v>
      </c>
      <c r="G17" s="143">
        <v>0</v>
      </c>
      <c r="H17" s="143">
        <v>0</v>
      </c>
      <c r="I17" s="143"/>
      <c r="J17" s="143">
        <v>0</v>
      </c>
      <c r="K17" s="143">
        <v>0</v>
      </c>
      <c r="L17" s="143">
        <v>0</v>
      </c>
      <c r="M17" s="143"/>
      <c r="N17" s="143">
        <v>0</v>
      </c>
      <c r="O17" s="143">
        <v>0</v>
      </c>
      <c r="P17" s="143">
        <v>0</v>
      </c>
      <c r="Q17" s="143"/>
      <c r="R17" s="143">
        <v>0</v>
      </c>
      <c r="S17" s="143">
        <v>0</v>
      </c>
      <c r="T17" s="143">
        <v>0</v>
      </c>
      <c r="U17" s="143"/>
      <c r="V17" s="143">
        <v>0</v>
      </c>
      <c r="W17" s="143">
        <v>0</v>
      </c>
      <c r="X17" s="143">
        <v>0</v>
      </c>
      <c r="Y17" s="143"/>
      <c r="Z17" s="143">
        <v>0</v>
      </c>
      <c r="AA17" s="143">
        <v>0</v>
      </c>
      <c r="AB17" s="143">
        <v>0</v>
      </c>
    </row>
    <row r="18" spans="1:28" ht="15" customHeight="1" x14ac:dyDescent="0.25">
      <c r="A18" s="4" t="s">
        <v>53</v>
      </c>
      <c r="B18" s="143">
        <v>0</v>
      </c>
      <c r="C18" s="143">
        <v>0</v>
      </c>
      <c r="D18" s="143">
        <v>0</v>
      </c>
      <c r="E18" s="143"/>
      <c r="F18" s="143">
        <v>0</v>
      </c>
      <c r="G18" s="143">
        <v>0</v>
      </c>
      <c r="H18" s="143">
        <v>0</v>
      </c>
      <c r="I18" s="143"/>
      <c r="J18" s="143">
        <v>0</v>
      </c>
      <c r="K18" s="143">
        <v>0</v>
      </c>
      <c r="L18" s="143">
        <v>0</v>
      </c>
      <c r="M18" s="143"/>
      <c r="N18" s="143">
        <v>0</v>
      </c>
      <c r="O18" s="143">
        <v>0</v>
      </c>
      <c r="P18" s="143">
        <v>0</v>
      </c>
      <c r="Q18" s="143"/>
      <c r="R18" s="143">
        <v>0</v>
      </c>
      <c r="S18" s="143">
        <v>0</v>
      </c>
      <c r="T18" s="143">
        <v>0</v>
      </c>
      <c r="U18" s="143"/>
      <c r="V18" s="143">
        <v>0</v>
      </c>
      <c r="W18" s="143">
        <v>0</v>
      </c>
      <c r="X18" s="143">
        <v>0</v>
      </c>
      <c r="Y18" s="143"/>
      <c r="Z18" s="143">
        <v>0</v>
      </c>
      <c r="AA18" s="143">
        <v>0</v>
      </c>
      <c r="AB18" s="143">
        <v>0</v>
      </c>
    </row>
    <row r="19" spans="1:28" ht="15" customHeight="1" x14ac:dyDescent="0.25">
      <c r="A19" s="4" t="s">
        <v>54</v>
      </c>
      <c r="B19" s="143">
        <v>0</v>
      </c>
      <c r="C19" s="143">
        <v>0</v>
      </c>
      <c r="D19" s="143">
        <v>0</v>
      </c>
      <c r="E19" s="143"/>
      <c r="F19" s="143">
        <v>0</v>
      </c>
      <c r="G19" s="143">
        <v>0</v>
      </c>
      <c r="H19" s="143">
        <v>0</v>
      </c>
      <c r="I19" s="143"/>
      <c r="J19" s="143">
        <v>0</v>
      </c>
      <c r="K19" s="143">
        <v>0</v>
      </c>
      <c r="L19" s="143">
        <v>0</v>
      </c>
      <c r="M19" s="143"/>
      <c r="N19" s="143">
        <v>0</v>
      </c>
      <c r="O19" s="143">
        <v>0</v>
      </c>
      <c r="P19" s="143">
        <v>0</v>
      </c>
      <c r="Q19" s="143"/>
      <c r="R19" s="143">
        <v>0</v>
      </c>
      <c r="S19" s="143">
        <v>0</v>
      </c>
      <c r="T19" s="143">
        <v>0</v>
      </c>
      <c r="U19" s="143"/>
      <c r="V19" s="143">
        <v>0</v>
      </c>
      <c r="W19" s="143">
        <v>0</v>
      </c>
      <c r="X19" s="143">
        <v>0</v>
      </c>
      <c r="Y19" s="143"/>
      <c r="Z19" s="143">
        <v>0</v>
      </c>
      <c r="AA19" s="143">
        <v>0</v>
      </c>
      <c r="AB19" s="143">
        <v>0</v>
      </c>
    </row>
    <row r="20" spans="1:28" ht="15" customHeight="1" x14ac:dyDescent="0.25">
      <c r="A20" s="4" t="s">
        <v>55</v>
      </c>
      <c r="B20" s="143">
        <v>120</v>
      </c>
      <c r="C20" s="143">
        <v>72</v>
      </c>
      <c r="D20" s="143">
        <v>48</v>
      </c>
      <c r="E20" s="143"/>
      <c r="F20" s="143">
        <v>0</v>
      </c>
      <c r="G20" s="143">
        <v>0</v>
      </c>
      <c r="H20" s="143">
        <v>0</v>
      </c>
      <c r="I20" s="143"/>
      <c r="J20" s="143">
        <v>0</v>
      </c>
      <c r="K20" s="143">
        <v>0</v>
      </c>
      <c r="L20" s="143">
        <v>0</v>
      </c>
      <c r="M20" s="143"/>
      <c r="N20" s="143">
        <v>0</v>
      </c>
      <c r="O20" s="143">
        <v>0</v>
      </c>
      <c r="P20" s="143">
        <v>0</v>
      </c>
      <c r="Q20" s="143"/>
      <c r="R20" s="143">
        <v>41</v>
      </c>
      <c r="S20" s="143">
        <v>27</v>
      </c>
      <c r="T20" s="143">
        <v>14</v>
      </c>
      <c r="U20" s="143"/>
      <c r="V20" s="143">
        <v>57</v>
      </c>
      <c r="W20" s="143">
        <v>32</v>
      </c>
      <c r="X20" s="143">
        <v>25</v>
      </c>
      <c r="Y20" s="143"/>
      <c r="Z20" s="143">
        <v>22</v>
      </c>
      <c r="AA20" s="143">
        <v>13</v>
      </c>
      <c r="AB20" s="143">
        <v>9</v>
      </c>
    </row>
    <row r="21" spans="1:28" ht="15" customHeight="1" x14ac:dyDescent="0.25">
      <c r="A21" s="4" t="s">
        <v>56</v>
      </c>
      <c r="B21" s="143">
        <v>0</v>
      </c>
      <c r="C21" s="143">
        <v>0</v>
      </c>
      <c r="D21" s="143">
        <v>0</v>
      </c>
      <c r="E21" s="143"/>
      <c r="F21" s="143">
        <v>0</v>
      </c>
      <c r="G21" s="143">
        <v>0</v>
      </c>
      <c r="H21" s="143">
        <v>0</v>
      </c>
      <c r="I21" s="143"/>
      <c r="J21" s="143">
        <v>0</v>
      </c>
      <c r="K21" s="143">
        <v>0</v>
      </c>
      <c r="L21" s="143">
        <v>0</v>
      </c>
      <c r="M21" s="143"/>
      <c r="N21" s="143">
        <v>0</v>
      </c>
      <c r="O21" s="143">
        <v>0</v>
      </c>
      <c r="P21" s="143">
        <v>0</v>
      </c>
      <c r="Q21" s="143"/>
      <c r="R21" s="143">
        <v>0</v>
      </c>
      <c r="S21" s="143">
        <v>0</v>
      </c>
      <c r="T21" s="143">
        <v>0</v>
      </c>
      <c r="U21" s="143"/>
      <c r="V21" s="143">
        <v>0</v>
      </c>
      <c r="W21" s="143">
        <v>0</v>
      </c>
      <c r="X21" s="143">
        <v>0</v>
      </c>
      <c r="Y21" s="143"/>
      <c r="Z21" s="143">
        <v>0</v>
      </c>
      <c r="AA21" s="143">
        <v>0</v>
      </c>
      <c r="AB21" s="143">
        <v>0</v>
      </c>
    </row>
    <row r="22" spans="1:28" ht="15" customHeight="1" x14ac:dyDescent="0.25">
      <c r="A22" s="4" t="s">
        <v>57</v>
      </c>
      <c r="B22" s="143">
        <v>0</v>
      </c>
      <c r="C22" s="143">
        <v>0</v>
      </c>
      <c r="D22" s="143">
        <v>0</v>
      </c>
      <c r="E22" s="143"/>
      <c r="F22" s="143">
        <v>0</v>
      </c>
      <c r="G22" s="143">
        <v>0</v>
      </c>
      <c r="H22" s="143">
        <v>0</v>
      </c>
      <c r="I22" s="143"/>
      <c r="J22" s="143">
        <v>0</v>
      </c>
      <c r="K22" s="143">
        <v>0</v>
      </c>
      <c r="L22" s="143">
        <v>0</v>
      </c>
      <c r="M22" s="143"/>
      <c r="N22" s="143">
        <v>0</v>
      </c>
      <c r="O22" s="143">
        <v>0</v>
      </c>
      <c r="P22" s="143">
        <v>0</v>
      </c>
      <c r="Q22" s="143"/>
      <c r="R22" s="143">
        <v>0</v>
      </c>
      <c r="S22" s="143">
        <v>0</v>
      </c>
      <c r="T22" s="143">
        <v>0</v>
      </c>
      <c r="U22" s="143"/>
      <c r="V22" s="143">
        <v>0</v>
      </c>
      <c r="W22" s="143">
        <v>0</v>
      </c>
      <c r="X22" s="143">
        <v>0</v>
      </c>
      <c r="Y22" s="143"/>
      <c r="Z22" s="143">
        <v>0</v>
      </c>
      <c r="AA22" s="143">
        <v>0</v>
      </c>
      <c r="AB22" s="143">
        <v>0</v>
      </c>
    </row>
    <row r="23" spans="1:28" ht="15" customHeight="1" x14ac:dyDescent="0.25">
      <c r="A23" s="4" t="s">
        <v>58</v>
      </c>
      <c r="B23" s="143">
        <v>2</v>
      </c>
      <c r="C23" s="143">
        <v>1</v>
      </c>
      <c r="D23" s="143">
        <v>1</v>
      </c>
      <c r="E23" s="143"/>
      <c r="F23" s="143">
        <v>0</v>
      </c>
      <c r="G23" s="143">
        <v>0</v>
      </c>
      <c r="H23" s="143">
        <v>0</v>
      </c>
      <c r="I23" s="143"/>
      <c r="J23" s="143">
        <v>0</v>
      </c>
      <c r="K23" s="143">
        <v>0</v>
      </c>
      <c r="L23" s="143">
        <v>0</v>
      </c>
      <c r="M23" s="143"/>
      <c r="N23" s="143">
        <v>0</v>
      </c>
      <c r="O23" s="143">
        <v>0</v>
      </c>
      <c r="P23" s="143">
        <v>0</v>
      </c>
      <c r="Q23" s="143"/>
      <c r="R23" s="143">
        <v>0</v>
      </c>
      <c r="S23" s="143">
        <v>0</v>
      </c>
      <c r="T23" s="143">
        <v>0</v>
      </c>
      <c r="U23" s="143"/>
      <c r="V23" s="143">
        <v>0</v>
      </c>
      <c r="W23" s="143">
        <v>0</v>
      </c>
      <c r="X23" s="143">
        <v>0</v>
      </c>
      <c r="Y23" s="143"/>
      <c r="Z23" s="143">
        <v>2</v>
      </c>
      <c r="AA23" s="143">
        <v>1</v>
      </c>
      <c r="AB23" s="143">
        <v>1</v>
      </c>
    </row>
    <row r="24" spans="1:28" ht="15" customHeight="1" x14ac:dyDescent="0.25">
      <c r="A24" s="78" t="s">
        <v>59</v>
      </c>
      <c r="B24" s="143">
        <v>12</v>
      </c>
      <c r="C24" s="143">
        <v>6</v>
      </c>
      <c r="D24" s="143">
        <v>6</v>
      </c>
      <c r="E24" s="143"/>
      <c r="F24" s="143">
        <v>0</v>
      </c>
      <c r="G24" s="143">
        <v>0</v>
      </c>
      <c r="H24" s="143">
        <v>0</v>
      </c>
      <c r="I24" s="143"/>
      <c r="J24" s="143">
        <v>0</v>
      </c>
      <c r="K24" s="143">
        <v>0</v>
      </c>
      <c r="L24" s="143">
        <v>0</v>
      </c>
      <c r="M24" s="143"/>
      <c r="N24" s="143">
        <v>0</v>
      </c>
      <c r="O24" s="143">
        <v>0</v>
      </c>
      <c r="P24" s="143">
        <v>0</v>
      </c>
      <c r="Q24" s="143"/>
      <c r="R24" s="143">
        <v>5</v>
      </c>
      <c r="S24" s="143">
        <v>2</v>
      </c>
      <c r="T24" s="143">
        <v>3</v>
      </c>
      <c r="U24" s="143"/>
      <c r="V24" s="143">
        <v>6</v>
      </c>
      <c r="W24" s="143">
        <v>4</v>
      </c>
      <c r="X24" s="143">
        <v>2</v>
      </c>
      <c r="Y24" s="143"/>
      <c r="Z24" s="143">
        <v>1</v>
      </c>
      <c r="AA24" s="143">
        <v>0</v>
      </c>
      <c r="AB24" s="143">
        <v>1</v>
      </c>
    </row>
    <row r="25" spans="1:28" ht="15" customHeight="1" x14ac:dyDescent="0.25">
      <c r="A25" s="4" t="s">
        <v>60</v>
      </c>
      <c r="B25" s="143">
        <v>0</v>
      </c>
      <c r="C25" s="143">
        <v>0</v>
      </c>
      <c r="D25" s="143">
        <v>0</v>
      </c>
      <c r="E25" s="143"/>
      <c r="F25" s="143">
        <v>0</v>
      </c>
      <c r="G25" s="143">
        <v>0</v>
      </c>
      <c r="H25" s="143">
        <v>0</v>
      </c>
      <c r="I25" s="143"/>
      <c r="J25" s="143">
        <v>0</v>
      </c>
      <c r="K25" s="143">
        <v>0</v>
      </c>
      <c r="L25" s="143">
        <v>0</v>
      </c>
      <c r="M25" s="143"/>
      <c r="N25" s="143">
        <v>0</v>
      </c>
      <c r="O25" s="143">
        <v>0</v>
      </c>
      <c r="P25" s="143">
        <v>0</v>
      </c>
      <c r="Q25" s="143"/>
      <c r="R25" s="143">
        <v>0</v>
      </c>
      <c r="S25" s="143">
        <v>0</v>
      </c>
      <c r="T25" s="143">
        <v>0</v>
      </c>
      <c r="U25" s="143"/>
      <c r="V25" s="143">
        <v>0</v>
      </c>
      <c r="W25" s="143">
        <v>0</v>
      </c>
      <c r="X25" s="143">
        <v>0</v>
      </c>
      <c r="Y25" s="143"/>
      <c r="Z25" s="143">
        <v>0</v>
      </c>
      <c r="AA25" s="143">
        <v>0</v>
      </c>
      <c r="AB25" s="143">
        <v>0</v>
      </c>
    </row>
    <row r="26" spans="1:28" ht="15" customHeight="1" x14ac:dyDescent="0.25">
      <c r="A26" s="4" t="s">
        <v>61</v>
      </c>
      <c r="B26" s="143">
        <v>0</v>
      </c>
      <c r="C26" s="143">
        <v>0</v>
      </c>
      <c r="D26" s="143">
        <v>0</v>
      </c>
      <c r="E26" s="143"/>
      <c r="F26" s="143">
        <v>0</v>
      </c>
      <c r="G26" s="143">
        <v>0</v>
      </c>
      <c r="H26" s="143">
        <v>0</v>
      </c>
      <c r="I26" s="143"/>
      <c r="J26" s="143">
        <v>0</v>
      </c>
      <c r="K26" s="143">
        <v>0</v>
      </c>
      <c r="L26" s="143">
        <v>0</v>
      </c>
      <c r="M26" s="143"/>
      <c r="N26" s="143">
        <v>0</v>
      </c>
      <c r="O26" s="143">
        <v>0</v>
      </c>
      <c r="P26" s="143">
        <v>0</v>
      </c>
      <c r="Q26" s="143"/>
      <c r="R26" s="143">
        <v>0</v>
      </c>
      <c r="S26" s="143">
        <v>0</v>
      </c>
      <c r="T26" s="143">
        <v>0</v>
      </c>
      <c r="U26" s="143"/>
      <c r="V26" s="143">
        <v>0</v>
      </c>
      <c r="W26" s="143">
        <v>0</v>
      </c>
      <c r="X26" s="143">
        <v>0</v>
      </c>
      <c r="Y26" s="143"/>
      <c r="Z26" s="143">
        <v>0</v>
      </c>
      <c r="AA26" s="143">
        <v>0</v>
      </c>
      <c r="AB26" s="143">
        <v>0</v>
      </c>
    </row>
    <row r="27" spans="1:28" ht="15" customHeight="1" x14ac:dyDescent="0.25">
      <c r="A27" s="4" t="s">
        <v>62</v>
      </c>
      <c r="B27" s="143">
        <v>0</v>
      </c>
      <c r="C27" s="143">
        <v>0</v>
      </c>
      <c r="D27" s="143">
        <v>0</v>
      </c>
      <c r="E27" s="143"/>
      <c r="F27" s="143">
        <v>0</v>
      </c>
      <c r="G27" s="143">
        <v>0</v>
      </c>
      <c r="H27" s="143">
        <v>0</v>
      </c>
      <c r="I27" s="143"/>
      <c r="J27" s="143">
        <v>0</v>
      </c>
      <c r="K27" s="143">
        <v>0</v>
      </c>
      <c r="L27" s="143">
        <v>0</v>
      </c>
      <c r="M27" s="143"/>
      <c r="N27" s="143">
        <v>0</v>
      </c>
      <c r="O27" s="143">
        <v>0</v>
      </c>
      <c r="P27" s="143">
        <v>0</v>
      </c>
      <c r="Q27" s="143"/>
      <c r="R27" s="143">
        <v>0</v>
      </c>
      <c r="S27" s="143">
        <v>0</v>
      </c>
      <c r="T27" s="143">
        <v>0</v>
      </c>
      <c r="U27" s="143"/>
      <c r="V27" s="143">
        <v>0</v>
      </c>
      <c r="W27" s="143">
        <v>0</v>
      </c>
      <c r="X27" s="143">
        <v>0</v>
      </c>
      <c r="Y27" s="143"/>
      <c r="Z27" s="143">
        <v>0</v>
      </c>
      <c r="AA27" s="143">
        <v>0</v>
      </c>
      <c r="AB27" s="143">
        <v>0</v>
      </c>
    </row>
    <row r="28" spans="1:28" ht="15" customHeight="1" x14ac:dyDescent="0.25">
      <c r="A28" s="4" t="s">
        <v>63</v>
      </c>
      <c r="B28" s="143">
        <v>0</v>
      </c>
      <c r="C28" s="143">
        <v>0</v>
      </c>
      <c r="D28" s="143">
        <v>0</v>
      </c>
      <c r="E28" s="143"/>
      <c r="F28" s="143">
        <v>0</v>
      </c>
      <c r="G28" s="143">
        <v>0</v>
      </c>
      <c r="H28" s="143">
        <v>0</v>
      </c>
      <c r="I28" s="143"/>
      <c r="J28" s="143">
        <v>0</v>
      </c>
      <c r="K28" s="143">
        <v>0</v>
      </c>
      <c r="L28" s="143">
        <v>0</v>
      </c>
      <c r="M28" s="143"/>
      <c r="N28" s="143">
        <v>0</v>
      </c>
      <c r="O28" s="143">
        <v>0</v>
      </c>
      <c r="P28" s="143">
        <v>0</v>
      </c>
      <c r="Q28" s="143"/>
      <c r="R28" s="143">
        <v>0</v>
      </c>
      <c r="S28" s="143">
        <v>0</v>
      </c>
      <c r="T28" s="143">
        <v>0</v>
      </c>
      <c r="U28" s="143"/>
      <c r="V28" s="143">
        <v>0</v>
      </c>
      <c r="W28" s="143">
        <v>0</v>
      </c>
      <c r="X28" s="143">
        <v>0</v>
      </c>
      <c r="Y28" s="143"/>
      <c r="Z28" s="143">
        <v>0</v>
      </c>
      <c r="AA28" s="143">
        <v>0</v>
      </c>
      <c r="AB28" s="143">
        <v>0</v>
      </c>
    </row>
    <row r="29" spans="1:28" ht="15" customHeight="1" x14ac:dyDescent="0.25">
      <c r="A29" s="4" t="s">
        <v>64</v>
      </c>
      <c r="B29" s="143">
        <v>0</v>
      </c>
      <c r="C29" s="143">
        <v>0</v>
      </c>
      <c r="D29" s="143">
        <v>0</v>
      </c>
      <c r="E29" s="143"/>
      <c r="F29" s="143">
        <v>0</v>
      </c>
      <c r="G29" s="143">
        <v>0</v>
      </c>
      <c r="H29" s="143">
        <v>0</v>
      </c>
      <c r="I29" s="143"/>
      <c r="J29" s="143">
        <v>0</v>
      </c>
      <c r="K29" s="143">
        <v>0</v>
      </c>
      <c r="L29" s="143">
        <v>0</v>
      </c>
      <c r="M29" s="143"/>
      <c r="N29" s="143">
        <v>0</v>
      </c>
      <c r="O29" s="143">
        <v>0</v>
      </c>
      <c r="P29" s="143">
        <v>0</v>
      </c>
      <c r="Q29" s="143"/>
      <c r="R29" s="143">
        <v>0</v>
      </c>
      <c r="S29" s="143">
        <v>0</v>
      </c>
      <c r="T29" s="143">
        <v>0</v>
      </c>
      <c r="U29" s="143"/>
      <c r="V29" s="143">
        <v>0</v>
      </c>
      <c r="W29" s="143">
        <v>0</v>
      </c>
      <c r="X29" s="143">
        <v>0</v>
      </c>
      <c r="Y29" s="143"/>
      <c r="Z29" s="143">
        <v>0</v>
      </c>
      <c r="AA29" s="143">
        <v>0</v>
      </c>
      <c r="AB29" s="143">
        <v>0</v>
      </c>
    </row>
    <row r="30" spans="1:28" ht="15" customHeight="1" x14ac:dyDescent="0.25">
      <c r="A30" s="4" t="s">
        <v>65</v>
      </c>
      <c r="B30" s="143">
        <v>0</v>
      </c>
      <c r="C30" s="143">
        <v>0</v>
      </c>
      <c r="D30" s="143">
        <v>0</v>
      </c>
      <c r="E30" s="143"/>
      <c r="F30" s="143">
        <v>0</v>
      </c>
      <c r="G30" s="143">
        <v>0</v>
      </c>
      <c r="H30" s="143">
        <v>0</v>
      </c>
      <c r="I30" s="143"/>
      <c r="J30" s="143">
        <v>0</v>
      </c>
      <c r="K30" s="143">
        <v>0</v>
      </c>
      <c r="L30" s="143">
        <v>0</v>
      </c>
      <c r="M30" s="143"/>
      <c r="N30" s="143">
        <v>0</v>
      </c>
      <c r="O30" s="143">
        <v>0</v>
      </c>
      <c r="P30" s="143">
        <v>0</v>
      </c>
      <c r="Q30" s="143"/>
      <c r="R30" s="143">
        <v>0</v>
      </c>
      <c r="S30" s="143">
        <v>0</v>
      </c>
      <c r="T30" s="143">
        <v>0</v>
      </c>
      <c r="U30" s="143"/>
      <c r="V30" s="143">
        <v>0</v>
      </c>
      <c r="W30" s="143">
        <v>0</v>
      </c>
      <c r="X30" s="143">
        <v>0</v>
      </c>
      <c r="Y30" s="143"/>
      <c r="Z30" s="143">
        <v>0</v>
      </c>
      <c r="AA30" s="143">
        <v>0</v>
      </c>
      <c r="AB30" s="143">
        <v>0</v>
      </c>
    </row>
    <row r="31" spans="1:28" ht="15" customHeight="1" x14ac:dyDescent="0.25">
      <c r="A31" s="4" t="s">
        <v>66</v>
      </c>
      <c r="B31" s="143">
        <v>0</v>
      </c>
      <c r="C31" s="143">
        <v>0</v>
      </c>
      <c r="D31" s="143">
        <v>0</v>
      </c>
      <c r="E31" s="143"/>
      <c r="F31" s="143">
        <v>0</v>
      </c>
      <c r="G31" s="143">
        <v>0</v>
      </c>
      <c r="H31" s="143">
        <v>0</v>
      </c>
      <c r="I31" s="143"/>
      <c r="J31" s="143">
        <v>0</v>
      </c>
      <c r="K31" s="143">
        <v>0</v>
      </c>
      <c r="L31" s="143">
        <v>0</v>
      </c>
      <c r="M31" s="143"/>
      <c r="N31" s="143">
        <v>0</v>
      </c>
      <c r="O31" s="143">
        <v>0</v>
      </c>
      <c r="P31" s="143">
        <v>0</v>
      </c>
      <c r="Q31" s="143"/>
      <c r="R31" s="143">
        <v>0</v>
      </c>
      <c r="S31" s="143">
        <v>0</v>
      </c>
      <c r="T31" s="143">
        <v>0</v>
      </c>
      <c r="U31" s="143"/>
      <c r="V31" s="143">
        <v>0</v>
      </c>
      <c r="W31" s="143">
        <v>0</v>
      </c>
      <c r="X31" s="143">
        <v>0</v>
      </c>
      <c r="Y31" s="143"/>
      <c r="Z31" s="143">
        <v>0</v>
      </c>
      <c r="AA31" s="143">
        <v>0</v>
      </c>
      <c r="AB31" s="143">
        <v>0</v>
      </c>
    </row>
    <row r="32" spans="1:28" ht="15" customHeight="1" x14ac:dyDescent="0.25">
      <c r="A32" s="4" t="s">
        <v>67</v>
      </c>
      <c r="B32" s="143">
        <v>9</v>
      </c>
      <c r="C32" s="143">
        <v>5</v>
      </c>
      <c r="D32" s="143">
        <v>4</v>
      </c>
      <c r="E32" s="143"/>
      <c r="F32" s="143">
        <v>0</v>
      </c>
      <c r="G32" s="143">
        <v>0</v>
      </c>
      <c r="H32" s="143">
        <v>0</v>
      </c>
      <c r="I32" s="143"/>
      <c r="J32" s="143">
        <v>0</v>
      </c>
      <c r="K32" s="143">
        <v>0</v>
      </c>
      <c r="L32" s="143">
        <v>0</v>
      </c>
      <c r="M32" s="143"/>
      <c r="N32" s="143">
        <v>0</v>
      </c>
      <c r="O32" s="143">
        <v>0</v>
      </c>
      <c r="P32" s="143">
        <v>0</v>
      </c>
      <c r="Q32" s="143"/>
      <c r="R32" s="143">
        <v>0</v>
      </c>
      <c r="S32" s="143">
        <v>0</v>
      </c>
      <c r="T32" s="143">
        <v>0</v>
      </c>
      <c r="U32" s="143"/>
      <c r="V32" s="143">
        <v>1</v>
      </c>
      <c r="W32" s="143">
        <v>0</v>
      </c>
      <c r="X32" s="143">
        <v>1</v>
      </c>
      <c r="Y32" s="143"/>
      <c r="Z32" s="143">
        <v>8</v>
      </c>
      <c r="AA32" s="143">
        <v>5</v>
      </c>
      <c r="AB32" s="143">
        <v>3</v>
      </c>
    </row>
    <row r="33" spans="1:31" ht="15" customHeight="1" x14ac:dyDescent="0.25">
      <c r="A33" s="4" t="s">
        <v>68</v>
      </c>
      <c r="B33" s="143">
        <v>2</v>
      </c>
      <c r="C33" s="143">
        <v>0</v>
      </c>
      <c r="D33" s="143">
        <v>2</v>
      </c>
      <c r="E33" s="143"/>
      <c r="F33" s="143">
        <v>0</v>
      </c>
      <c r="G33" s="143">
        <v>0</v>
      </c>
      <c r="H33" s="143">
        <v>0</v>
      </c>
      <c r="I33" s="143"/>
      <c r="J33" s="143">
        <v>0</v>
      </c>
      <c r="K33" s="143">
        <v>0</v>
      </c>
      <c r="L33" s="143">
        <v>0</v>
      </c>
      <c r="M33" s="143"/>
      <c r="N33" s="143">
        <v>0</v>
      </c>
      <c r="O33" s="143">
        <v>0</v>
      </c>
      <c r="P33" s="143">
        <v>0</v>
      </c>
      <c r="Q33" s="143"/>
      <c r="R33" s="143">
        <v>0</v>
      </c>
      <c r="S33" s="143">
        <v>0</v>
      </c>
      <c r="T33" s="143">
        <v>0</v>
      </c>
      <c r="U33" s="143"/>
      <c r="V33" s="143">
        <v>0</v>
      </c>
      <c r="W33" s="143">
        <v>0</v>
      </c>
      <c r="X33" s="143">
        <v>0</v>
      </c>
      <c r="Y33" s="143"/>
      <c r="Z33" s="143">
        <v>2</v>
      </c>
      <c r="AA33" s="143">
        <v>0</v>
      </c>
      <c r="AB33" s="143">
        <v>2</v>
      </c>
    </row>
    <row r="34" spans="1:31" ht="15" customHeight="1" x14ac:dyDescent="0.25">
      <c r="A34" s="4" t="s">
        <v>69</v>
      </c>
      <c r="B34" s="143">
        <v>12</v>
      </c>
      <c r="C34" s="143">
        <v>4</v>
      </c>
      <c r="D34" s="143">
        <v>8</v>
      </c>
      <c r="E34" s="143"/>
      <c r="F34" s="143">
        <v>0</v>
      </c>
      <c r="G34" s="143">
        <v>0</v>
      </c>
      <c r="H34" s="143">
        <v>0</v>
      </c>
      <c r="I34" s="143"/>
      <c r="J34" s="143">
        <v>0</v>
      </c>
      <c r="K34" s="143">
        <v>0</v>
      </c>
      <c r="L34" s="143">
        <v>0</v>
      </c>
      <c r="M34" s="143"/>
      <c r="N34" s="143">
        <v>0</v>
      </c>
      <c r="O34" s="143">
        <v>0</v>
      </c>
      <c r="P34" s="143">
        <v>0</v>
      </c>
      <c r="Q34" s="143"/>
      <c r="R34" s="143">
        <v>4</v>
      </c>
      <c r="S34" s="143">
        <v>0</v>
      </c>
      <c r="T34" s="143">
        <v>4</v>
      </c>
      <c r="U34" s="143"/>
      <c r="V34" s="143">
        <v>5</v>
      </c>
      <c r="W34" s="143">
        <v>3</v>
      </c>
      <c r="X34" s="143">
        <v>2</v>
      </c>
      <c r="Y34" s="143"/>
      <c r="Z34" s="143">
        <v>3</v>
      </c>
      <c r="AA34" s="143">
        <v>1</v>
      </c>
      <c r="AB34" s="143">
        <v>2</v>
      </c>
    </row>
    <row r="35" spans="1:31" ht="15" customHeight="1" x14ac:dyDescent="0.25">
      <c r="A35" s="4" t="s">
        <v>70</v>
      </c>
      <c r="B35" s="143">
        <v>0</v>
      </c>
      <c r="C35" s="143">
        <v>0</v>
      </c>
      <c r="D35" s="143">
        <v>0</v>
      </c>
      <c r="E35" s="143"/>
      <c r="F35" s="143">
        <v>0</v>
      </c>
      <c r="G35" s="143">
        <v>0</v>
      </c>
      <c r="H35" s="143">
        <v>0</v>
      </c>
      <c r="I35" s="143"/>
      <c r="J35" s="143">
        <v>0</v>
      </c>
      <c r="K35" s="143">
        <v>0</v>
      </c>
      <c r="L35" s="143">
        <v>0</v>
      </c>
      <c r="M35" s="143"/>
      <c r="N35" s="143">
        <v>0</v>
      </c>
      <c r="O35" s="143">
        <v>0</v>
      </c>
      <c r="P35" s="143">
        <v>0</v>
      </c>
      <c r="Q35" s="143"/>
      <c r="R35" s="143">
        <v>0</v>
      </c>
      <c r="S35" s="143">
        <v>0</v>
      </c>
      <c r="T35" s="143">
        <v>0</v>
      </c>
      <c r="U35" s="143"/>
      <c r="V35" s="143">
        <v>0</v>
      </c>
      <c r="W35" s="143">
        <v>0</v>
      </c>
      <c r="X35" s="143">
        <v>0</v>
      </c>
      <c r="Y35" s="143"/>
      <c r="Z35" s="143">
        <v>0</v>
      </c>
      <c r="AA35" s="143">
        <v>0</v>
      </c>
      <c r="AB35" s="143">
        <v>0</v>
      </c>
    </row>
    <row r="36" spans="1:31" ht="15" customHeight="1" x14ac:dyDescent="0.25">
      <c r="A36" s="4" t="s">
        <v>71</v>
      </c>
      <c r="B36" s="143">
        <v>0</v>
      </c>
      <c r="C36" s="143">
        <v>0</v>
      </c>
      <c r="D36" s="143">
        <v>0</v>
      </c>
      <c r="E36" s="143"/>
      <c r="F36" s="143">
        <v>0</v>
      </c>
      <c r="G36" s="143">
        <v>0</v>
      </c>
      <c r="H36" s="143">
        <v>0</v>
      </c>
      <c r="I36" s="143"/>
      <c r="J36" s="143">
        <v>0</v>
      </c>
      <c r="K36" s="143">
        <v>0</v>
      </c>
      <c r="L36" s="143">
        <v>0</v>
      </c>
      <c r="M36" s="143"/>
      <c r="N36" s="143">
        <v>0</v>
      </c>
      <c r="O36" s="143">
        <v>0</v>
      </c>
      <c r="P36" s="143">
        <v>0</v>
      </c>
      <c r="Q36" s="143"/>
      <c r="R36" s="143">
        <v>0</v>
      </c>
      <c r="S36" s="143">
        <v>0</v>
      </c>
      <c r="T36" s="143">
        <v>0</v>
      </c>
      <c r="U36" s="143"/>
      <c r="V36" s="143">
        <v>0</v>
      </c>
      <c r="W36" s="143">
        <v>0</v>
      </c>
      <c r="X36" s="143">
        <v>0</v>
      </c>
      <c r="Y36" s="143"/>
      <c r="Z36" s="143">
        <v>0</v>
      </c>
      <c r="AA36" s="143">
        <v>0</v>
      </c>
      <c r="AB36" s="143">
        <v>0</v>
      </c>
    </row>
    <row r="37" spans="1:31" ht="15" customHeight="1" x14ac:dyDescent="0.25">
      <c r="A37" s="4" t="s">
        <v>72</v>
      </c>
      <c r="B37" s="143">
        <v>0</v>
      </c>
      <c r="C37" s="143">
        <v>0</v>
      </c>
      <c r="D37" s="143">
        <v>0</v>
      </c>
      <c r="E37" s="143"/>
      <c r="F37" s="143">
        <v>0</v>
      </c>
      <c r="G37" s="143">
        <v>0</v>
      </c>
      <c r="H37" s="143">
        <v>0</v>
      </c>
      <c r="I37" s="143"/>
      <c r="J37" s="143">
        <v>0</v>
      </c>
      <c r="K37" s="143">
        <v>0</v>
      </c>
      <c r="L37" s="143">
        <v>0</v>
      </c>
      <c r="M37" s="143"/>
      <c r="N37" s="143">
        <v>0</v>
      </c>
      <c r="O37" s="143">
        <v>0</v>
      </c>
      <c r="P37" s="143">
        <v>0</v>
      </c>
      <c r="Q37" s="143"/>
      <c r="R37" s="143">
        <v>0</v>
      </c>
      <c r="S37" s="143">
        <v>0</v>
      </c>
      <c r="T37" s="143">
        <v>0</v>
      </c>
      <c r="U37" s="143"/>
      <c r="V37" s="143">
        <v>0</v>
      </c>
      <c r="W37" s="143">
        <v>0</v>
      </c>
      <c r="X37" s="143">
        <v>0</v>
      </c>
      <c r="Y37" s="143"/>
      <c r="Z37" s="143">
        <v>0</v>
      </c>
      <c r="AA37" s="143">
        <v>0</v>
      </c>
      <c r="AB37" s="143">
        <v>0</v>
      </c>
    </row>
    <row r="38" spans="1:31" ht="15" customHeight="1" thickBot="1" x14ac:dyDescent="0.3">
      <c r="A38" s="4" t="s">
        <v>73</v>
      </c>
      <c r="B38" s="143">
        <v>0</v>
      </c>
      <c r="C38" s="143">
        <v>0</v>
      </c>
      <c r="D38" s="143">
        <v>0</v>
      </c>
      <c r="E38" s="143"/>
      <c r="F38" s="143">
        <v>0</v>
      </c>
      <c r="G38" s="143">
        <v>0</v>
      </c>
      <c r="H38" s="143">
        <v>0</v>
      </c>
      <c r="I38" s="143"/>
      <c r="J38" s="143">
        <v>0</v>
      </c>
      <c r="K38" s="143">
        <v>0</v>
      </c>
      <c r="L38" s="143">
        <v>0</v>
      </c>
      <c r="M38" s="143"/>
      <c r="N38" s="143">
        <v>0</v>
      </c>
      <c r="O38" s="143">
        <v>0</v>
      </c>
      <c r="P38" s="143">
        <v>0</v>
      </c>
      <c r="Q38" s="143"/>
      <c r="R38" s="143">
        <v>0</v>
      </c>
      <c r="S38" s="143">
        <v>0</v>
      </c>
      <c r="T38" s="143">
        <v>0</v>
      </c>
      <c r="U38" s="143"/>
      <c r="V38" s="143">
        <v>0</v>
      </c>
      <c r="W38" s="143">
        <v>0</v>
      </c>
      <c r="X38" s="143">
        <v>0</v>
      </c>
      <c r="Y38" s="143"/>
      <c r="Z38" s="143">
        <v>0</v>
      </c>
      <c r="AA38" s="143">
        <v>0</v>
      </c>
      <c r="AB38" s="143">
        <v>0</v>
      </c>
    </row>
    <row r="39" spans="1:31" x14ac:dyDescent="0.25">
      <c r="A39" s="242" t="s">
        <v>98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</row>
    <row r="40" spans="1:31" x14ac:dyDescent="0.25">
      <c r="A40" s="247" t="s">
        <v>79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</row>
    <row r="41" spans="1:31" ht="16.5" customHeight="1" thickBot="1" x14ac:dyDescent="0.3">
      <c r="A41" s="22"/>
    </row>
    <row r="42" spans="1:31" ht="14.25" customHeight="1" thickBot="1" x14ac:dyDescent="0.3">
      <c r="A42" s="258" t="s">
        <v>184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E42" s="189" t="s">
        <v>111</v>
      </c>
    </row>
    <row r="43" spans="1:31" ht="14.25" x14ac:dyDescent="0.25">
      <c r="A43" s="258" t="s">
        <v>162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</row>
    <row r="44" spans="1:31" ht="14.25" x14ac:dyDescent="0.25">
      <c r="A44" s="258" t="s">
        <v>30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</row>
    <row r="45" spans="1:31" ht="14.25" x14ac:dyDescent="0.25">
      <c r="A45" s="258" t="s">
        <v>46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</row>
    <row r="46" spans="1:31" ht="14.25" x14ac:dyDescent="0.25">
      <c r="A46" s="250" t="s">
        <v>99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</row>
    <row r="47" spans="1:31" ht="14.25" x14ac:dyDescent="0.25">
      <c r="A47" s="250" t="s">
        <v>117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</row>
    <row r="48" spans="1:31" ht="13.5" thickBo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15" customHeight="1" thickBot="1" x14ac:dyDescent="0.3">
      <c r="A49" s="237" t="s">
        <v>103</v>
      </c>
      <c r="B49" s="239" t="s">
        <v>10</v>
      </c>
      <c r="C49" s="239"/>
      <c r="D49" s="239"/>
      <c r="E49" s="8"/>
      <c r="F49" s="239" t="s">
        <v>21</v>
      </c>
      <c r="G49" s="239"/>
      <c r="H49" s="239"/>
      <c r="I49" s="8"/>
      <c r="J49" s="239" t="s">
        <v>22</v>
      </c>
      <c r="K49" s="239"/>
      <c r="L49" s="239"/>
      <c r="M49" s="8"/>
      <c r="N49" s="239" t="s">
        <v>23</v>
      </c>
      <c r="O49" s="239"/>
      <c r="P49" s="239"/>
      <c r="Q49" s="8"/>
      <c r="R49" s="239" t="s">
        <v>24</v>
      </c>
      <c r="S49" s="239"/>
      <c r="T49" s="239"/>
      <c r="U49" s="8"/>
      <c r="V49" s="239" t="s">
        <v>25</v>
      </c>
      <c r="W49" s="239"/>
      <c r="X49" s="239"/>
      <c r="Y49" s="8"/>
      <c r="Z49" s="239" t="s">
        <v>26</v>
      </c>
      <c r="AA49" s="239"/>
      <c r="AB49" s="239"/>
    </row>
    <row r="50" spans="1:28" ht="15" customHeight="1" thickBot="1" x14ac:dyDescent="0.3">
      <c r="A50" s="237"/>
      <c r="B50" s="11" t="s">
        <v>31</v>
      </c>
      <c r="C50" s="11" t="s">
        <v>32</v>
      </c>
      <c r="D50" s="11" t="s">
        <v>33</v>
      </c>
      <c r="E50" s="11"/>
      <c r="F50" s="11" t="s">
        <v>31</v>
      </c>
      <c r="G50" s="11" t="s">
        <v>32</v>
      </c>
      <c r="H50" s="11" t="s">
        <v>33</v>
      </c>
      <c r="I50" s="11"/>
      <c r="J50" s="11" t="s">
        <v>31</v>
      </c>
      <c r="K50" s="11" t="s">
        <v>32</v>
      </c>
      <c r="L50" s="11" t="s">
        <v>33</v>
      </c>
      <c r="M50" s="11"/>
      <c r="N50" s="11" t="s">
        <v>31</v>
      </c>
      <c r="O50" s="11" t="s">
        <v>32</v>
      </c>
      <c r="P50" s="11" t="s">
        <v>33</v>
      </c>
      <c r="Q50" s="11"/>
      <c r="R50" s="11" t="s">
        <v>31</v>
      </c>
      <c r="S50" s="11" t="s">
        <v>32</v>
      </c>
      <c r="T50" s="11" t="s">
        <v>33</v>
      </c>
      <c r="U50" s="11"/>
      <c r="V50" s="11" t="s">
        <v>31</v>
      </c>
      <c r="W50" s="11" t="s">
        <v>32</v>
      </c>
      <c r="X50" s="11" t="s">
        <v>33</v>
      </c>
      <c r="Y50" s="11"/>
      <c r="Z50" s="11" t="s">
        <v>31</v>
      </c>
      <c r="AA50" s="11" t="s">
        <v>32</v>
      </c>
      <c r="AB50" s="11" t="s">
        <v>33</v>
      </c>
    </row>
    <row r="51" spans="1:28" ht="15" customHeight="1" x14ac:dyDescent="0.25">
      <c r="A51" s="23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s="24" customFormat="1" ht="15" customHeight="1" x14ac:dyDescent="0.25">
      <c r="A52" s="29" t="s">
        <v>47</v>
      </c>
      <c r="B52" s="63">
        <v>0.96280349240521457</v>
      </c>
      <c r="C52" s="63">
        <v>1.4322087842138767</v>
      </c>
      <c r="D52" s="63">
        <v>0.68020693619467332</v>
      </c>
      <c r="E52" s="93"/>
      <c r="F52" s="63" t="s">
        <v>19</v>
      </c>
      <c r="G52" s="63" t="s">
        <v>19</v>
      </c>
      <c r="H52" s="63" t="s">
        <v>19</v>
      </c>
      <c r="I52" s="93"/>
      <c r="J52" s="63" t="s">
        <v>19</v>
      </c>
      <c r="K52" s="63" t="s">
        <v>19</v>
      </c>
      <c r="L52" s="63" t="s">
        <v>19</v>
      </c>
      <c r="M52" s="93"/>
      <c r="N52" s="63" t="s">
        <v>19</v>
      </c>
      <c r="O52" s="63" t="s">
        <v>19</v>
      </c>
      <c r="P52" s="63" t="s">
        <v>19</v>
      </c>
      <c r="Q52" s="93"/>
      <c r="R52" s="63">
        <v>0.61019382627422836</v>
      </c>
      <c r="S52" s="63">
        <v>0.89644513137557957</v>
      </c>
      <c r="T52" s="63">
        <v>0.42943587741557682</v>
      </c>
      <c r="U52" s="93"/>
      <c r="V52" s="63">
        <v>1.5062213490504257</v>
      </c>
      <c r="W52" s="63">
        <v>2.2887323943661975</v>
      </c>
      <c r="X52" s="63">
        <v>1.0427528675703857</v>
      </c>
      <c r="Y52" s="93"/>
      <c r="Z52" s="63">
        <v>1.0837959291567538</v>
      </c>
      <c r="AA52" s="63">
        <v>1.6356877323420074</v>
      </c>
      <c r="AB52" s="63">
        <v>0.77932731747333883</v>
      </c>
    </row>
    <row r="53" spans="1:28" ht="15" customHeight="1" x14ac:dyDescent="0.25">
      <c r="A53" s="23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</row>
    <row r="54" spans="1:28" ht="15" customHeight="1" x14ac:dyDescent="0.25">
      <c r="A54" s="4" t="s">
        <v>48</v>
      </c>
      <c r="B54" s="53">
        <v>0.48192771084337355</v>
      </c>
      <c r="C54" s="53">
        <v>0.67114093959731547</v>
      </c>
      <c r="D54" s="53">
        <v>0.37593984962406013</v>
      </c>
      <c r="E54" s="50"/>
      <c r="F54" s="53" t="s">
        <v>19</v>
      </c>
      <c r="G54" s="53" t="s">
        <v>19</v>
      </c>
      <c r="H54" s="53" t="s">
        <v>19</v>
      </c>
      <c r="I54" s="50"/>
      <c r="J54" s="53" t="s">
        <v>19</v>
      </c>
      <c r="K54" s="53" t="s">
        <v>19</v>
      </c>
      <c r="L54" s="53" t="s">
        <v>19</v>
      </c>
      <c r="M54" s="50"/>
      <c r="N54" s="53" t="s">
        <v>19</v>
      </c>
      <c r="O54" s="53" t="s">
        <v>19</v>
      </c>
      <c r="P54" s="53" t="s">
        <v>19</v>
      </c>
      <c r="Q54" s="50"/>
      <c r="R54" s="53">
        <v>0</v>
      </c>
      <c r="S54" s="53">
        <v>0</v>
      </c>
      <c r="T54" s="53">
        <v>0</v>
      </c>
      <c r="U54" s="50"/>
      <c r="V54" s="53">
        <v>0</v>
      </c>
      <c r="W54" s="53">
        <v>0</v>
      </c>
      <c r="X54" s="53">
        <v>0</v>
      </c>
      <c r="Y54" s="50"/>
      <c r="Z54" s="53">
        <v>2.083333333333333</v>
      </c>
      <c r="AA54" s="53">
        <v>4</v>
      </c>
      <c r="AB54" s="53">
        <v>1.4084507042253522</v>
      </c>
    </row>
    <row r="55" spans="1:28" ht="15" customHeight="1" x14ac:dyDescent="0.25">
      <c r="A55" s="4" t="s">
        <v>49</v>
      </c>
      <c r="B55" s="53">
        <v>0</v>
      </c>
      <c r="C55" s="53">
        <v>0</v>
      </c>
      <c r="D55" s="53">
        <v>0</v>
      </c>
      <c r="E55" s="50"/>
      <c r="F55" s="53" t="s">
        <v>19</v>
      </c>
      <c r="G55" s="53" t="s">
        <v>19</v>
      </c>
      <c r="H55" s="53" t="s">
        <v>19</v>
      </c>
      <c r="I55" s="50"/>
      <c r="J55" s="53" t="s">
        <v>19</v>
      </c>
      <c r="K55" s="53" t="s">
        <v>19</v>
      </c>
      <c r="L55" s="53" t="s">
        <v>19</v>
      </c>
      <c r="M55" s="50"/>
      <c r="N55" s="53" t="s">
        <v>19</v>
      </c>
      <c r="O55" s="53" t="s">
        <v>19</v>
      </c>
      <c r="P55" s="53" t="s">
        <v>19</v>
      </c>
      <c r="Q55" s="50"/>
      <c r="R55" s="53">
        <v>0</v>
      </c>
      <c r="S55" s="53">
        <v>0</v>
      </c>
      <c r="T55" s="53">
        <v>0</v>
      </c>
      <c r="U55" s="50"/>
      <c r="V55" s="53">
        <v>0</v>
      </c>
      <c r="W55" s="53">
        <v>0</v>
      </c>
      <c r="X55" s="53">
        <v>0</v>
      </c>
      <c r="Y55" s="50"/>
      <c r="Z55" s="53">
        <v>0</v>
      </c>
      <c r="AA55" s="53">
        <v>0</v>
      </c>
      <c r="AB55" s="53">
        <v>0</v>
      </c>
    </row>
    <row r="56" spans="1:28" ht="15" customHeight="1" x14ac:dyDescent="0.25">
      <c r="A56" s="4" t="s">
        <v>50</v>
      </c>
      <c r="B56" s="53">
        <v>0.30769230769230771</v>
      </c>
      <c r="C56" s="53">
        <v>0</v>
      </c>
      <c r="D56" s="53">
        <v>0.47393364928909953</v>
      </c>
      <c r="E56" s="50"/>
      <c r="F56" s="53" t="s">
        <v>19</v>
      </c>
      <c r="G56" s="53" t="s">
        <v>19</v>
      </c>
      <c r="H56" s="53" t="s">
        <v>19</v>
      </c>
      <c r="I56" s="50"/>
      <c r="J56" s="53" t="s">
        <v>19</v>
      </c>
      <c r="K56" s="53" t="s">
        <v>19</v>
      </c>
      <c r="L56" s="53" t="s">
        <v>19</v>
      </c>
      <c r="M56" s="50"/>
      <c r="N56" s="53" t="s">
        <v>19</v>
      </c>
      <c r="O56" s="53" t="s">
        <v>19</v>
      </c>
      <c r="P56" s="53" t="s">
        <v>19</v>
      </c>
      <c r="Q56" s="50"/>
      <c r="R56" s="53">
        <v>0.53763440860215062</v>
      </c>
      <c r="S56" s="53">
        <v>0</v>
      </c>
      <c r="T56" s="53">
        <v>0.81300813008130091</v>
      </c>
      <c r="U56" s="50"/>
      <c r="V56" s="53">
        <v>0</v>
      </c>
      <c r="W56" s="53">
        <v>0</v>
      </c>
      <c r="X56" s="53">
        <v>0</v>
      </c>
      <c r="Y56" s="50"/>
      <c r="Z56" s="53">
        <v>0</v>
      </c>
      <c r="AA56" s="53">
        <v>0</v>
      </c>
      <c r="AB56" s="53">
        <v>0</v>
      </c>
    </row>
    <row r="57" spans="1:28" ht="15" customHeight="1" x14ac:dyDescent="0.25">
      <c r="A57" s="4" t="s">
        <v>51</v>
      </c>
      <c r="B57" s="53">
        <v>7.7101002313030062E-2</v>
      </c>
      <c r="C57" s="53">
        <v>0.2061855670103093</v>
      </c>
      <c r="D57" s="53">
        <v>0</v>
      </c>
      <c r="E57" s="50"/>
      <c r="F57" s="53" t="s">
        <v>19</v>
      </c>
      <c r="G57" s="53" t="s">
        <v>19</v>
      </c>
      <c r="H57" s="53" t="s">
        <v>19</v>
      </c>
      <c r="I57" s="50"/>
      <c r="J57" s="53" t="s">
        <v>19</v>
      </c>
      <c r="K57" s="53" t="s">
        <v>19</v>
      </c>
      <c r="L57" s="53" t="s">
        <v>19</v>
      </c>
      <c r="M57" s="50"/>
      <c r="N57" s="53" t="s">
        <v>19</v>
      </c>
      <c r="O57" s="53" t="s">
        <v>19</v>
      </c>
      <c r="P57" s="53" t="s">
        <v>19</v>
      </c>
      <c r="Q57" s="50"/>
      <c r="R57" s="53">
        <v>0</v>
      </c>
      <c r="S57" s="53">
        <v>0</v>
      </c>
      <c r="T57" s="53">
        <v>0</v>
      </c>
      <c r="U57" s="50"/>
      <c r="V57" s="53">
        <v>0</v>
      </c>
      <c r="W57" s="53">
        <v>0</v>
      </c>
      <c r="X57" s="53">
        <v>0</v>
      </c>
      <c r="Y57" s="50"/>
      <c r="Z57" s="53">
        <v>0.30769230769230771</v>
      </c>
      <c r="AA57" s="53">
        <v>0.89285714285714279</v>
      </c>
      <c r="AB57" s="53">
        <v>0</v>
      </c>
    </row>
    <row r="58" spans="1:28" ht="15" customHeight="1" x14ac:dyDescent="0.25">
      <c r="A58" s="4" t="s">
        <v>52</v>
      </c>
      <c r="B58" s="53">
        <v>0</v>
      </c>
      <c r="C58" s="53">
        <v>0</v>
      </c>
      <c r="D58" s="53">
        <v>0</v>
      </c>
      <c r="E58" s="50"/>
      <c r="F58" s="53" t="s">
        <v>19</v>
      </c>
      <c r="G58" s="53" t="s">
        <v>19</v>
      </c>
      <c r="H58" s="53" t="s">
        <v>19</v>
      </c>
      <c r="I58" s="50"/>
      <c r="J58" s="53" t="s">
        <v>19</v>
      </c>
      <c r="K58" s="53" t="s">
        <v>19</v>
      </c>
      <c r="L58" s="53" t="s">
        <v>19</v>
      </c>
      <c r="M58" s="50"/>
      <c r="N58" s="53" t="s">
        <v>19</v>
      </c>
      <c r="O58" s="53" t="s">
        <v>19</v>
      </c>
      <c r="P58" s="53" t="s">
        <v>19</v>
      </c>
      <c r="Q58" s="50"/>
      <c r="R58" s="53">
        <v>0</v>
      </c>
      <c r="S58" s="53">
        <v>0</v>
      </c>
      <c r="T58" s="53">
        <v>0</v>
      </c>
      <c r="U58" s="50"/>
      <c r="V58" s="53">
        <v>0</v>
      </c>
      <c r="W58" s="53">
        <v>0</v>
      </c>
      <c r="X58" s="53">
        <v>0</v>
      </c>
      <c r="Y58" s="50"/>
      <c r="Z58" s="53">
        <v>0</v>
      </c>
      <c r="AA58" s="53">
        <v>0</v>
      </c>
      <c r="AB58" s="53">
        <v>0</v>
      </c>
    </row>
    <row r="59" spans="1:28" ht="15" customHeight="1" x14ac:dyDescent="0.25">
      <c r="A59" s="4" t="s">
        <v>53</v>
      </c>
      <c r="B59" s="53">
        <v>0</v>
      </c>
      <c r="C59" s="53">
        <v>0</v>
      </c>
      <c r="D59" s="53">
        <v>0</v>
      </c>
      <c r="E59" s="50"/>
      <c r="F59" s="53" t="s">
        <v>19</v>
      </c>
      <c r="G59" s="53" t="s">
        <v>19</v>
      </c>
      <c r="H59" s="53" t="s">
        <v>19</v>
      </c>
      <c r="I59" s="50"/>
      <c r="J59" s="53" t="s">
        <v>19</v>
      </c>
      <c r="K59" s="53" t="s">
        <v>19</v>
      </c>
      <c r="L59" s="53" t="s">
        <v>19</v>
      </c>
      <c r="M59" s="50"/>
      <c r="N59" s="53" t="s">
        <v>19</v>
      </c>
      <c r="O59" s="53" t="s">
        <v>19</v>
      </c>
      <c r="P59" s="53" t="s">
        <v>19</v>
      </c>
      <c r="Q59" s="50"/>
      <c r="R59" s="53">
        <v>0</v>
      </c>
      <c r="S59" s="53">
        <v>0</v>
      </c>
      <c r="T59" s="53">
        <v>0</v>
      </c>
      <c r="U59" s="50"/>
      <c r="V59" s="53">
        <v>0</v>
      </c>
      <c r="W59" s="53">
        <v>0</v>
      </c>
      <c r="X59" s="53">
        <v>0</v>
      </c>
      <c r="Y59" s="50"/>
      <c r="Z59" s="53">
        <v>0</v>
      </c>
      <c r="AA59" s="53">
        <v>0</v>
      </c>
      <c r="AB59" s="53">
        <v>0</v>
      </c>
    </row>
    <row r="60" spans="1:28" ht="15" customHeight="1" x14ac:dyDescent="0.25">
      <c r="A60" s="4" t="s">
        <v>54</v>
      </c>
      <c r="B60" s="53">
        <v>0</v>
      </c>
      <c r="C60" s="53">
        <v>0</v>
      </c>
      <c r="D60" s="53">
        <v>0</v>
      </c>
      <c r="E60" s="50"/>
      <c r="F60" s="53" t="s">
        <v>19</v>
      </c>
      <c r="G60" s="53" t="s">
        <v>19</v>
      </c>
      <c r="H60" s="53" t="s">
        <v>19</v>
      </c>
      <c r="I60" s="50"/>
      <c r="J60" s="53" t="s">
        <v>19</v>
      </c>
      <c r="K60" s="53" t="s">
        <v>19</v>
      </c>
      <c r="L60" s="53" t="s">
        <v>19</v>
      </c>
      <c r="M60" s="50"/>
      <c r="N60" s="53" t="s">
        <v>19</v>
      </c>
      <c r="O60" s="53" t="s">
        <v>19</v>
      </c>
      <c r="P60" s="53" t="s">
        <v>19</v>
      </c>
      <c r="Q60" s="50"/>
      <c r="R60" s="53">
        <v>0</v>
      </c>
      <c r="S60" s="53">
        <v>0</v>
      </c>
      <c r="T60" s="53">
        <v>0</v>
      </c>
      <c r="U60" s="50"/>
      <c r="V60" s="53">
        <v>0</v>
      </c>
      <c r="W60" s="53">
        <v>0</v>
      </c>
      <c r="X60" s="53">
        <v>0</v>
      </c>
      <c r="Y60" s="50"/>
      <c r="Z60" s="53">
        <v>0</v>
      </c>
      <c r="AA60" s="53">
        <v>0</v>
      </c>
      <c r="AB60" s="53">
        <v>0</v>
      </c>
    </row>
    <row r="61" spans="1:28" ht="15" customHeight="1" x14ac:dyDescent="0.25">
      <c r="A61" s="4" t="s">
        <v>55</v>
      </c>
      <c r="B61" s="53">
        <v>6.6964285714285712</v>
      </c>
      <c r="C61" s="53">
        <v>8.4805653710247348</v>
      </c>
      <c r="D61" s="53">
        <v>5.0901378579003183</v>
      </c>
      <c r="E61" s="50"/>
      <c r="F61" s="53" t="s">
        <v>19</v>
      </c>
      <c r="G61" s="53" t="s">
        <v>19</v>
      </c>
      <c r="H61" s="53" t="s">
        <v>19</v>
      </c>
      <c r="I61" s="50"/>
      <c r="J61" s="53" t="s">
        <v>19</v>
      </c>
      <c r="K61" s="53" t="s">
        <v>19</v>
      </c>
      <c r="L61" s="53" t="s">
        <v>19</v>
      </c>
      <c r="M61" s="50"/>
      <c r="N61" s="53" t="s">
        <v>19</v>
      </c>
      <c r="O61" s="53" t="s">
        <v>19</v>
      </c>
      <c r="P61" s="53" t="s">
        <v>19</v>
      </c>
      <c r="Q61" s="50"/>
      <c r="R61" s="53">
        <v>4.9636803874092008</v>
      </c>
      <c r="S61" s="53">
        <v>6.78391959798995</v>
      </c>
      <c r="T61" s="53">
        <v>3.2710280373831773</v>
      </c>
      <c r="U61" s="50"/>
      <c r="V61" s="53">
        <v>9.2833876221498368</v>
      </c>
      <c r="W61" s="53">
        <v>11.072664359861593</v>
      </c>
      <c r="X61" s="53">
        <v>7.6923076923076925</v>
      </c>
      <c r="Y61" s="50"/>
      <c r="Z61" s="53">
        <v>6.25</v>
      </c>
      <c r="AA61" s="53">
        <v>8.0246913580246915</v>
      </c>
      <c r="AB61" s="53">
        <v>4.7368421052631584</v>
      </c>
    </row>
    <row r="62" spans="1:28" ht="15" customHeight="1" x14ac:dyDescent="0.25">
      <c r="A62" s="4" t="s">
        <v>56</v>
      </c>
      <c r="B62" s="53">
        <v>0</v>
      </c>
      <c r="C62" s="53">
        <v>0</v>
      </c>
      <c r="D62" s="53">
        <v>0</v>
      </c>
      <c r="E62" s="50"/>
      <c r="F62" s="53" t="s">
        <v>19</v>
      </c>
      <c r="G62" s="53" t="s">
        <v>19</v>
      </c>
      <c r="H62" s="53" t="s">
        <v>19</v>
      </c>
      <c r="I62" s="50"/>
      <c r="J62" s="53" t="s">
        <v>19</v>
      </c>
      <c r="K62" s="53" t="s">
        <v>19</v>
      </c>
      <c r="L62" s="53" t="s">
        <v>19</v>
      </c>
      <c r="M62" s="50"/>
      <c r="N62" s="53" t="s">
        <v>19</v>
      </c>
      <c r="O62" s="53" t="s">
        <v>19</v>
      </c>
      <c r="P62" s="53" t="s">
        <v>19</v>
      </c>
      <c r="Q62" s="50"/>
      <c r="R62" s="53">
        <v>0</v>
      </c>
      <c r="S62" s="53">
        <v>0</v>
      </c>
      <c r="T62" s="53">
        <v>0</v>
      </c>
      <c r="U62" s="50"/>
      <c r="V62" s="53">
        <v>0</v>
      </c>
      <c r="W62" s="53">
        <v>0</v>
      </c>
      <c r="X62" s="53">
        <v>0</v>
      </c>
      <c r="Y62" s="50"/>
      <c r="Z62" s="53">
        <v>0</v>
      </c>
      <c r="AA62" s="53">
        <v>0</v>
      </c>
      <c r="AB62" s="53">
        <v>0</v>
      </c>
    </row>
    <row r="63" spans="1:28" ht="15" customHeight="1" x14ac:dyDescent="0.25">
      <c r="A63" s="4" t="s">
        <v>57</v>
      </c>
      <c r="B63" s="53">
        <v>0</v>
      </c>
      <c r="C63" s="53">
        <v>0</v>
      </c>
      <c r="D63" s="53">
        <v>0</v>
      </c>
      <c r="E63" s="50"/>
      <c r="F63" s="53" t="s">
        <v>19</v>
      </c>
      <c r="G63" s="53" t="s">
        <v>19</v>
      </c>
      <c r="H63" s="53" t="s">
        <v>19</v>
      </c>
      <c r="I63" s="50"/>
      <c r="J63" s="53" t="s">
        <v>19</v>
      </c>
      <c r="K63" s="53" t="s">
        <v>19</v>
      </c>
      <c r="L63" s="53" t="s">
        <v>19</v>
      </c>
      <c r="M63" s="50"/>
      <c r="N63" s="53" t="s">
        <v>19</v>
      </c>
      <c r="O63" s="53" t="s">
        <v>19</v>
      </c>
      <c r="P63" s="53" t="s">
        <v>19</v>
      </c>
      <c r="Q63" s="50"/>
      <c r="R63" s="53">
        <v>0</v>
      </c>
      <c r="S63" s="53">
        <v>0</v>
      </c>
      <c r="T63" s="53">
        <v>0</v>
      </c>
      <c r="U63" s="50"/>
      <c r="V63" s="53">
        <v>0</v>
      </c>
      <c r="W63" s="53">
        <v>0</v>
      </c>
      <c r="X63" s="53">
        <v>0</v>
      </c>
      <c r="Y63" s="50"/>
      <c r="Z63" s="53">
        <v>0</v>
      </c>
      <c r="AA63" s="53">
        <v>0</v>
      </c>
      <c r="AB63" s="53">
        <v>0</v>
      </c>
    </row>
    <row r="64" spans="1:28" ht="15" customHeight="1" x14ac:dyDescent="0.25">
      <c r="A64" s="4" t="s">
        <v>58</v>
      </c>
      <c r="B64" s="53">
        <v>0.70921985815602839</v>
      </c>
      <c r="C64" s="53">
        <v>1.0526315789473684</v>
      </c>
      <c r="D64" s="53">
        <v>0.53475935828876997</v>
      </c>
      <c r="E64" s="50"/>
      <c r="F64" s="53" t="s">
        <v>19</v>
      </c>
      <c r="G64" s="53" t="s">
        <v>19</v>
      </c>
      <c r="H64" s="53" t="s">
        <v>19</v>
      </c>
      <c r="I64" s="50"/>
      <c r="J64" s="53" t="s">
        <v>19</v>
      </c>
      <c r="K64" s="53" t="s">
        <v>19</v>
      </c>
      <c r="L64" s="53" t="s">
        <v>19</v>
      </c>
      <c r="M64" s="50"/>
      <c r="N64" s="53" t="s">
        <v>19</v>
      </c>
      <c r="O64" s="53" t="s">
        <v>19</v>
      </c>
      <c r="P64" s="53" t="s">
        <v>19</v>
      </c>
      <c r="Q64" s="50"/>
      <c r="R64" s="53">
        <v>0</v>
      </c>
      <c r="S64" s="53">
        <v>0</v>
      </c>
      <c r="T64" s="53">
        <v>0</v>
      </c>
      <c r="U64" s="50"/>
      <c r="V64" s="53">
        <v>0</v>
      </c>
      <c r="W64" s="53">
        <v>0</v>
      </c>
      <c r="X64" s="53">
        <v>0</v>
      </c>
      <c r="Y64" s="50"/>
      <c r="Z64" s="53">
        <v>3.125</v>
      </c>
      <c r="AA64" s="53">
        <v>5.5555555555555554</v>
      </c>
      <c r="AB64" s="53">
        <v>2.1739130434782608</v>
      </c>
    </row>
    <row r="65" spans="1:28" ht="15" customHeight="1" x14ac:dyDescent="0.25">
      <c r="A65" s="78" t="s">
        <v>59</v>
      </c>
      <c r="B65" s="53">
        <v>0.83391243919388458</v>
      </c>
      <c r="C65" s="53">
        <v>0.89552238805970152</v>
      </c>
      <c r="D65" s="53">
        <v>0.78023407022106639</v>
      </c>
      <c r="E65" s="50"/>
      <c r="F65" s="53" t="s">
        <v>19</v>
      </c>
      <c r="G65" s="53" t="s">
        <v>19</v>
      </c>
      <c r="H65" s="53" t="s">
        <v>19</v>
      </c>
      <c r="I65" s="50"/>
      <c r="J65" s="53" t="s">
        <v>19</v>
      </c>
      <c r="K65" s="53" t="s">
        <v>19</v>
      </c>
      <c r="L65" s="53" t="s">
        <v>19</v>
      </c>
      <c r="M65" s="50"/>
      <c r="N65" s="53" t="s">
        <v>19</v>
      </c>
      <c r="O65" s="53" t="s">
        <v>19</v>
      </c>
      <c r="P65" s="53" t="s">
        <v>19</v>
      </c>
      <c r="Q65" s="50"/>
      <c r="R65" s="53">
        <v>0.72992700729927007</v>
      </c>
      <c r="S65" s="53">
        <v>0.6578947368421052</v>
      </c>
      <c r="T65" s="53">
        <v>0.78740157480314954</v>
      </c>
      <c r="U65" s="50"/>
      <c r="V65" s="53">
        <v>1.6129032258064515</v>
      </c>
      <c r="W65" s="53">
        <v>2.2471910112359552</v>
      </c>
      <c r="X65" s="53">
        <v>1.0309278350515463</v>
      </c>
      <c r="Y65" s="50"/>
      <c r="Z65" s="53">
        <v>0.26178010471204188</v>
      </c>
      <c r="AA65" s="53">
        <v>0</v>
      </c>
      <c r="AB65" s="53">
        <v>0.51546391752577314</v>
      </c>
    </row>
    <row r="66" spans="1:28" ht="15" customHeight="1" x14ac:dyDescent="0.25">
      <c r="A66" s="4" t="s">
        <v>60</v>
      </c>
      <c r="B66" s="53">
        <v>0</v>
      </c>
      <c r="C66" s="53">
        <v>0</v>
      </c>
      <c r="D66" s="53">
        <v>0</v>
      </c>
      <c r="E66" s="50"/>
      <c r="F66" s="53" t="s">
        <v>19</v>
      </c>
      <c r="G66" s="53" t="s">
        <v>19</v>
      </c>
      <c r="H66" s="53" t="s">
        <v>19</v>
      </c>
      <c r="I66" s="50"/>
      <c r="J66" s="53" t="s">
        <v>19</v>
      </c>
      <c r="K66" s="53" t="s">
        <v>19</v>
      </c>
      <c r="L66" s="53" t="s">
        <v>19</v>
      </c>
      <c r="M66" s="50"/>
      <c r="N66" s="53" t="s">
        <v>19</v>
      </c>
      <c r="O66" s="53" t="s">
        <v>19</v>
      </c>
      <c r="P66" s="53" t="s">
        <v>19</v>
      </c>
      <c r="Q66" s="50"/>
      <c r="R66" s="53">
        <v>0</v>
      </c>
      <c r="S66" s="53">
        <v>0</v>
      </c>
      <c r="T66" s="53">
        <v>0</v>
      </c>
      <c r="U66" s="50"/>
      <c r="V66" s="53">
        <v>0</v>
      </c>
      <c r="W66" s="53">
        <v>0</v>
      </c>
      <c r="X66" s="53">
        <v>0</v>
      </c>
      <c r="Y66" s="50"/>
      <c r="Z66" s="53">
        <v>0</v>
      </c>
      <c r="AA66" s="53">
        <v>0</v>
      </c>
      <c r="AB66" s="53">
        <v>0</v>
      </c>
    </row>
    <row r="67" spans="1:28" ht="15" customHeight="1" x14ac:dyDescent="0.25">
      <c r="A67" s="4" t="s">
        <v>61</v>
      </c>
      <c r="B67" s="53">
        <v>0</v>
      </c>
      <c r="C67" s="53">
        <v>0</v>
      </c>
      <c r="D67" s="53">
        <v>0</v>
      </c>
      <c r="E67" s="50"/>
      <c r="F67" s="53" t="s">
        <v>19</v>
      </c>
      <c r="G67" s="53" t="s">
        <v>19</v>
      </c>
      <c r="H67" s="53" t="s">
        <v>19</v>
      </c>
      <c r="I67" s="50"/>
      <c r="J67" s="53" t="s">
        <v>19</v>
      </c>
      <c r="K67" s="53" t="s">
        <v>19</v>
      </c>
      <c r="L67" s="53" t="s">
        <v>19</v>
      </c>
      <c r="M67" s="50"/>
      <c r="N67" s="53" t="s">
        <v>19</v>
      </c>
      <c r="O67" s="53" t="s">
        <v>19</v>
      </c>
      <c r="P67" s="53" t="s">
        <v>19</v>
      </c>
      <c r="Q67" s="50"/>
      <c r="R67" s="53">
        <v>0</v>
      </c>
      <c r="S67" s="53">
        <v>0</v>
      </c>
      <c r="T67" s="53">
        <v>0</v>
      </c>
      <c r="U67" s="50"/>
      <c r="V67" s="53">
        <v>0</v>
      </c>
      <c r="W67" s="53">
        <v>0</v>
      </c>
      <c r="X67" s="53">
        <v>0</v>
      </c>
      <c r="Y67" s="50"/>
      <c r="Z67" s="53">
        <v>0</v>
      </c>
      <c r="AA67" s="53">
        <v>0</v>
      </c>
      <c r="AB67" s="53">
        <v>0</v>
      </c>
    </row>
    <row r="68" spans="1:28" ht="15" customHeight="1" x14ac:dyDescent="0.25">
      <c r="A68" s="4" t="s">
        <v>62</v>
      </c>
      <c r="B68" s="53">
        <v>0</v>
      </c>
      <c r="C68" s="53">
        <v>0</v>
      </c>
      <c r="D68" s="53">
        <v>0</v>
      </c>
      <c r="E68" s="50"/>
      <c r="F68" s="53" t="s">
        <v>19</v>
      </c>
      <c r="G68" s="53" t="s">
        <v>19</v>
      </c>
      <c r="H68" s="53" t="s">
        <v>19</v>
      </c>
      <c r="I68" s="50"/>
      <c r="J68" s="53" t="s">
        <v>19</v>
      </c>
      <c r="K68" s="53" t="s">
        <v>19</v>
      </c>
      <c r="L68" s="53" t="s">
        <v>19</v>
      </c>
      <c r="M68" s="50"/>
      <c r="N68" s="53" t="s">
        <v>19</v>
      </c>
      <c r="O68" s="53" t="s">
        <v>19</v>
      </c>
      <c r="P68" s="53" t="s">
        <v>19</v>
      </c>
      <c r="Q68" s="50"/>
      <c r="R68" s="53">
        <v>0</v>
      </c>
      <c r="S68" s="53">
        <v>0</v>
      </c>
      <c r="T68" s="53">
        <v>0</v>
      </c>
      <c r="U68" s="50"/>
      <c r="V68" s="53">
        <v>0</v>
      </c>
      <c r="W68" s="53">
        <v>0</v>
      </c>
      <c r="X68" s="53">
        <v>0</v>
      </c>
      <c r="Y68" s="50"/>
      <c r="Z68" s="53">
        <v>0</v>
      </c>
      <c r="AA68" s="53">
        <v>0</v>
      </c>
      <c r="AB68" s="53">
        <v>0</v>
      </c>
    </row>
    <row r="69" spans="1:28" ht="15" customHeight="1" x14ac:dyDescent="0.25">
      <c r="A69" s="4" t="s">
        <v>63</v>
      </c>
      <c r="B69" s="53">
        <v>0</v>
      </c>
      <c r="C69" s="53">
        <v>0</v>
      </c>
      <c r="D69" s="53">
        <v>0</v>
      </c>
      <c r="E69" s="50"/>
      <c r="F69" s="53" t="s">
        <v>19</v>
      </c>
      <c r="G69" s="53" t="s">
        <v>19</v>
      </c>
      <c r="H69" s="53" t="s">
        <v>19</v>
      </c>
      <c r="I69" s="50"/>
      <c r="J69" s="53" t="s">
        <v>19</v>
      </c>
      <c r="K69" s="53" t="s">
        <v>19</v>
      </c>
      <c r="L69" s="53" t="s">
        <v>19</v>
      </c>
      <c r="M69" s="50"/>
      <c r="N69" s="53" t="s">
        <v>19</v>
      </c>
      <c r="O69" s="53" t="s">
        <v>19</v>
      </c>
      <c r="P69" s="53" t="s">
        <v>19</v>
      </c>
      <c r="Q69" s="50"/>
      <c r="R69" s="53">
        <v>0</v>
      </c>
      <c r="S69" s="53">
        <v>0</v>
      </c>
      <c r="T69" s="53">
        <v>0</v>
      </c>
      <c r="U69" s="50"/>
      <c r="V69" s="53">
        <v>0</v>
      </c>
      <c r="W69" s="53">
        <v>0</v>
      </c>
      <c r="X69" s="53">
        <v>0</v>
      </c>
      <c r="Y69" s="50"/>
      <c r="Z69" s="53">
        <v>0</v>
      </c>
      <c r="AA69" s="53">
        <v>0</v>
      </c>
      <c r="AB69" s="53">
        <v>0</v>
      </c>
    </row>
    <row r="70" spans="1:28" ht="15" customHeight="1" x14ac:dyDescent="0.25">
      <c r="A70" s="4" t="s">
        <v>64</v>
      </c>
      <c r="B70" s="53">
        <v>0</v>
      </c>
      <c r="C70" s="53">
        <v>0</v>
      </c>
      <c r="D70" s="53">
        <v>0</v>
      </c>
      <c r="E70" s="50"/>
      <c r="F70" s="53" t="s">
        <v>19</v>
      </c>
      <c r="G70" s="53" t="s">
        <v>19</v>
      </c>
      <c r="H70" s="53" t="s">
        <v>19</v>
      </c>
      <c r="I70" s="50"/>
      <c r="J70" s="53" t="s">
        <v>19</v>
      </c>
      <c r="K70" s="53" t="s">
        <v>19</v>
      </c>
      <c r="L70" s="53" t="s">
        <v>19</v>
      </c>
      <c r="M70" s="50"/>
      <c r="N70" s="53" t="s">
        <v>19</v>
      </c>
      <c r="O70" s="53" t="s">
        <v>19</v>
      </c>
      <c r="P70" s="53" t="s">
        <v>19</v>
      </c>
      <c r="Q70" s="50"/>
      <c r="R70" s="53">
        <v>0</v>
      </c>
      <c r="S70" s="53">
        <v>0</v>
      </c>
      <c r="T70" s="53">
        <v>0</v>
      </c>
      <c r="U70" s="50"/>
      <c r="V70" s="53">
        <v>0</v>
      </c>
      <c r="W70" s="53">
        <v>0</v>
      </c>
      <c r="X70" s="53">
        <v>0</v>
      </c>
      <c r="Y70" s="50"/>
      <c r="Z70" s="53">
        <v>0</v>
      </c>
      <c r="AA70" s="53">
        <v>0</v>
      </c>
      <c r="AB70" s="53">
        <v>0</v>
      </c>
    </row>
    <row r="71" spans="1:28" ht="15" customHeight="1" x14ac:dyDescent="0.25">
      <c r="A71" s="4" t="s">
        <v>65</v>
      </c>
      <c r="B71" s="53">
        <v>0</v>
      </c>
      <c r="C71" s="53">
        <v>0</v>
      </c>
      <c r="D71" s="53">
        <v>0</v>
      </c>
      <c r="E71" s="50"/>
      <c r="F71" s="53" t="s">
        <v>19</v>
      </c>
      <c r="G71" s="53" t="s">
        <v>19</v>
      </c>
      <c r="H71" s="53" t="s">
        <v>19</v>
      </c>
      <c r="I71" s="50"/>
      <c r="J71" s="53" t="s">
        <v>19</v>
      </c>
      <c r="K71" s="53" t="s">
        <v>19</v>
      </c>
      <c r="L71" s="53" t="s">
        <v>19</v>
      </c>
      <c r="M71" s="50"/>
      <c r="N71" s="53" t="s">
        <v>19</v>
      </c>
      <c r="O71" s="53" t="s">
        <v>19</v>
      </c>
      <c r="P71" s="53" t="s">
        <v>19</v>
      </c>
      <c r="Q71" s="50"/>
      <c r="R71" s="53">
        <v>0</v>
      </c>
      <c r="S71" s="53">
        <v>0</v>
      </c>
      <c r="T71" s="53">
        <v>0</v>
      </c>
      <c r="U71" s="50"/>
      <c r="V71" s="53">
        <v>0</v>
      </c>
      <c r="W71" s="53">
        <v>0</v>
      </c>
      <c r="X71" s="53">
        <v>0</v>
      </c>
      <c r="Y71" s="50"/>
      <c r="Z71" s="53">
        <v>0</v>
      </c>
      <c r="AA71" s="53">
        <v>0</v>
      </c>
      <c r="AB71" s="53">
        <v>0</v>
      </c>
    </row>
    <row r="72" spans="1:28" ht="15" customHeight="1" x14ac:dyDescent="0.25">
      <c r="A72" s="4" t="s">
        <v>66</v>
      </c>
      <c r="B72" s="53">
        <v>0</v>
      </c>
      <c r="C72" s="53">
        <v>0</v>
      </c>
      <c r="D72" s="53">
        <v>0</v>
      </c>
      <c r="E72" s="50"/>
      <c r="F72" s="53" t="s">
        <v>19</v>
      </c>
      <c r="G72" s="53" t="s">
        <v>19</v>
      </c>
      <c r="H72" s="53" t="s">
        <v>19</v>
      </c>
      <c r="I72" s="50"/>
      <c r="J72" s="53" t="s">
        <v>19</v>
      </c>
      <c r="K72" s="53" t="s">
        <v>19</v>
      </c>
      <c r="L72" s="53" t="s">
        <v>19</v>
      </c>
      <c r="M72" s="50"/>
      <c r="N72" s="53" t="s">
        <v>19</v>
      </c>
      <c r="O72" s="53" t="s">
        <v>19</v>
      </c>
      <c r="P72" s="53" t="s">
        <v>19</v>
      </c>
      <c r="Q72" s="50"/>
      <c r="R72" s="53">
        <v>0</v>
      </c>
      <c r="S72" s="53">
        <v>0</v>
      </c>
      <c r="T72" s="53">
        <v>0</v>
      </c>
      <c r="U72" s="50"/>
      <c r="V72" s="53">
        <v>0</v>
      </c>
      <c r="W72" s="53">
        <v>0</v>
      </c>
      <c r="X72" s="53">
        <v>0</v>
      </c>
      <c r="Y72" s="50"/>
      <c r="Z72" s="53">
        <v>0</v>
      </c>
      <c r="AA72" s="53">
        <v>0</v>
      </c>
      <c r="AB72" s="53">
        <v>0</v>
      </c>
    </row>
    <row r="73" spans="1:28" ht="15" customHeight="1" x14ac:dyDescent="0.25">
      <c r="A73" s="4" t="s">
        <v>67</v>
      </c>
      <c r="B73" s="53">
        <v>2.1582733812949639</v>
      </c>
      <c r="C73" s="53">
        <v>2.8901734104046244</v>
      </c>
      <c r="D73" s="53">
        <v>1.639344262295082</v>
      </c>
      <c r="E73" s="50"/>
      <c r="F73" s="53" t="s">
        <v>19</v>
      </c>
      <c r="G73" s="53" t="s">
        <v>19</v>
      </c>
      <c r="H73" s="53" t="s">
        <v>19</v>
      </c>
      <c r="I73" s="50"/>
      <c r="J73" s="53" t="s">
        <v>19</v>
      </c>
      <c r="K73" s="53" t="s">
        <v>19</v>
      </c>
      <c r="L73" s="53" t="s">
        <v>19</v>
      </c>
      <c r="M73" s="50"/>
      <c r="N73" s="53" t="s">
        <v>19</v>
      </c>
      <c r="O73" s="53" t="s">
        <v>19</v>
      </c>
      <c r="P73" s="53" t="s">
        <v>19</v>
      </c>
      <c r="Q73" s="50"/>
      <c r="R73" s="53">
        <v>0</v>
      </c>
      <c r="S73" s="53">
        <v>0</v>
      </c>
      <c r="T73" s="53">
        <v>0</v>
      </c>
      <c r="U73" s="50"/>
      <c r="V73" s="53">
        <v>0.98039215686274506</v>
      </c>
      <c r="W73" s="53">
        <v>0</v>
      </c>
      <c r="X73" s="53">
        <v>1.4492753623188406</v>
      </c>
      <c r="Y73" s="50"/>
      <c r="Z73" s="53">
        <v>7.6190476190476195</v>
      </c>
      <c r="AA73" s="53">
        <v>12.195121951219512</v>
      </c>
      <c r="AB73" s="53">
        <v>4.6875</v>
      </c>
    </row>
    <row r="74" spans="1:28" ht="15" customHeight="1" x14ac:dyDescent="0.25">
      <c r="A74" s="4" t="s">
        <v>68</v>
      </c>
      <c r="B74" s="53">
        <v>0.26595744680851063</v>
      </c>
      <c r="C74" s="53">
        <v>0</v>
      </c>
      <c r="D74" s="53">
        <v>0.38986354775828458</v>
      </c>
      <c r="E74" s="50"/>
      <c r="F74" s="53" t="s">
        <v>19</v>
      </c>
      <c r="G74" s="53" t="s">
        <v>19</v>
      </c>
      <c r="H74" s="53" t="s">
        <v>19</v>
      </c>
      <c r="I74" s="50"/>
      <c r="J74" s="53" t="s">
        <v>19</v>
      </c>
      <c r="K74" s="53" t="s">
        <v>19</v>
      </c>
      <c r="L74" s="53" t="s">
        <v>19</v>
      </c>
      <c r="M74" s="50"/>
      <c r="N74" s="53" t="s">
        <v>19</v>
      </c>
      <c r="O74" s="53" t="s">
        <v>19</v>
      </c>
      <c r="P74" s="53" t="s">
        <v>19</v>
      </c>
      <c r="Q74" s="50"/>
      <c r="R74" s="53">
        <v>0</v>
      </c>
      <c r="S74" s="53">
        <v>0</v>
      </c>
      <c r="T74" s="53">
        <v>0</v>
      </c>
      <c r="U74" s="50"/>
      <c r="V74" s="53">
        <v>0</v>
      </c>
      <c r="W74" s="53">
        <v>0</v>
      </c>
      <c r="X74" s="53">
        <v>0</v>
      </c>
      <c r="Y74" s="50"/>
      <c r="Z74" s="53">
        <v>1.0309278350515463</v>
      </c>
      <c r="AA74" s="53">
        <v>0</v>
      </c>
      <c r="AB74" s="53">
        <v>1.4184397163120568</v>
      </c>
    </row>
    <row r="75" spans="1:28" ht="15" customHeight="1" x14ac:dyDescent="0.25">
      <c r="A75" s="4" t="s">
        <v>69</v>
      </c>
      <c r="B75" s="53">
        <v>2.037351443123939</v>
      </c>
      <c r="C75" s="53">
        <v>1.9417475728155338</v>
      </c>
      <c r="D75" s="53">
        <v>2.0887728459530028</v>
      </c>
      <c r="E75" s="50"/>
      <c r="F75" s="53" t="s">
        <v>19</v>
      </c>
      <c r="G75" s="53" t="s">
        <v>19</v>
      </c>
      <c r="H75" s="53" t="s">
        <v>19</v>
      </c>
      <c r="I75" s="50"/>
      <c r="J75" s="53" t="s">
        <v>19</v>
      </c>
      <c r="K75" s="53" t="s">
        <v>19</v>
      </c>
      <c r="L75" s="53" t="s">
        <v>19</v>
      </c>
      <c r="M75" s="50"/>
      <c r="N75" s="53" t="s">
        <v>19</v>
      </c>
      <c r="O75" s="53" t="s">
        <v>19</v>
      </c>
      <c r="P75" s="53" t="s">
        <v>19</v>
      </c>
      <c r="Q75" s="50"/>
      <c r="R75" s="53">
        <v>1.2738853503184715</v>
      </c>
      <c r="S75" s="53">
        <v>0</v>
      </c>
      <c r="T75" s="53">
        <v>2</v>
      </c>
      <c r="U75" s="50"/>
      <c r="V75" s="53">
        <v>2.8901734104046244</v>
      </c>
      <c r="W75" s="53">
        <v>5.4545454545454541</v>
      </c>
      <c r="X75" s="53">
        <v>1.6949152542372881</v>
      </c>
      <c r="Y75" s="50"/>
      <c r="Z75" s="53">
        <v>2.9411764705882351</v>
      </c>
      <c r="AA75" s="53">
        <v>2.7027027027027026</v>
      </c>
      <c r="AB75" s="53">
        <v>3.0769230769230771</v>
      </c>
    </row>
    <row r="76" spans="1:28" ht="15" customHeight="1" x14ac:dyDescent="0.25">
      <c r="A76" s="4" t="s">
        <v>70</v>
      </c>
      <c r="B76" s="53">
        <v>0</v>
      </c>
      <c r="C76" s="53">
        <v>0</v>
      </c>
      <c r="D76" s="53">
        <v>0</v>
      </c>
      <c r="E76" s="50"/>
      <c r="F76" s="53" t="s">
        <v>19</v>
      </c>
      <c r="G76" s="53" t="s">
        <v>19</v>
      </c>
      <c r="H76" s="53" t="s">
        <v>19</v>
      </c>
      <c r="I76" s="50"/>
      <c r="J76" s="53" t="s">
        <v>19</v>
      </c>
      <c r="K76" s="53" t="s">
        <v>19</v>
      </c>
      <c r="L76" s="53" t="s">
        <v>19</v>
      </c>
      <c r="M76" s="50"/>
      <c r="N76" s="53" t="s">
        <v>19</v>
      </c>
      <c r="O76" s="53" t="s">
        <v>19</v>
      </c>
      <c r="P76" s="53" t="s">
        <v>19</v>
      </c>
      <c r="Q76" s="50"/>
      <c r="R76" s="53">
        <v>0</v>
      </c>
      <c r="S76" s="53">
        <v>0</v>
      </c>
      <c r="T76" s="53">
        <v>0</v>
      </c>
      <c r="U76" s="50"/>
      <c r="V76" s="53">
        <v>0</v>
      </c>
      <c r="W76" s="53">
        <v>0</v>
      </c>
      <c r="X76" s="53">
        <v>0</v>
      </c>
      <c r="Y76" s="50"/>
      <c r="Z76" s="53">
        <v>0</v>
      </c>
      <c r="AA76" s="53">
        <v>0</v>
      </c>
      <c r="AB76" s="53">
        <v>0</v>
      </c>
    </row>
    <row r="77" spans="1:28" ht="15" customHeight="1" x14ac:dyDescent="0.25">
      <c r="A77" s="4" t="s">
        <v>71</v>
      </c>
      <c r="B77" s="53">
        <v>0</v>
      </c>
      <c r="C77" s="53">
        <v>0</v>
      </c>
      <c r="D77" s="53">
        <v>0</v>
      </c>
      <c r="E77" s="50"/>
      <c r="F77" s="53" t="s">
        <v>19</v>
      </c>
      <c r="G77" s="53" t="s">
        <v>19</v>
      </c>
      <c r="H77" s="53" t="s">
        <v>19</v>
      </c>
      <c r="I77" s="50"/>
      <c r="J77" s="53" t="s">
        <v>19</v>
      </c>
      <c r="K77" s="53" t="s">
        <v>19</v>
      </c>
      <c r="L77" s="53" t="s">
        <v>19</v>
      </c>
      <c r="M77" s="50"/>
      <c r="N77" s="53" t="s">
        <v>19</v>
      </c>
      <c r="O77" s="53" t="s">
        <v>19</v>
      </c>
      <c r="P77" s="53" t="s">
        <v>19</v>
      </c>
      <c r="Q77" s="50"/>
      <c r="R77" s="53">
        <v>0</v>
      </c>
      <c r="S77" s="53">
        <v>0</v>
      </c>
      <c r="T77" s="53">
        <v>0</v>
      </c>
      <c r="U77" s="50"/>
      <c r="V77" s="53">
        <v>0</v>
      </c>
      <c r="W77" s="53">
        <v>0</v>
      </c>
      <c r="X77" s="53">
        <v>0</v>
      </c>
      <c r="Y77" s="50"/>
      <c r="Z77" s="53">
        <v>0</v>
      </c>
      <c r="AA77" s="53">
        <v>0</v>
      </c>
      <c r="AB77" s="53">
        <v>0</v>
      </c>
    </row>
    <row r="78" spans="1:28" ht="15" customHeight="1" x14ac:dyDescent="0.25">
      <c r="A78" s="4" t="s">
        <v>72</v>
      </c>
      <c r="B78" s="53">
        <v>0</v>
      </c>
      <c r="C78" s="53">
        <v>0</v>
      </c>
      <c r="D78" s="53">
        <v>0</v>
      </c>
      <c r="E78" s="50"/>
      <c r="F78" s="53" t="s">
        <v>19</v>
      </c>
      <c r="G78" s="53" t="s">
        <v>19</v>
      </c>
      <c r="H78" s="53" t="s">
        <v>19</v>
      </c>
      <c r="I78" s="50"/>
      <c r="J78" s="53" t="s">
        <v>19</v>
      </c>
      <c r="K78" s="53" t="s">
        <v>19</v>
      </c>
      <c r="L78" s="53" t="s">
        <v>19</v>
      </c>
      <c r="M78" s="50"/>
      <c r="N78" s="53" t="s">
        <v>19</v>
      </c>
      <c r="O78" s="53" t="s">
        <v>19</v>
      </c>
      <c r="P78" s="53" t="s">
        <v>19</v>
      </c>
      <c r="Q78" s="50"/>
      <c r="R78" s="53">
        <v>0</v>
      </c>
      <c r="S78" s="53">
        <v>0</v>
      </c>
      <c r="T78" s="53">
        <v>0</v>
      </c>
      <c r="U78" s="50"/>
      <c r="V78" s="53">
        <v>0</v>
      </c>
      <c r="W78" s="53">
        <v>0</v>
      </c>
      <c r="X78" s="53">
        <v>0</v>
      </c>
      <c r="Y78" s="50"/>
      <c r="Z78" s="53">
        <v>0</v>
      </c>
      <c r="AA78" s="53">
        <v>0</v>
      </c>
      <c r="AB78" s="53">
        <v>0</v>
      </c>
    </row>
    <row r="79" spans="1:28" ht="15" customHeight="1" thickBot="1" x14ac:dyDescent="0.3">
      <c r="A79" s="4" t="s">
        <v>73</v>
      </c>
      <c r="B79" s="53">
        <v>0</v>
      </c>
      <c r="C79" s="53">
        <v>0</v>
      </c>
      <c r="D79" s="53">
        <v>0</v>
      </c>
      <c r="E79" s="50"/>
      <c r="F79" s="53" t="s">
        <v>19</v>
      </c>
      <c r="G79" s="53" t="s">
        <v>19</v>
      </c>
      <c r="H79" s="53" t="s">
        <v>19</v>
      </c>
      <c r="I79" s="50"/>
      <c r="J79" s="53" t="s">
        <v>19</v>
      </c>
      <c r="K79" s="53" t="s">
        <v>19</v>
      </c>
      <c r="L79" s="53" t="s">
        <v>19</v>
      </c>
      <c r="M79" s="50"/>
      <c r="N79" s="53" t="s">
        <v>19</v>
      </c>
      <c r="O79" s="53" t="s">
        <v>19</v>
      </c>
      <c r="P79" s="53" t="s">
        <v>19</v>
      </c>
      <c r="Q79" s="50"/>
      <c r="R79" s="53">
        <v>0</v>
      </c>
      <c r="S79" s="53">
        <v>0</v>
      </c>
      <c r="T79" s="53">
        <v>0</v>
      </c>
      <c r="U79" s="50"/>
      <c r="V79" s="53">
        <v>0</v>
      </c>
      <c r="W79" s="53">
        <v>0</v>
      </c>
      <c r="X79" s="53">
        <v>0</v>
      </c>
      <c r="Y79" s="50"/>
      <c r="Z79" s="53">
        <v>0</v>
      </c>
      <c r="AA79" s="53">
        <v>0</v>
      </c>
      <c r="AB79" s="53">
        <v>0</v>
      </c>
    </row>
    <row r="80" spans="1:28" ht="15" customHeight="1" x14ac:dyDescent="0.25">
      <c r="A80" s="242" t="s">
        <v>98</v>
      </c>
      <c r="B80" s="242"/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</row>
    <row r="81" spans="1:28" x14ac:dyDescent="0.25">
      <c r="A81" s="247" t="s">
        <v>79</v>
      </c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</row>
  </sheetData>
  <mergeCells count="32">
    <mergeCell ref="A1:AB1"/>
    <mergeCell ref="A2:AB2"/>
    <mergeCell ref="A3:AB3"/>
    <mergeCell ref="A4:AB4"/>
    <mergeCell ref="A5:AB5"/>
    <mergeCell ref="A6:AB6"/>
    <mergeCell ref="A8:A9"/>
    <mergeCell ref="B8:D8"/>
    <mergeCell ref="F8:H8"/>
    <mergeCell ref="J8:L8"/>
    <mergeCell ref="N8:P8"/>
    <mergeCell ref="A46:AB46"/>
    <mergeCell ref="A39:AB39"/>
    <mergeCell ref="R8:T8"/>
    <mergeCell ref="V8:X8"/>
    <mergeCell ref="Z8:AB8"/>
    <mergeCell ref="A40:AB40"/>
    <mergeCell ref="A42:AB42"/>
    <mergeCell ref="A43:AB43"/>
    <mergeCell ref="A44:AB44"/>
    <mergeCell ref="A45:AB45"/>
    <mergeCell ref="A80:AB80"/>
    <mergeCell ref="A81:AB81"/>
    <mergeCell ref="A47:AB47"/>
    <mergeCell ref="A49:A50"/>
    <mergeCell ref="B49:D49"/>
    <mergeCell ref="F49:H49"/>
    <mergeCell ref="J49:L49"/>
    <mergeCell ref="N49:P49"/>
    <mergeCell ref="R49:T49"/>
    <mergeCell ref="V49:X49"/>
    <mergeCell ref="Z49:AB49"/>
  </mergeCells>
  <hyperlinks>
    <hyperlink ref="AE42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1" max="27" man="1"/>
  </rowBreaks>
  <colBreaks count="1" manualBreakCount="1">
    <brk id="28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topLeftCell="H35" zoomScaleNormal="100" workbookViewId="0">
      <selection activeCell="AE42" sqref="AE42"/>
    </sheetView>
  </sheetViews>
  <sheetFormatPr baseColWidth="10" defaultRowHeight="12.75" x14ac:dyDescent="0.2"/>
  <cols>
    <col min="1" max="1" width="11.42578125" style="209"/>
    <col min="2" max="2" width="8.85546875" style="213" bestFit="1" customWidth="1"/>
    <col min="3" max="4" width="7.28515625" style="213" bestFit="1" customWidth="1"/>
    <col min="5" max="5" width="1.7109375" style="213" customWidth="1"/>
    <col min="6" max="6" width="7.5703125" style="213" bestFit="1" customWidth="1"/>
    <col min="7" max="7" width="6.28515625" style="213" bestFit="1" customWidth="1"/>
    <col min="8" max="8" width="6.28515625" style="213" customWidth="1"/>
    <col min="9" max="9" width="1.7109375" style="213" customWidth="1"/>
    <col min="10" max="10" width="7.28515625" style="213" bestFit="1" customWidth="1"/>
    <col min="11" max="11" width="6.5703125" style="213" bestFit="1" customWidth="1"/>
    <col min="12" max="12" width="6.5703125" style="213" customWidth="1"/>
    <col min="13" max="13" width="1.7109375" style="213" customWidth="1"/>
    <col min="14" max="15" width="6.85546875" style="213" bestFit="1" customWidth="1"/>
    <col min="16" max="16" width="6.85546875" style="213" customWidth="1"/>
    <col min="17" max="17" width="1.7109375" style="213" customWidth="1"/>
    <col min="18" max="18" width="7.5703125" style="213" bestFit="1" customWidth="1"/>
    <col min="19" max="19" width="6.85546875" style="213" bestFit="1" customWidth="1"/>
    <col min="20" max="20" width="6.85546875" style="213" customWidth="1"/>
    <col min="21" max="21" width="1.7109375" style="213" customWidth="1"/>
    <col min="22" max="22" width="7.28515625" style="213" bestFit="1" customWidth="1"/>
    <col min="23" max="23" width="6.28515625" style="213" bestFit="1" customWidth="1"/>
    <col min="24" max="24" width="6.28515625" style="213" customWidth="1"/>
    <col min="25" max="25" width="1.7109375" style="213" customWidth="1"/>
    <col min="26" max="26" width="7.5703125" style="213" bestFit="1" customWidth="1"/>
    <col min="27" max="27" width="6.28515625" style="213" bestFit="1" customWidth="1"/>
    <col min="28" max="28" width="6.28515625" style="213" customWidth="1"/>
    <col min="29" max="29" width="6.42578125" style="4" customWidth="1"/>
    <col min="30" max="30" width="11.42578125" style="4" hidden="1" customWidth="1"/>
    <col min="31" max="31" width="12.85546875" style="4" customWidth="1"/>
    <col min="32" max="133" width="11.42578125" style="4"/>
    <col min="134" max="134" width="16.140625" style="4" customWidth="1"/>
    <col min="135" max="135" width="6" style="4" customWidth="1"/>
    <col min="136" max="136" width="6" style="4" bestFit="1" customWidth="1"/>
    <col min="137" max="137" width="5.7109375" style="4" bestFit="1" customWidth="1"/>
    <col min="138" max="138" width="1.7109375" style="4" customWidth="1"/>
    <col min="139" max="139" width="6" style="4" bestFit="1" customWidth="1"/>
    <col min="140" max="141" width="5" style="4" customWidth="1"/>
    <col min="142" max="142" width="1.7109375" style="4" customWidth="1"/>
    <col min="143" max="145" width="5" style="4" customWidth="1"/>
    <col min="146" max="146" width="1.7109375" style="4" customWidth="1"/>
    <col min="147" max="149" width="5.140625" style="4" bestFit="1" customWidth="1"/>
    <col min="150" max="150" width="1.7109375" style="4" customWidth="1"/>
    <col min="151" max="153" width="5.140625" style="4" bestFit="1" customWidth="1"/>
    <col min="154" max="154" width="1.7109375" style="4" customWidth="1"/>
    <col min="155" max="157" width="5.140625" style="4" bestFit="1" customWidth="1"/>
    <col min="158" max="158" width="1.7109375" style="4" customWidth="1"/>
    <col min="159" max="159" width="4.85546875" style="4" bestFit="1" customWidth="1"/>
    <col min="160" max="161" width="4.42578125" style="4" customWidth="1"/>
    <col min="162" max="162" width="8.85546875" style="4" customWidth="1"/>
    <col min="163" max="163" width="12" style="4" customWidth="1"/>
    <col min="164" max="166" width="6" style="4" customWidth="1"/>
    <col min="167" max="167" width="1.7109375" style="4" customWidth="1"/>
    <col min="168" max="168" width="6.140625" style="4" customWidth="1"/>
    <col min="169" max="170" width="5.140625" style="4" customWidth="1"/>
    <col min="171" max="171" width="1.7109375" style="4" customWidth="1"/>
    <col min="172" max="174" width="5" style="4" customWidth="1"/>
    <col min="175" max="175" width="1.7109375" style="4" customWidth="1"/>
    <col min="176" max="178" width="5" style="4" customWidth="1"/>
    <col min="179" max="179" width="1.7109375" style="4" customWidth="1"/>
    <col min="180" max="182" width="5" style="4" customWidth="1"/>
    <col min="183" max="183" width="1.7109375" style="4" customWidth="1"/>
    <col min="184" max="186" width="5.140625" style="4" customWidth="1"/>
    <col min="187" max="187" width="1.7109375" style="4" customWidth="1"/>
    <col min="188" max="189" width="5" style="4" customWidth="1"/>
    <col min="190" max="190" width="5.28515625" style="4" customWidth="1"/>
    <col min="191" max="389" width="11.42578125" style="4"/>
    <col min="390" max="390" width="16.140625" style="4" customWidth="1"/>
    <col min="391" max="391" width="6" style="4" customWidth="1"/>
    <col min="392" max="392" width="6" style="4" bestFit="1" customWidth="1"/>
    <col min="393" max="393" width="5.7109375" style="4" bestFit="1" customWidth="1"/>
    <col min="394" max="394" width="1.7109375" style="4" customWidth="1"/>
    <col min="395" max="395" width="6" style="4" bestFit="1" customWidth="1"/>
    <col min="396" max="397" width="5" style="4" customWidth="1"/>
    <col min="398" max="398" width="1.7109375" style="4" customWidth="1"/>
    <col min="399" max="401" width="5" style="4" customWidth="1"/>
    <col min="402" max="402" width="1.7109375" style="4" customWidth="1"/>
    <col min="403" max="405" width="5.140625" style="4" bestFit="1" customWidth="1"/>
    <col min="406" max="406" width="1.7109375" style="4" customWidth="1"/>
    <col min="407" max="409" width="5.140625" style="4" bestFit="1" customWidth="1"/>
    <col min="410" max="410" width="1.7109375" style="4" customWidth="1"/>
    <col min="411" max="413" width="5.140625" style="4" bestFit="1" customWidth="1"/>
    <col min="414" max="414" width="1.7109375" style="4" customWidth="1"/>
    <col min="415" max="415" width="4.85546875" style="4" bestFit="1" customWidth="1"/>
    <col min="416" max="417" width="4.42578125" style="4" customWidth="1"/>
    <col min="418" max="418" width="8.85546875" style="4" customWidth="1"/>
    <col min="419" max="419" width="12" style="4" customWidth="1"/>
    <col min="420" max="422" width="6" style="4" customWidth="1"/>
    <col min="423" max="423" width="1.7109375" style="4" customWidth="1"/>
    <col min="424" max="424" width="6.140625" style="4" customWidth="1"/>
    <col min="425" max="426" width="5.140625" style="4" customWidth="1"/>
    <col min="427" max="427" width="1.7109375" style="4" customWidth="1"/>
    <col min="428" max="430" width="5" style="4" customWidth="1"/>
    <col min="431" max="431" width="1.7109375" style="4" customWidth="1"/>
    <col min="432" max="434" width="5" style="4" customWidth="1"/>
    <col min="435" max="435" width="1.7109375" style="4" customWidth="1"/>
    <col min="436" max="438" width="5" style="4" customWidth="1"/>
    <col min="439" max="439" width="1.7109375" style="4" customWidth="1"/>
    <col min="440" max="442" width="5.140625" style="4" customWidth="1"/>
    <col min="443" max="443" width="1.7109375" style="4" customWidth="1"/>
    <col min="444" max="445" width="5" style="4" customWidth="1"/>
    <col min="446" max="446" width="5.28515625" style="4" customWidth="1"/>
    <col min="447" max="645" width="11.42578125" style="4"/>
    <col min="646" max="646" width="16.140625" style="4" customWidth="1"/>
    <col min="647" max="647" width="6" style="4" customWidth="1"/>
    <col min="648" max="648" width="6" style="4" bestFit="1" customWidth="1"/>
    <col min="649" max="649" width="5.7109375" style="4" bestFit="1" customWidth="1"/>
    <col min="650" max="650" width="1.7109375" style="4" customWidth="1"/>
    <col min="651" max="651" width="6" style="4" bestFit="1" customWidth="1"/>
    <col min="652" max="653" width="5" style="4" customWidth="1"/>
    <col min="654" max="654" width="1.7109375" style="4" customWidth="1"/>
    <col min="655" max="657" width="5" style="4" customWidth="1"/>
    <col min="658" max="658" width="1.7109375" style="4" customWidth="1"/>
    <col min="659" max="661" width="5.140625" style="4" bestFit="1" customWidth="1"/>
    <col min="662" max="662" width="1.7109375" style="4" customWidth="1"/>
    <col min="663" max="665" width="5.140625" style="4" bestFit="1" customWidth="1"/>
    <col min="666" max="666" width="1.7109375" style="4" customWidth="1"/>
    <col min="667" max="669" width="5.140625" style="4" bestFit="1" customWidth="1"/>
    <col min="670" max="670" width="1.7109375" style="4" customWidth="1"/>
    <col min="671" max="671" width="4.85546875" style="4" bestFit="1" customWidth="1"/>
    <col min="672" max="673" width="4.42578125" style="4" customWidth="1"/>
    <col min="674" max="674" width="8.85546875" style="4" customWidth="1"/>
    <col min="675" max="675" width="12" style="4" customWidth="1"/>
    <col min="676" max="678" width="6" style="4" customWidth="1"/>
    <col min="679" max="679" width="1.7109375" style="4" customWidth="1"/>
    <col min="680" max="680" width="6.140625" style="4" customWidth="1"/>
    <col min="681" max="682" width="5.140625" style="4" customWidth="1"/>
    <col min="683" max="683" width="1.7109375" style="4" customWidth="1"/>
    <col min="684" max="686" width="5" style="4" customWidth="1"/>
    <col min="687" max="687" width="1.7109375" style="4" customWidth="1"/>
    <col min="688" max="690" width="5" style="4" customWidth="1"/>
    <col min="691" max="691" width="1.7109375" style="4" customWidth="1"/>
    <col min="692" max="694" width="5" style="4" customWidth="1"/>
    <col min="695" max="695" width="1.7109375" style="4" customWidth="1"/>
    <col min="696" max="698" width="5.140625" style="4" customWidth="1"/>
    <col min="699" max="699" width="1.7109375" style="4" customWidth="1"/>
    <col min="700" max="701" width="5" style="4" customWidth="1"/>
    <col min="702" max="702" width="5.28515625" style="4" customWidth="1"/>
    <col min="703" max="901" width="11.42578125" style="4"/>
    <col min="902" max="902" width="16.140625" style="4" customWidth="1"/>
    <col min="903" max="903" width="6" style="4" customWidth="1"/>
    <col min="904" max="904" width="6" style="4" bestFit="1" customWidth="1"/>
    <col min="905" max="905" width="5.7109375" style="4" bestFit="1" customWidth="1"/>
    <col min="906" max="906" width="1.7109375" style="4" customWidth="1"/>
    <col min="907" max="907" width="6" style="4" bestFit="1" customWidth="1"/>
    <col min="908" max="909" width="5" style="4" customWidth="1"/>
    <col min="910" max="910" width="1.7109375" style="4" customWidth="1"/>
    <col min="911" max="913" width="5" style="4" customWidth="1"/>
    <col min="914" max="914" width="1.7109375" style="4" customWidth="1"/>
    <col min="915" max="917" width="5.140625" style="4" bestFit="1" customWidth="1"/>
    <col min="918" max="918" width="1.7109375" style="4" customWidth="1"/>
    <col min="919" max="921" width="5.140625" style="4" bestFit="1" customWidth="1"/>
    <col min="922" max="922" width="1.7109375" style="4" customWidth="1"/>
    <col min="923" max="925" width="5.140625" style="4" bestFit="1" customWidth="1"/>
    <col min="926" max="926" width="1.7109375" style="4" customWidth="1"/>
    <col min="927" max="927" width="4.85546875" style="4" bestFit="1" customWidth="1"/>
    <col min="928" max="929" width="4.42578125" style="4" customWidth="1"/>
    <col min="930" max="930" width="8.85546875" style="4" customWidth="1"/>
    <col min="931" max="931" width="12" style="4" customWidth="1"/>
    <col min="932" max="934" width="6" style="4" customWidth="1"/>
    <col min="935" max="935" width="1.7109375" style="4" customWidth="1"/>
    <col min="936" max="936" width="6.140625" style="4" customWidth="1"/>
    <col min="937" max="938" width="5.140625" style="4" customWidth="1"/>
    <col min="939" max="939" width="1.7109375" style="4" customWidth="1"/>
    <col min="940" max="942" width="5" style="4" customWidth="1"/>
    <col min="943" max="943" width="1.7109375" style="4" customWidth="1"/>
    <col min="944" max="946" width="5" style="4" customWidth="1"/>
    <col min="947" max="947" width="1.7109375" style="4" customWidth="1"/>
    <col min="948" max="950" width="5" style="4" customWidth="1"/>
    <col min="951" max="951" width="1.7109375" style="4" customWidth="1"/>
    <col min="952" max="954" width="5.140625" style="4" customWidth="1"/>
    <col min="955" max="955" width="1.7109375" style="4" customWidth="1"/>
    <col min="956" max="957" width="5" style="4" customWidth="1"/>
    <col min="958" max="958" width="5.28515625" style="4" customWidth="1"/>
    <col min="959" max="1157" width="11.42578125" style="4"/>
    <col min="1158" max="1158" width="16.140625" style="4" customWidth="1"/>
    <col min="1159" max="1159" width="6" style="4" customWidth="1"/>
    <col min="1160" max="1160" width="6" style="4" bestFit="1" customWidth="1"/>
    <col min="1161" max="1161" width="5.7109375" style="4" bestFit="1" customWidth="1"/>
    <col min="1162" max="1162" width="1.7109375" style="4" customWidth="1"/>
    <col min="1163" max="1163" width="6" style="4" bestFit="1" customWidth="1"/>
    <col min="1164" max="1165" width="5" style="4" customWidth="1"/>
    <col min="1166" max="1166" width="1.7109375" style="4" customWidth="1"/>
    <col min="1167" max="1169" width="5" style="4" customWidth="1"/>
    <col min="1170" max="1170" width="1.7109375" style="4" customWidth="1"/>
    <col min="1171" max="1173" width="5.140625" style="4" bestFit="1" customWidth="1"/>
    <col min="1174" max="1174" width="1.7109375" style="4" customWidth="1"/>
    <col min="1175" max="1177" width="5.140625" style="4" bestFit="1" customWidth="1"/>
    <col min="1178" max="1178" width="1.7109375" style="4" customWidth="1"/>
    <col min="1179" max="1181" width="5.140625" style="4" bestFit="1" customWidth="1"/>
    <col min="1182" max="1182" width="1.7109375" style="4" customWidth="1"/>
    <col min="1183" max="1183" width="4.85546875" style="4" bestFit="1" customWidth="1"/>
    <col min="1184" max="1185" width="4.42578125" style="4" customWidth="1"/>
    <col min="1186" max="1186" width="8.85546875" style="4" customWidth="1"/>
    <col min="1187" max="1187" width="12" style="4" customWidth="1"/>
    <col min="1188" max="1190" width="6" style="4" customWidth="1"/>
    <col min="1191" max="1191" width="1.7109375" style="4" customWidth="1"/>
    <col min="1192" max="1192" width="6.140625" style="4" customWidth="1"/>
    <col min="1193" max="1194" width="5.140625" style="4" customWidth="1"/>
    <col min="1195" max="1195" width="1.7109375" style="4" customWidth="1"/>
    <col min="1196" max="1198" width="5" style="4" customWidth="1"/>
    <col min="1199" max="1199" width="1.7109375" style="4" customWidth="1"/>
    <col min="1200" max="1202" width="5" style="4" customWidth="1"/>
    <col min="1203" max="1203" width="1.7109375" style="4" customWidth="1"/>
    <col min="1204" max="1206" width="5" style="4" customWidth="1"/>
    <col min="1207" max="1207" width="1.7109375" style="4" customWidth="1"/>
    <col min="1208" max="1210" width="5.140625" style="4" customWidth="1"/>
    <col min="1211" max="1211" width="1.7109375" style="4" customWidth="1"/>
    <col min="1212" max="1213" width="5" style="4" customWidth="1"/>
    <col min="1214" max="1214" width="5.28515625" style="4" customWidth="1"/>
    <col min="1215" max="1413" width="11.42578125" style="4"/>
    <col min="1414" max="1414" width="16.140625" style="4" customWidth="1"/>
    <col min="1415" max="1415" width="6" style="4" customWidth="1"/>
    <col min="1416" max="1416" width="6" style="4" bestFit="1" customWidth="1"/>
    <col min="1417" max="1417" width="5.7109375" style="4" bestFit="1" customWidth="1"/>
    <col min="1418" max="1418" width="1.7109375" style="4" customWidth="1"/>
    <col min="1419" max="1419" width="6" style="4" bestFit="1" customWidth="1"/>
    <col min="1420" max="1421" width="5" style="4" customWidth="1"/>
    <col min="1422" max="1422" width="1.7109375" style="4" customWidth="1"/>
    <col min="1423" max="1425" width="5" style="4" customWidth="1"/>
    <col min="1426" max="1426" width="1.7109375" style="4" customWidth="1"/>
    <col min="1427" max="1429" width="5.140625" style="4" bestFit="1" customWidth="1"/>
    <col min="1430" max="1430" width="1.7109375" style="4" customWidth="1"/>
    <col min="1431" max="1433" width="5.140625" style="4" bestFit="1" customWidth="1"/>
    <col min="1434" max="1434" width="1.7109375" style="4" customWidth="1"/>
    <col min="1435" max="1437" width="5.140625" style="4" bestFit="1" customWidth="1"/>
    <col min="1438" max="1438" width="1.7109375" style="4" customWidth="1"/>
    <col min="1439" max="1439" width="4.85546875" style="4" bestFit="1" customWidth="1"/>
    <col min="1440" max="1441" width="4.42578125" style="4" customWidth="1"/>
    <col min="1442" max="1442" width="8.85546875" style="4" customWidth="1"/>
    <col min="1443" max="1443" width="12" style="4" customWidth="1"/>
    <col min="1444" max="1446" width="6" style="4" customWidth="1"/>
    <col min="1447" max="1447" width="1.7109375" style="4" customWidth="1"/>
    <col min="1448" max="1448" width="6.140625" style="4" customWidth="1"/>
    <col min="1449" max="1450" width="5.140625" style="4" customWidth="1"/>
    <col min="1451" max="1451" width="1.7109375" style="4" customWidth="1"/>
    <col min="1452" max="1454" width="5" style="4" customWidth="1"/>
    <col min="1455" max="1455" width="1.7109375" style="4" customWidth="1"/>
    <col min="1456" max="1458" width="5" style="4" customWidth="1"/>
    <col min="1459" max="1459" width="1.7109375" style="4" customWidth="1"/>
    <col min="1460" max="1462" width="5" style="4" customWidth="1"/>
    <col min="1463" max="1463" width="1.7109375" style="4" customWidth="1"/>
    <col min="1464" max="1466" width="5.140625" style="4" customWidth="1"/>
    <col min="1467" max="1467" width="1.7109375" style="4" customWidth="1"/>
    <col min="1468" max="1469" width="5" style="4" customWidth="1"/>
    <col min="1470" max="1470" width="5.28515625" style="4" customWidth="1"/>
    <col min="1471" max="1669" width="11.42578125" style="4"/>
    <col min="1670" max="1670" width="16.140625" style="4" customWidth="1"/>
    <col min="1671" max="1671" width="6" style="4" customWidth="1"/>
    <col min="1672" max="1672" width="6" style="4" bestFit="1" customWidth="1"/>
    <col min="1673" max="1673" width="5.7109375" style="4" bestFit="1" customWidth="1"/>
    <col min="1674" max="1674" width="1.7109375" style="4" customWidth="1"/>
    <col min="1675" max="1675" width="6" style="4" bestFit="1" customWidth="1"/>
    <col min="1676" max="1677" width="5" style="4" customWidth="1"/>
    <col min="1678" max="1678" width="1.7109375" style="4" customWidth="1"/>
    <col min="1679" max="1681" width="5" style="4" customWidth="1"/>
    <col min="1682" max="1682" width="1.7109375" style="4" customWidth="1"/>
    <col min="1683" max="1685" width="5.140625" style="4" bestFit="1" customWidth="1"/>
    <col min="1686" max="1686" width="1.7109375" style="4" customWidth="1"/>
    <col min="1687" max="1689" width="5.140625" style="4" bestFit="1" customWidth="1"/>
    <col min="1690" max="1690" width="1.7109375" style="4" customWidth="1"/>
    <col min="1691" max="1693" width="5.140625" style="4" bestFit="1" customWidth="1"/>
    <col min="1694" max="1694" width="1.7109375" style="4" customWidth="1"/>
    <col min="1695" max="1695" width="4.85546875" style="4" bestFit="1" customWidth="1"/>
    <col min="1696" max="1697" width="4.42578125" style="4" customWidth="1"/>
    <col min="1698" max="1698" width="8.85546875" style="4" customWidth="1"/>
    <col min="1699" max="1699" width="12" style="4" customWidth="1"/>
    <col min="1700" max="1702" width="6" style="4" customWidth="1"/>
    <col min="1703" max="1703" width="1.7109375" style="4" customWidth="1"/>
    <col min="1704" max="1704" width="6.140625" style="4" customWidth="1"/>
    <col min="1705" max="1706" width="5.140625" style="4" customWidth="1"/>
    <col min="1707" max="1707" width="1.7109375" style="4" customWidth="1"/>
    <col min="1708" max="1710" width="5" style="4" customWidth="1"/>
    <col min="1711" max="1711" width="1.7109375" style="4" customWidth="1"/>
    <col min="1712" max="1714" width="5" style="4" customWidth="1"/>
    <col min="1715" max="1715" width="1.7109375" style="4" customWidth="1"/>
    <col min="1716" max="1718" width="5" style="4" customWidth="1"/>
    <col min="1719" max="1719" width="1.7109375" style="4" customWidth="1"/>
    <col min="1720" max="1722" width="5.140625" style="4" customWidth="1"/>
    <col min="1723" max="1723" width="1.7109375" style="4" customWidth="1"/>
    <col min="1724" max="1725" width="5" style="4" customWidth="1"/>
    <col min="1726" max="1726" width="5.28515625" style="4" customWidth="1"/>
    <col min="1727" max="1925" width="11.42578125" style="4"/>
    <col min="1926" max="1926" width="16.140625" style="4" customWidth="1"/>
    <col min="1927" max="1927" width="6" style="4" customWidth="1"/>
    <col min="1928" max="1928" width="6" style="4" bestFit="1" customWidth="1"/>
    <col min="1929" max="1929" width="5.7109375" style="4" bestFit="1" customWidth="1"/>
    <col min="1930" max="1930" width="1.7109375" style="4" customWidth="1"/>
    <col min="1931" max="1931" width="6" style="4" bestFit="1" customWidth="1"/>
    <col min="1932" max="1933" width="5" style="4" customWidth="1"/>
    <col min="1934" max="1934" width="1.7109375" style="4" customWidth="1"/>
    <col min="1935" max="1937" width="5" style="4" customWidth="1"/>
    <col min="1938" max="1938" width="1.7109375" style="4" customWidth="1"/>
    <col min="1939" max="1941" width="5.140625" style="4" bestFit="1" customWidth="1"/>
    <col min="1942" max="1942" width="1.7109375" style="4" customWidth="1"/>
    <col min="1943" max="1945" width="5.140625" style="4" bestFit="1" customWidth="1"/>
    <col min="1946" max="1946" width="1.7109375" style="4" customWidth="1"/>
    <col min="1947" max="1949" width="5.140625" style="4" bestFit="1" customWidth="1"/>
    <col min="1950" max="1950" width="1.7109375" style="4" customWidth="1"/>
    <col min="1951" max="1951" width="4.85546875" style="4" bestFit="1" customWidth="1"/>
    <col min="1952" max="1953" width="4.42578125" style="4" customWidth="1"/>
    <col min="1954" max="1954" width="8.85546875" style="4" customWidth="1"/>
    <col min="1955" max="1955" width="12" style="4" customWidth="1"/>
    <col min="1956" max="1958" width="6" style="4" customWidth="1"/>
    <col min="1959" max="1959" width="1.7109375" style="4" customWidth="1"/>
    <col min="1960" max="1960" width="6.140625" style="4" customWidth="1"/>
    <col min="1961" max="1962" width="5.140625" style="4" customWidth="1"/>
    <col min="1963" max="1963" width="1.7109375" style="4" customWidth="1"/>
    <col min="1964" max="1966" width="5" style="4" customWidth="1"/>
    <col min="1967" max="1967" width="1.7109375" style="4" customWidth="1"/>
    <col min="1968" max="1970" width="5" style="4" customWidth="1"/>
    <col min="1971" max="1971" width="1.7109375" style="4" customWidth="1"/>
    <col min="1972" max="1974" width="5" style="4" customWidth="1"/>
    <col min="1975" max="1975" width="1.7109375" style="4" customWidth="1"/>
    <col min="1976" max="1978" width="5.140625" style="4" customWidth="1"/>
    <col min="1979" max="1979" width="1.7109375" style="4" customWidth="1"/>
    <col min="1980" max="1981" width="5" style="4" customWidth="1"/>
    <col min="1982" max="1982" width="5.28515625" style="4" customWidth="1"/>
    <col min="1983" max="2181" width="11.42578125" style="4"/>
    <col min="2182" max="2182" width="16.140625" style="4" customWidth="1"/>
    <col min="2183" max="2183" width="6" style="4" customWidth="1"/>
    <col min="2184" max="2184" width="6" style="4" bestFit="1" customWidth="1"/>
    <col min="2185" max="2185" width="5.7109375" style="4" bestFit="1" customWidth="1"/>
    <col min="2186" max="2186" width="1.7109375" style="4" customWidth="1"/>
    <col min="2187" max="2187" width="6" style="4" bestFit="1" customWidth="1"/>
    <col min="2188" max="2189" width="5" style="4" customWidth="1"/>
    <col min="2190" max="2190" width="1.7109375" style="4" customWidth="1"/>
    <col min="2191" max="2193" width="5" style="4" customWidth="1"/>
    <col min="2194" max="2194" width="1.7109375" style="4" customWidth="1"/>
    <col min="2195" max="2197" width="5.140625" style="4" bestFit="1" customWidth="1"/>
    <col min="2198" max="2198" width="1.7109375" style="4" customWidth="1"/>
    <col min="2199" max="2201" width="5.140625" style="4" bestFit="1" customWidth="1"/>
    <col min="2202" max="2202" width="1.7109375" style="4" customWidth="1"/>
    <col min="2203" max="2205" width="5.140625" style="4" bestFit="1" customWidth="1"/>
    <col min="2206" max="2206" width="1.7109375" style="4" customWidth="1"/>
    <col min="2207" max="2207" width="4.85546875" style="4" bestFit="1" customWidth="1"/>
    <col min="2208" max="2209" width="4.42578125" style="4" customWidth="1"/>
    <col min="2210" max="2210" width="8.85546875" style="4" customWidth="1"/>
    <col min="2211" max="2211" width="12" style="4" customWidth="1"/>
    <col min="2212" max="2214" width="6" style="4" customWidth="1"/>
    <col min="2215" max="2215" width="1.7109375" style="4" customWidth="1"/>
    <col min="2216" max="2216" width="6.140625" style="4" customWidth="1"/>
    <col min="2217" max="2218" width="5.140625" style="4" customWidth="1"/>
    <col min="2219" max="2219" width="1.7109375" style="4" customWidth="1"/>
    <col min="2220" max="2222" width="5" style="4" customWidth="1"/>
    <col min="2223" max="2223" width="1.7109375" style="4" customWidth="1"/>
    <col min="2224" max="2226" width="5" style="4" customWidth="1"/>
    <col min="2227" max="2227" width="1.7109375" style="4" customWidth="1"/>
    <col min="2228" max="2230" width="5" style="4" customWidth="1"/>
    <col min="2231" max="2231" width="1.7109375" style="4" customWidth="1"/>
    <col min="2232" max="2234" width="5.140625" style="4" customWidth="1"/>
    <col min="2235" max="2235" width="1.7109375" style="4" customWidth="1"/>
    <col min="2236" max="2237" width="5" style="4" customWidth="1"/>
    <col min="2238" max="2238" width="5.28515625" style="4" customWidth="1"/>
    <col min="2239" max="2437" width="11.42578125" style="4"/>
    <col min="2438" max="2438" width="16.140625" style="4" customWidth="1"/>
    <col min="2439" max="2439" width="6" style="4" customWidth="1"/>
    <col min="2440" max="2440" width="6" style="4" bestFit="1" customWidth="1"/>
    <col min="2441" max="2441" width="5.7109375" style="4" bestFit="1" customWidth="1"/>
    <col min="2442" max="2442" width="1.7109375" style="4" customWidth="1"/>
    <col min="2443" max="2443" width="6" style="4" bestFit="1" customWidth="1"/>
    <col min="2444" max="2445" width="5" style="4" customWidth="1"/>
    <col min="2446" max="2446" width="1.7109375" style="4" customWidth="1"/>
    <col min="2447" max="2449" width="5" style="4" customWidth="1"/>
    <col min="2450" max="2450" width="1.7109375" style="4" customWidth="1"/>
    <col min="2451" max="2453" width="5.140625" style="4" bestFit="1" customWidth="1"/>
    <col min="2454" max="2454" width="1.7109375" style="4" customWidth="1"/>
    <col min="2455" max="2457" width="5.140625" style="4" bestFit="1" customWidth="1"/>
    <col min="2458" max="2458" width="1.7109375" style="4" customWidth="1"/>
    <col min="2459" max="2461" width="5.140625" style="4" bestFit="1" customWidth="1"/>
    <col min="2462" max="2462" width="1.7109375" style="4" customWidth="1"/>
    <col min="2463" max="2463" width="4.85546875" style="4" bestFit="1" customWidth="1"/>
    <col min="2464" max="2465" width="4.42578125" style="4" customWidth="1"/>
    <col min="2466" max="2466" width="8.85546875" style="4" customWidth="1"/>
    <col min="2467" max="2467" width="12" style="4" customWidth="1"/>
    <col min="2468" max="2470" width="6" style="4" customWidth="1"/>
    <col min="2471" max="2471" width="1.7109375" style="4" customWidth="1"/>
    <col min="2472" max="2472" width="6.140625" style="4" customWidth="1"/>
    <col min="2473" max="2474" width="5.140625" style="4" customWidth="1"/>
    <col min="2475" max="2475" width="1.7109375" style="4" customWidth="1"/>
    <col min="2476" max="2478" width="5" style="4" customWidth="1"/>
    <col min="2479" max="2479" width="1.7109375" style="4" customWidth="1"/>
    <col min="2480" max="2482" width="5" style="4" customWidth="1"/>
    <col min="2483" max="2483" width="1.7109375" style="4" customWidth="1"/>
    <col min="2484" max="2486" width="5" style="4" customWidth="1"/>
    <col min="2487" max="2487" width="1.7109375" style="4" customWidth="1"/>
    <col min="2488" max="2490" width="5.140625" style="4" customWidth="1"/>
    <col min="2491" max="2491" width="1.7109375" style="4" customWidth="1"/>
    <col min="2492" max="2493" width="5" style="4" customWidth="1"/>
    <col min="2494" max="2494" width="5.28515625" style="4" customWidth="1"/>
    <col min="2495" max="2693" width="11.42578125" style="4"/>
    <col min="2694" max="2694" width="16.140625" style="4" customWidth="1"/>
    <col min="2695" max="2695" width="6" style="4" customWidth="1"/>
    <col min="2696" max="2696" width="6" style="4" bestFit="1" customWidth="1"/>
    <col min="2697" max="2697" width="5.7109375" style="4" bestFit="1" customWidth="1"/>
    <col min="2698" max="2698" width="1.7109375" style="4" customWidth="1"/>
    <col min="2699" max="2699" width="6" style="4" bestFit="1" customWidth="1"/>
    <col min="2700" max="2701" width="5" style="4" customWidth="1"/>
    <col min="2702" max="2702" width="1.7109375" style="4" customWidth="1"/>
    <col min="2703" max="2705" width="5" style="4" customWidth="1"/>
    <col min="2706" max="2706" width="1.7109375" style="4" customWidth="1"/>
    <col min="2707" max="2709" width="5.140625" style="4" bestFit="1" customWidth="1"/>
    <col min="2710" max="2710" width="1.7109375" style="4" customWidth="1"/>
    <col min="2711" max="2713" width="5.140625" style="4" bestFit="1" customWidth="1"/>
    <col min="2714" max="2714" width="1.7109375" style="4" customWidth="1"/>
    <col min="2715" max="2717" width="5.140625" style="4" bestFit="1" customWidth="1"/>
    <col min="2718" max="2718" width="1.7109375" style="4" customWidth="1"/>
    <col min="2719" max="2719" width="4.85546875" style="4" bestFit="1" customWidth="1"/>
    <col min="2720" max="2721" width="4.42578125" style="4" customWidth="1"/>
    <col min="2722" max="2722" width="8.85546875" style="4" customWidth="1"/>
    <col min="2723" max="2723" width="12" style="4" customWidth="1"/>
    <col min="2724" max="2726" width="6" style="4" customWidth="1"/>
    <col min="2727" max="2727" width="1.7109375" style="4" customWidth="1"/>
    <col min="2728" max="2728" width="6.140625" style="4" customWidth="1"/>
    <col min="2729" max="2730" width="5.140625" style="4" customWidth="1"/>
    <col min="2731" max="2731" width="1.7109375" style="4" customWidth="1"/>
    <col min="2732" max="2734" width="5" style="4" customWidth="1"/>
    <col min="2735" max="2735" width="1.7109375" style="4" customWidth="1"/>
    <col min="2736" max="2738" width="5" style="4" customWidth="1"/>
    <col min="2739" max="2739" width="1.7109375" style="4" customWidth="1"/>
    <col min="2740" max="2742" width="5" style="4" customWidth="1"/>
    <col min="2743" max="2743" width="1.7109375" style="4" customWidth="1"/>
    <col min="2744" max="2746" width="5.140625" style="4" customWidth="1"/>
    <col min="2747" max="2747" width="1.7109375" style="4" customWidth="1"/>
    <col min="2748" max="2749" width="5" style="4" customWidth="1"/>
    <col min="2750" max="2750" width="5.28515625" style="4" customWidth="1"/>
    <col min="2751" max="2949" width="11.42578125" style="4"/>
    <col min="2950" max="2950" width="16.140625" style="4" customWidth="1"/>
    <col min="2951" max="2951" width="6" style="4" customWidth="1"/>
    <col min="2952" max="2952" width="6" style="4" bestFit="1" customWidth="1"/>
    <col min="2953" max="2953" width="5.7109375" style="4" bestFit="1" customWidth="1"/>
    <col min="2954" max="2954" width="1.7109375" style="4" customWidth="1"/>
    <col min="2955" max="2955" width="6" style="4" bestFit="1" customWidth="1"/>
    <col min="2956" max="2957" width="5" style="4" customWidth="1"/>
    <col min="2958" max="2958" width="1.7109375" style="4" customWidth="1"/>
    <col min="2959" max="2961" width="5" style="4" customWidth="1"/>
    <col min="2962" max="2962" width="1.7109375" style="4" customWidth="1"/>
    <col min="2963" max="2965" width="5.140625" style="4" bestFit="1" customWidth="1"/>
    <col min="2966" max="2966" width="1.7109375" style="4" customWidth="1"/>
    <col min="2967" max="2969" width="5.140625" style="4" bestFit="1" customWidth="1"/>
    <col min="2970" max="2970" width="1.7109375" style="4" customWidth="1"/>
    <col min="2971" max="2973" width="5.140625" style="4" bestFit="1" customWidth="1"/>
    <col min="2974" max="2974" width="1.7109375" style="4" customWidth="1"/>
    <col min="2975" max="2975" width="4.85546875" style="4" bestFit="1" customWidth="1"/>
    <col min="2976" max="2977" width="4.42578125" style="4" customWidth="1"/>
    <col min="2978" max="2978" width="8.85546875" style="4" customWidth="1"/>
    <col min="2979" max="2979" width="12" style="4" customWidth="1"/>
    <col min="2980" max="2982" width="6" style="4" customWidth="1"/>
    <col min="2983" max="2983" width="1.7109375" style="4" customWidth="1"/>
    <col min="2984" max="2984" width="6.140625" style="4" customWidth="1"/>
    <col min="2985" max="2986" width="5.140625" style="4" customWidth="1"/>
    <col min="2987" max="2987" width="1.7109375" style="4" customWidth="1"/>
    <col min="2988" max="2990" width="5" style="4" customWidth="1"/>
    <col min="2991" max="2991" width="1.7109375" style="4" customWidth="1"/>
    <col min="2992" max="2994" width="5" style="4" customWidth="1"/>
    <col min="2995" max="2995" width="1.7109375" style="4" customWidth="1"/>
    <col min="2996" max="2998" width="5" style="4" customWidth="1"/>
    <col min="2999" max="2999" width="1.7109375" style="4" customWidth="1"/>
    <col min="3000" max="3002" width="5.140625" style="4" customWidth="1"/>
    <col min="3003" max="3003" width="1.7109375" style="4" customWidth="1"/>
    <col min="3004" max="3005" width="5" style="4" customWidth="1"/>
    <col min="3006" max="3006" width="5.28515625" style="4" customWidth="1"/>
    <col min="3007" max="3205" width="11.42578125" style="4"/>
    <col min="3206" max="3206" width="16.140625" style="4" customWidth="1"/>
    <col min="3207" max="3207" width="6" style="4" customWidth="1"/>
    <col min="3208" max="3208" width="6" style="4" bestFit="1" customWidth="1"/>
    <col min="3209" max="3209" width="5.7109375" style="4" bestFit="1" customWidth="1"/>
    <col min="3210" max="3210" width="1.7109375" style="4" customWidth="1"/>
    <col min="3211" max="3211" width="6" style="4" bestFit="1" customWidth="1"/>
    <col min="3212" max="3213" width="5" style="4" customWidth="1"/>
    <col min="3214" max="3214" width="1.7109375" style="4" customWidth="1"/>
    <col min="3215" max="3217" width="5" style="4" customWidth="1"/>
    <col min="3218" max="3218" width="1.7109375" style="4" customWidth="1"/>
    <col min="3219" max="3221" width="5.140625" style="4" bestFit="1" customWidth="1"/>
    <col min="3222" max="3222" width="1.7109375" style="4" customWidth="1"/>
    <col min="3223" max="3225" width="5.140625" style="4" bestFit="1" customWidth="1"/>
    <col min="3226" max="3226" width="1.7109375" style="4" customWidth="1"/>
    <col min="3227" max="3229" width="5.140625" style="4" bestFit="1" customWidth="1"/>
    <col min="3230" max="3230" width="1.7109375" style="4" customWidth="1"/>
    <col min="3231" max="3231" width="4.85546875" style="4" bestFit="1" customWidth="1"/>
    <col min="3232" max="3233" width="4.42578125" style="4" customWidth="1"/>
    <col min="3234" max="3234" width="8.85546875" style="4" customWidth="1"/>
    <col min="3235" max="3235" width="12" style="4" customWidth="1"/>
    <col min="3236" max="3238" width="6" style="4" customWidth="1"/>
    <col min="3239" max="3239" width="1.7109375" style="4" customWidth="1"/>
    <col min="3240" max="3240" width="6.140625" style="4" customWidth="1"/>
    <col min="3241" max="3242" width="5.140625" style="4" customWidth="1"/>
    <col min="3243" max="3243" width="1.7109375" style="4" customWidth="1"/>
    <col min="3244" max="3246" width="5" style="4" customWidth="1"/>
    <col min="3247" max="3247" width="1.7109375" style="4" customWidth="1"/>
    <col min="3248" max="3250" width="5" style="4" customWidth="1"/>
    <col min="3251" max="3251" width="1.7109375" style="4" customWidth="1"/>
    <col min="3252" max="3254" width="5" style="4" customWidth="1"/>
    <col min="3255" max="3255" width="1.7109375" style="4" customWidth="1"/>
    <col min="3256" max="3258" width="5.140625" style="4" customWidth="1"/>
    <col min="3259" max="3259" width="1.7109375" style="4" customWidth="1"/>
    <col min="3260" max="3261" width="5" style="4" customWidth="1"/>
    <col min="3262" max="3262" width="5.28515625" style="4" customWidth="1"/>
    <col min="3263" max="3461" width="11.42578125" style="4"/>
    <col min="3462" max="3462" width="16.140625" style="4" customWidth="1"/>
    <col min="3463" max="3463" width="6" style="4" customWidth="1"/>
    <col min="3464" max="3464" width="6" style="4" bestFit="1" customWidth="1"/>
    <col min="3465" max="3465" width="5.7109375" style="4" bestFit="1" customWidth="1"/>
    <col min="3466" max="3466" width="1.7109375" style="4" customWidth="1"/>
    <col min="3467" max="3467" width="6" style="4" bestFit="1" customWidth="1"/>
    <col min="3468" max="3469" width="5" style="4" customWidth="1"/>
    <col min="3470" max="3470" width="1.7109375" style="4" customWidth="1"/>
    <col min="3471" max="3473" width="5" style="4" customWidth="1"/>
    <col min="3474" max="3474" width="1.7109375" style="4" customWidth="1"/>
    <col min="3475" max="3477" width="5.140625" style="4" bestFit="1" customWidth="1"/>
    <col min="3478" max="3478" width="1.7109375" style="4" customWidth="1"/>
    <col min="3479" max="3481" width="5.140625" style="4" bestFit="1" customWidth="1"/>
    <col min="3482" max="3482" width="1.7109375" style="4" customWidth="1"/>
    <col min="3483" max="3485" width="5.140625" style="4" bestFit="1" customWidth="1"/>
    <col min="3486" max="3486" width="1.7109375" style="4" customWidth="1"/>
    <col min="3487" max="3487" width="4.85546875" style="4" bestFit="1" customWidth="1"/>
    <col min="3488" max="3489" width="4.42578125" style="4" customWidth="1"/>
    <col min="3490" max="3490" width="8.85546875" style="4" customWidth="1"/>
    <col min="3491" max="3491" width="12" style="4" customWidth="1"/>
    <col min="3492" max="3494" width="6" style="4" customWidth="1"/>
    <col min="3495" max="3495" width="1.7109375" style="4" customWidth="1"/>
    <col min="3496" max="3496" width="6.140625" style="4" customWidth="1"/>
    <col min="3497" max="3498" width="5.140625" style="4" customWidth="1"/>
    <col min="3499" max="3499" width="1.7109375" style="4" customWidth="1"/>
    <col min="3500" max="3502" width="5" style="4" customWidth="1"/>
    <col min="3503" max="3503" width="1.7109375" style="4" customWidth="1"/>
    <col min="3504" max="3506" width="5" style="4" customWidth="1"/>
    <col min="3507" max="3507" width="1.7109375" style="4" customWidth="1"/>
    <col min="3508" max="3510" width="5" style="4" customWidth="1"/>
    <col min="3511" max="3511" width="1.7109375" style="4" customWidth="1"/>
    <col min="3512" max="3514" width="5.140625" style="4" customWidth="1"/>
    <col min="3515" max="3515" width="1.7109375" style="4" customWidth="1"/>
    <col min="3516" max="3517" width="5" style="4" customWidth="1"/>
    <col min="3518" max="3518" width="5.28515625" style="4" customWidth="1"/>
    <col min="3519" max="3717" width="11.42578125" style="4"/>
    <col min="3718" max="3718" width="16.140625" style="4" customWidth="1"/>
    <col min="3719" max="3719" width="6" style="4" customWidth="1"/>
    <col min="3720" max="3720" width="6" style="4" bestFit="1" customWidth="1"/>
    <col min="3721" max="3721" width="5.7109375" style="4" bestFit="1" customWidth="1"/>
    <col min="3722" max="3722" width="1.7109375" style="4" customWidth="1"/>
    <col min="3723" max="3723" width="6" style="4" bestFit="1" customWidth="1"/>
    <col min="3724" max="3725" width="5" style="4" customWidth="1"/>
    <col min="3726" max="3726" width="1.7109375" style="4" customWidth="1"/>
    <col min="3727" max="3729" width="5" style="4" customWidth="1"/>
    <col min="3730" max="3730" width="1.7109375" style="4" customWidth="1"/>
    <col min="3731" max="3733" width="5.140625" style="4" bestFit="1" customWidth="1"/>
    <col min="3734" max="3734" width="1.7109375" style="4" customWidth="1"/>
    <col min="3735" max="3737" width="5.140625" style="4" bestFit="1" customWidth="1"/>
    <col min="3738" max="3738" width="1.7109375" style="4" customWidth="1"/>
    <col min="3739" max="3741" width="5.140625" style="4" bestFit="1" customWidth="1"/>
    <col min="3742" max="3742" width="1.7109375" style="4" customWidth="1"/>
    <col min="3743" max="3743" width="4.85546875" style="4" bestFit="1" customWidth="1"/>
    <col min="3744" max="3745" width="4.42578125" style="4" customWidth="1"/>
    <col min="3746" max="3746" width="8.85546875" style="4" customWidth="1"/>
    <col min="3747" max="3747" width="12" style="4" customWidth="1"/>
    <col min="3748" max="3750" width="6" style="4" customWidth="1"/>
    <col min="3751" max="3751" width="1.7109375" style="4" customWidth="1"/>
    <col min="3752" max="3752" width="6.140625" style="4" customWidth="1"/>
    <col min="3753" max="3754" width="5.140625" style="4" customWidth="1"/>
    <col min="3755" max="3755" width="1.7109375" style="4" customWidth="1"/>
    <col min="3756" max="3758" width="5" style="4" customWidth="1"/>
    <col min="3759" max="3759" width="1.7109375" style="4" customWidth="1"/>
    <col min="3760" max="3762" width="5" style="4" customWidth="1"/>
    <col min="3763" max="3763" width="1.7109375" style="4" customWidth="1"/>
    <col min="3764" max="3766" width="5" style="4" customWidth="1"/>
    <col min="3767" max="3767" width="1.7109375" style="4" customWidth="1"/>
    <col min="3768" max="3770" width="5.140625" style="4" customWidth="1"/>
    <col min="3771" max="3771" width="1.7109375" style="4" customWidth="1"/>
    <col min="3772" max="3773" width="5" style="4" customWidth="1"/>
    <col min="3774" max="3774" width="5.28515625" style="4" customWidth="1"/>
    <col min="3775" max="3973" width="11.42578125" style="4"/>
    <col min="3974" max="3974" width="16.140625" style="4" customWidth="1"/>
    <col min="3975" max="3975" width="6" style="4" customWidth="1"/>
    <col min="3976" max="3976" width="6" style="4" bestFit="1" customWidth="1"/>
    <col min="3977" max="3977" width="5.7109375" style="4" bestFit="1" customWidth="1"/>
    <col min="3978" max="3978" width="1.7109375" style="4" customWidth="1"/>
    <col min="3979" max="3979" width="6" style="4" bestFit="1" customWidth="1"/>
    <col min="3980" max="3981" width="5" style="4" customWidth="1"/>
    <col min="3982" max="3982" width="1.7109375" style="4" customWidth="1"/>
    <col min="3983" max="3985" width="5" style="4" customWidth="1"/>
    <col min="3986" max="3986" width="1.7109375" style="4" customWidth="1"/>
    <col min="3987" max="3989" width="5.140625" style="4" bestFit="1" customWidth="1"/>
    <col min="3990" max="3990" width="1.7109375" style="4" customWidth="1"/>
    <col min="3991" max="3993" width="5.140625" style="4" bestFit="1" customWidth="1"/>
    <col min="3994" max="3994" width="1.7109375" style="4" customWidth="1"/>
    <col min="3995" max="3997" width="5.140625" style="4" bestFit="1" customWidth="1"/>
    <col min="3998" max="3998" width="1.7109375" style="4" customWidth="1"/>
    <col min="3999" max="3999" width="4.85546875" style="4" bestFit="1" customWidth="1"/>
    <col min="4000" max="4001" width="4.42578125" style="4" customWidth="1"/>
    <col min="4002" max="4002" width="8.85546875" style="4" customWidth="1"/>
    <col min="4003" max="4003" width="12" style="4" customWidth="1"/>
    <col min="4004" max="4006" width="6" style="4" customWidth="1"/>
    <col min="4007" max="4007" width="1.7109375" style="4" customWidth="1"/>
    <col min="4008" max="4008" width="6.140625" style="4" customWidth="1"/>
    <col min="4009" max="4010" width="5.140625" style="4" customWidth="1"/>
    <col min="4011" max="4011" width="1.7109375" style="4" customWidth="1"/>
    <col min="4012" max="4014" width="5" style="4" customWidth="1"/>
    <col min="4015" max="4015" width="1.7109375" style="4" customWidth="1"/>
    <col min="4016" max="4018" width="5" style="4" customWidth="1"/>
    <col min="4019" max="4019" width="1.7109375" style="4" customWidth="1"/>
    <col min="4020" max="4022" width="5" style="4" customWidth="1"/>
    <col min="4023" max="4023" width="1.7109375" style="4" customWidth="1"/>
    <col min="4024" max="4026" width="5.140625" style="4" customWidth="1"/>
    <col min="4027" max="4027" width="1.7109375" style="4" customWidth="1"/>
    <col min="4028" max="4029" width="5" style="4" customWidth="1"/>
    <col min="4030" max="4030" width="5.28515625" style="4" customWidth="1"/>
    <col min="4031" max="4229" width="11.42578125" style="4"/>
    <col min="4230" max="4230" width="16.140625" style="4" customWidth="1"/>
    <col min="4231" max="4231" width="6" style="4" customWidth="1"/>
    <col min="4232" max="4232" width="6" style="4" bestFit="1" customWidth="1"/>
    <col min="4233" max="4233" width="5.7109375" style="4" bestFit="1" customWidth="1"/>
    <col min="4234" max="4234" width="1.7109375" style="4" customWidth="1"/>
    <col min="4235" max="4235" width="6" style="4" bestFit="1" customWidth="1"/>
    <col min="4236" max="4237" width="5" style="4" customWidth="1"/>
    <col min="4238" max="4238" width="1.7109375" style="4" customWidth="1"/>
    <col min="4239" max="4241" width="5" style="4" customWidth="1"/>
    <col min="4242" max="4242" width="1.7109375" style="4" customWidth="1"/>
    <col min="4243" max="4245" width="5.140625" style="4" bestFit="1" customWidth="1"/>
    <col min="4246" max="4246" width="1.7109375" style="4" customWidth="1"/>
    <col min="4247" max="4249" width="5.140625" style="4" bestFit="1" customWidth="1"/>
    <col min="4250" max="4250" width="1.7109375" style="4" customWidth="1"/>
    <col min="4251" max="4253" width="5.140625" style="4" bestFit="1" customWidth="1"/>
    <col min="4254" max="4254" width="1.7109375" style="4" customWidth="1"/>
    <col min="4255" max="4255" width="4.85546875" style="4" bestFit="1" customWidth="1"/>
    <col min="4256" max="4257" width="4.42578125" style="4" customWidth="1"/>
    <col min="4258" max="4258" width="8.85546875" style="4" customWidth="1"/>
    <col min="4259" max="4259" width="12" style="4" customWidth="1"/>
    <col min="4260" max="4262" width="6" style="4" customWidth="1"/>
    <col min="4263" max="4263" width="1.7109375" style="4" customWidth="1"/>
    <col min="4264" max="4264" width="6.140625" style="4" customWidth="1"/>
    <col min="4265" max="4266" width="5.140625" style="4" customWidth="1"/>
    <col min="4267" max="4267" width="1.7109375" style="4" customWidth="1"/>
    <col min="4268" max="4270" width="5" style="4" customWidth="1"/>
    <col min="4271" max="4271" width="1.7109375" style="4" customWidth="1"/>
    <col min="4272" max="4274" width="5" style="4" customWidth="1"/>
    <col min="4275" max="4275" width="1.7109375" style="4" customWidth="1"/>
    <col min="4276" max="4278" width="5" style="4" customWidth="1"/>
    <col min="4279" max="4279" width="1.7109375" style="4" customWidth="1"/>
    <col min="4280" max="4282" width="5.140625" style="4" customWidth="1"/>
    <col min="4283" max="4283" width="1.7109375" style="4" customWidth="1"/>
    <col min="4284" max="4285" width="5" style="4" customWidth="1"/>
    <col min="4286" max="4286" width="5.28515625" style="4" customWidth="1"/>
    <col min="4287" max="4485" width="11.42578125" style="4"/>
    <col min="4486" max="4486" width="16.140625" style="4" customWidth="1"/>
    <col min="4487" max="4487" width="6" style="4" customWidth="1"/>
    <col min="4488" max="4488" width="6" style="4" bestFit="1" customWidth="1"/>
    <col min="4489" max="4489" width="5.7109375" style="4" bestFit="1" customWidth="1"/>
    <col min="4490" max="4490" width="1.7109375" style="4" customWidth="1"/>
    <col min="4491" max="4491" width="6" style="4" bestFit="1" customWidth="1"/>
    <col min="4492" max="4493" width="5" style="4" customWidth="1"/>
    <col min="4494" max="4494" width="1.7109375" style="4" customWidth="1"/>
    <col min="4495" max="4497" width="5" style="4" customWidth="1"/>
    <col min="4498" max="4498" width="1.7109375" style="4" customWidth="1"/>
    <col min="4499" max="4501" width="5.140625" style="4" bestFit="1" customWidth="1"/>
    <col min="4502" max="4502" width="1.7109375" style="4" customWidth="1"/>
    <col min="4503" max="4505" width="5.140625" style="4" bestFit="1" customWidth="1"/>
    <col min="4506" max="4506" width="1.7109375" style="4" customWidth="1"/>
    <col min="4507" max="4509" width="5.140625" style="4" bestFit="1" customWidth="1"/>
    <col min="4510" max="4510" width="1.7109375" style="4" customWidth="1"/>
    <col min="4511" max="4511" width="4.85546875" style="4" bestFit="1" customWidth="1"/>
    <col min="4512" max="4513" width="4.42578125" style="4" customWidth="1"/>
    <col min="4514" max="4514" width="8.85546875" style="4" customWidth="1"/>
    <col min="4515" max="4515" width="12" style="4" customWidth="1"/>
    <col min="4516" max="4518" width="6" style="4" customWidth="1"/>
    <col min="4519" max="4519" width="1.7109375" style="4" customWidth="1"/>
    <col min="4520" max="4520" width="6.140625" style="4" customWidth="1"/>
    <col min="4521" max="4522" width="5.140625" style="4" customWidth="1"/>
    <col min="4523" max="4523" width="1.7109375" style="4" customWidth="1"/>
    <col min="4524" max="4526" width="5" style="4" customWidth="1"/>
    <col min="4527" max="4527" width="1.7109375" style="4" customWidth="1"/>
    <col min="4528" max="4530" width="5" style="4" customWidth="1"/>
    <col min="4531" max="4531" width="1.7109375" style="4" customWidth="1"/>
    <col min="4532" max="4534" width="5" style="4" customWidth="1"/>
    <col min="4535" max="4535" width="1.7109375" style="4" customWidth="1"/>
    <col min="4536" max="4538" width="5.140625" style="4" customWidth="1"/>
    <col min="4539" max="4539" width="1.7109375" style="4" customWidth="1"/>
    <col min="4540" max="4541" width="5" style="4" customWidth="1"/>
    <col min="4542" max="4542" width="5.28515625" style="4" customWidth="1"/>
    <col min="4543" max="4741" width="11.42578125" style="4"/>
    <col min="4742" max="4742" width="16.140625" style="4" customWidth="1"/>
    <col min="4743" max="4743" width="6" style="4" customWidth="1"/>
    <col min="4744" max="4744" width="6" style="4" bestFit="1" customWidth="1"/>
    <col min="4745" max="4745" width="5.7109375" style="4" bestFit="1" customWidth="1"/>
    <col min="4746" max="4746" width="1.7109375" style="4" customWidth="1"/>
    <col min="4747" max="4747" width="6" style="4" bestFit="1" customWidth="1"/>
    <col min="4748" max="4749" width="5" style="4" customWidth="1"/>
    <col min="4750" max="4750" width="1.7109375" style="4" customWidth="1"/>
    <col min="4751" max="4753" width="5" style="4" customWidth="1"/>
    <col min="4754" max="4754" width="1.7109375" style="4" customWidth="1"/>
    <col min="4755" max="4757" width="5.140625" style="4" bestFit="1" customWidth="1"/>
    <col min="4758" max="4758" width="1.7109375" style="4" customWidth="1"/>
    <col min="4759" max="4761" width="5.140625" style="4" bestFit="1" customWidth="1"/>
    <col min="4762" max="4762" width="1.7109375" style="4" customWidth="1"/>
    <col min="4763" max="4765" width="5.140625" style="4" bestFit="1" customWidth="1"/>
    <col min="4766" max="4766" width="1.7109375" style="4" customWidth="1"/>
    <col min="4767" max="4767" width="4.85546875" style="4" bestFit="1" customWidth="1"/>
    <col min="4768" max="4769" width="4.42578125" style="4" customWidth="1"/>
    <col min="4770" max="4770" width="8.85546875" style="4" customWidth="1"/>
    <col min="4771" max="4771" width="12" style="4" customWidth="1"/>
    <col min="4772" max="4774" width="6" style="4" customWidth="1"/>
    <col min="4775" max="4775" width="1.7109375" style="4" customWidth="1"/>
    <col min="4776" max="4776" width="6.140625" style="4" customWidth="1"/>
    <col min="4777" max="4778" width="5.140625" style="4" customWidth="1"/>
    <col min="4779" max="4779" width="1.7109375" style="4" customWidth="1"/>
    <col min="4780" max="4782" width="5" style="4" customWidth="1"/>
    <col min="4783" max="4783" width="1.7109375" style="4" customWidth="1"/>
    <col min="4784" max="4786" width="5" style="4" customWidth="1"/>
    <col min="4787" max="4787" width="1.7109375" style="4" customWidth="1"/>
    <col min="4788" max="4790" width="5" style="4" customWidth="1"/>
    <col min="4791" max="4791" width="1.7109375" style="4" customWidth="1"/>
    <col min="4792" max="4794" width="5.140625" style="4" customWidth="1"/>
    <col min="4795" max="4795" width="1.7109375" style="4" customWidth="1"/>
    <col min="4796" max="4797" width="5" style="4" customWidth="1"/>
    <col min="4798" max="4798" width="5.28515625" style="4" customWidth="1"/>
    <col min="4799" max="4997" width="11.42578125" style="4"/>
    <col min="4998" max="4998" width="16.140625" style="4" customWidth="1"/>
    <col min="4999" max="4999" width="6" style="4" customWidth="1"/>
    <col min="5000" max="5000" width="6" style="4" bestFit="1" customWidth="1"/>
    <col min="5001" max="5001" width="5.7109375" style="4" bestFit="1" customWidth="1"/>
    <col min="5002" max="5002" width="1.7109375" style="4" customWidth="1"/>
    <col min="5003" max="5003" width="6" style="4" bestFit="1" customWidth="1"/>
    <col min="5004" max="5005" width="5" style="4" customWidth="1"/>
    <col min="5006" max="5006" width="1.7109375" style="4" customWidth="1"/>
    <col min="5007" max="5009" width="5" style="4" customWidth="1"/>
    <col min="5010" max="5010" width="1.7109375" style="4" customWidth="1"/>
    <col min="5011" max="5013" width="5.140625" style="4" bestFit="1" customWidth="1"/>
    <col min="5014" max="5014" width="1.7109375" style="4" customWidth="1"/>
    <col min="5015" max="5017" width="5.140625" style="4" bestFit="1" customWidth="1"/>
    <col min="5018" max="5018" width="1.7109375" style="4" customWidth="1"/>
    <col min="5019" max="5021" width="5.140625" style="4" bestFit="1" customWidth="1"/>
    <col min="5022" max="5022" width="1.7109375" style="4" customWidth="1"/>
    <col min="5023" max="5023" width="4.85546875" style="4" bestFit="1" customWidth="1"/>
    <col min="5024" max="5025" width="4.42578125" style="4" customWidth="1"/>
    <col min="5026" max="5026" width="8.85546875" style="4" customWidth="1"/>
    <col min="5027" max="5027" width="12" style="4" customWidth="1"/>
    <col min="5028" max="5030" width="6" style="4" customWidth="1"/>
    <col min="5031" max="5031" width="1.7109375" style="4" customWidth="1"/>
    <col min="5032" max="5032" width="6.140625" style="4" customWidth="1"/>
    <col min="5033" max="5034" width="5.140625" style="4" customWidth="1"/>
    <col min="5035" max="5035" width="1.7109375" style="4" customWidth="1"/>
    <col min="5036" max="5038" width="5" style="4" customWidth="1"/>
    <col min="5039" max="5039" width="1.7109375" style="4" customWidth="1"/>
    <col min="5040" max="5042" width="5" style="4" customWidth="1"/>
    <col min="5043" max="5043" width="1.7109375" style="4" customWidth="1"/>
    <col min="5044" max="5046" width="5" style="4" customWidth="1"/>
    <col min="5047" max="5047" width="1.7109375" style="4" customWidth="1"/>
    <col min="5048" max="5050" width="5.140625" style="4" customWidth="1"/>
    <col min="5051" max="5051" width="1.7109375" style="4" customWidth="1"/>
    <col min="5052" max="5053" width="5" style="4" customWidth="1"/>
    <col min="5054" max="5054" width="5.28515625" style="4" customWidth="1"/>
    <col min="5055" max="5253" width="11.42578125" style="4"/>
    <col min="5254" max="5254" width="16.140625" style="4" customWidth="1"/>
    <col min="5255" max="5255" width="6" style="4" customWidth="1"/>
    <col min="5256" max="5256" width="6" style="4" bestFit="1" customWidth="1"/>
    <col min="5257" max="5257" width="5.7109375" style="4" bestFit="1" customWidth="1"/>
    <col min="5258" max="5258" width="1.7109375" style="4" customWidth="1"/>
    <col min="5259" max="5259" width="6" style="4" bestFit="1" customWidth="1"/>
    <col min="5260" max="5261" width="5" style="4" customWidth="1"/>
    <col min="5262" max="5262" width="1.7109375" style="4" customWidth="1"/>
    <col min="5263" max="5265" width="5" style="4" customWidth="1"/>
    <col min="5266" max="5266" width="1.7109375" style="4" customWidth="1"/>
    <col min="5267" max="5269" width="5.140625" style="4" bestFit="1" customWidth="1"/>
    <col min="5270" max="5270" width="1.7109375" style="4" customWidth="1"/>
    <col min="5271" max="5273" width="5.140625" style="4" bestFit="1" customWidth="1"/>
    <col min="5274" max="5274" width="1.7109375" style="4" customWidth="1"/>
    <col min="5275" max="5277" width="5.140625" style="4" bestFit="1" customWidth="1"/>
    <col min="5278" max="5278" width="1.7109375" style="4" customWidth="1"/>
    <col min="5279" max="5279" width="4.85546875" style="4" bestFit="1" customWidth="1"/>
    <col min="5280" max="5281" width="4.42578125" style="4" customWidth="1"/>
    <col min="5282" max="5282" width="8.85546875" style="4" customWidth="1"/>
    <col min="5283" max="5283" width="12" style="4" customWidth="1"/>
    <col min="5284" max="5286" width="6" style="4" customWidth="1"/>
    <col min="5287" max="5287" width="1.7109375" style="4" customWidth="1"/>
    <col min="5288" max="5288" width="6.140625" style="4" customWidth="1"/>
    <col min="5289" max="5290" width="5.140625" style="4" customWidth="1"/>
    <col min="5291" max="5291" width="1.7109375" style="4" customWidth="1"/>
    <col min="5292" max="5294" width="5" style="4" customWidth="1"/>
    <col min="5295" max="5295" width="1.7109375" style="4" customWidth="1"/>
    <col min="5296" max="5298" width="5" style="4" customWidth="1"/>
    <col min="5299" max="5299" width="1.7109375" style="4" customWidth="1"/>
    <col min="5300" max="5302" width="5" style="4" customWidth="1"/>
    <col min="5303" max="5303" width="1.7109375" style="4" customWidth="1"/>
    <col min="5304" max="5306" width="5.140625" style="4" customWidth="1"/>
    <col min="5307" max="5307" width="1.7109375" style="4" customWidth="1"/>
    <col min="5308" max="5309" width="5" style="4" customWidth="1"/>
    <col min="5310" max="5310" width="5.28515625" style="4" customWidth="1"/>
    <col min="5311" max="5509" width="11.42578125" style="4"/>
    <col min="5510" max="5510" width="16.140625" style="4" customWidth="1"/>
    <col min="5511" max="5511" width="6" style="4" customWidth="1"/>
    <col min="5512" max="5512" width="6" style="4" bestFit="1" customWidth="1"/>
    <col min="5513" max="5513" width="5.7109375" style="4" bestFit="1" customWidth="1"/>
    <col min="5514" max="5514" width="1.7109375" style="4" customWidth="1"/>
    <col min="5515" max="5515" width="6" style="4" bestFit="1" customWidth="1"/>
    <col min="5516" max="5517" width="5" style="4" customWidth="1"/>
    <col min="5518" max="5518" width="1.7109375" style="4" customWidth="1"/>
    <col min="5519" max="5521" width="5" style="4" customWidth="1"/>
    <col min="5522" max="5522" width="1.7109375" style="4" customWidth="1"/>
    <col min="5523" max="5525" width="5.140625" style="4" bestFit="1" customWidth="1"/>
    <col min="5526" max="5526" width="1.7109375" style="4" customWidth="1"/>
    <col min="5527" max="5529" width="5.140625" style="4" bestFit="1" customWidth="1"/>
    <col min="5530" max="5530" width="1.7109375" style="4" customWidth="1"/>
    <col min="5531" max="5533" width="5.140625" style="4" bestFit="1" customWidth="1"/>
    <col min="5534" max="5534" width="1.7109375" style="4" customWidth="1"/>
    <col min="5535" max="5535" width="4.85546875" style="4" bestFit="1" customWidth="1"/>
    <col min="5536" max="5537" width="4.42578125" style="4" customWidth="1"/>
    <col min="5538" max="5538" width="8.85546875" style="4" customWidth="1"/>
    <col min="5539" max="5539" width="12" style="4" customWidth="1"/>
    <col min="5540" max="5542" width="6" style="4" customWidth="1"/>
    <col min="5543" max="5543" width="1.7109375" style="4" customWidth="1"/>
    <col min="5544" max="5544" width="6.140625" style="4" customWidth="1"/>
    <col min="5545" max="5546" width="5.140625" style="4" customWidth="1"/>
    <col min="5547" max="5547" width="1.7109375" style="4" customWidth="1"/>
    <col min="5548" max="5550" width="5" style="4" customWidth="1"/>
    <col min="5551" max="5551" width="1.7109375" style="4" customWidth="1"/>
    <col min="5552" max="5554" width="5" style="4" customWidth="1"/>
    <col min="5555" max="5555" width="1.7109375" style="4" customWidth="1"/>
    <col min="5556" max="5558" width="5" style="4" customWidth="1"/>
    <col min="5559" max="5559" width="1.7109375" style="4" customWidth="1"/>
    <col min="5560" max="5562" width="5.140625" style="4" customWidth="1"/>
    <col min="5563" max="5563" width="1.7109375" style="4" customWidth="1"/>
    <col min="5564" max="5565" width="5" style="4" customWidth="1"/>
    <col min="5566" max="5566" width="5.28515625" style="4" customWidth="1"/>
    <col min="5567" max="5765" width="11.42578125" style="4"/>
    <col min="5766" max="5766" width="16.140625" style="4" customWidth="1"/>
    <col min="5767" max="5767" width="6" style="4" customWidth="1"/>
    <col min="5768" max="5768" width="6" style="4" bestFit="1" customWidth="1"/>
    <col min="5769" max="5769" width="5.7109375" style="4" bestFit="1" customWidth="1"/>
    <col min="5770" max="5770" width="1.7109375" style="4" customWidth="1"/>
    <col min="5771" max="5771" width="6" style="4" bestFit="1" customWidth="1"/>
    <col min="5772" max="5773" width="5" style="4" customWidth="1"/>
    <col min="5774" max="5774" width="1.7109375" style="4" customWidth="1"/>
    <col min="5775" max="5777" width="5" style="4" customWidth="1"/>
    <col min="5778" max="5778" width="1.7109375" style="4" customWidth="1"/>
    <col min="5779" max="5781" width="5.140625" style="4" bestFit="1" customWidth="1"/>
    <col min="5782" max="5782" width="1.7109375" style="4" customWidth="1"/>
    <col min="5783" max="5785" width="5.140625" style="4" bestFit="1" customWidth="1"/>
    <col min="5786" max="5786" width="1.7109375" style="4" customWidth="1"/>
    <col min="5787" max="5789" width="5.140625" style="4" bestFit="1" customWidth="1"/>
    <col min="5790" max="5790" width="1.7109375" style="4" customWidth="1"/>
    <col min="5791" max="5791" width="4.85546875" style="4" bestFit="1" customWidth="1"/>
    <col min="5792" max="5793" width="4.42578125" style="4" customWidth="1"/>
    <col min="5794" max="5794" width="8.85546875" style="4" customWidth="1"/>
    <col min="5795" max="5795" width="12" style="4" customWidth="1"/>
    <col min="5796" max="5798" width="6" style="4" customWidth="1"/>
    <col min="5799" max="5799" width="1.7109375" style="4" customWidth="1"/>
    <col min="5800" max="5800" width="6.140625" style="4" customWidth="1"/>
    <col min="5801" max="5802" width="5.140625" style="4" customWidth="1"/>
    <col min="5803" max="5803" width="1.7109375" style="4" customWidth="1"/>
    <col min="5804" max="5806" width="5" style="4" customWidth="1"/>
    <col min="5807" max="5807" width="1.7109375" style="4" customWidth="1"/>
    <col min="5808" max="5810" width="5" style="4" customWidth="1"/>
    <col min="5811" max="5811" width="1.7109375" style="4" customWidth="1"/>
    <col min="5812" max="5814" width="5" style="4" customWidth="1"/>
    <col min="5815" max="5815" width="1.7109375" style="4" customWidth="1"/>
    <col min="5816" max="5818" width="5.140625" style="4" customWidth="1"/>
    <col min="5819" max="5819" width="1.7109375" style="4" customWidth="1"/>
    <col min="5820" max="5821" width="5" style="4" customWidth="1"/>
    <col min="5822" max="5822" width="5.28515625" style="4" customWidth="1"/>
    <col min="5823" max="6021" width="11.42578125" style="4"/>
    <col min="6022" max="6022" width="16.140625" style="4" customWidth="1"/>
    <col min="6023" max="6023" width="6" style="4" customWidth="1"/>
    <col min="6024" max="6024" width="6" style="4" bestFit="1" customWidth="1"/>
    <col min="6025" max="6025" width="5.7109375" style="4" bestFit="1" customWidth="1"/>
    <col min="6026" max="6026" width="1.7109375" style="4" customWidth="1"/>
    <col min="6027" max="6027" width="6" style="4" bestFit="1" customWidth="1"/>
    <col min="6028" max="6029" width="5" style="4" customWidth="1"/>
    <col min="6030" max="6030" width="1.7109375" style="4" customWidth="1"/>
    <col min="6031" max="6033" width="5" style="4" customWidth="1"/>
    <col min="6034" max="6034" width="1.7109375" style="4" customWidth="1"/>
    <col min="6035" max="6037" width="5.140625" style="4" bestFit="1" customWidth="1"/>
    <col min="6038" max="6038" width="1.7109375" style="4" customWidth="1"/>
    <col min="6039" max="6041" width="5.140625" style="4" bestFit="1" customWidth="1"/>
    <col min="6042" max="6042" width="1.7109375" style="4" customWidth="1"/>
    <col min="6043" max="6045" width="5.140625" style="4" bestFit="1" customWidth="1"/>
    <col min="6046" max="6046" width="1.7109375" style="4" customWidth="1"/>
    <col min="6047" max="6047" width="4.85546875" style="4" bestFit="1" customWidth="1"/>
    <col min="6048" max="6049" width="4.42578125" style="4" customWidth="1"/>
    <col min="6050" max="6050" width="8.85546875" style="4" customWidth="1"/>
    <col min="6051" max="6051" width="12" style="4" customWidth="1"/>
    <col min="6052" max="6054" width="6" style="4" customWidth="1"/>
    <col min="6055" max="6055" width="1.7109375" style="4" customWidth="1"/>
    <col min="6056" max="6056" width="6.140625" style="4" customWidth="1"/>
    <col min="6057" max="6058" width="5.140625" style="4" customWidth="1"/>
    <col min="6059" max="6059" width="1.7109375" style="4" customWidth="1"/>
    <col min="6060" max="6062" width="5" style="4" customWidth="1"/>
    <col min="6063" max="6063" width="1.7109375" style="4" customWidth="1"/>
    <col min="6064" max="6066" width="5" style="4" customWidth="1"/>
    <col min="6067" max="6067" width="1.7109375" style="4" customWidth="1"/>
    <col min="6068" max="6070" width="5" style="4" customWidth="1"/>
    <col min="6071" max="6071" width="1.7109375" style="4" customWidth="1"/>
    <col min="6072" max="6074" width="5.140625" style="4" customWidth="1"/>
    <col min="6075" max="6075" width="1.7109375" style="4" customWidth="1"/>
    <col min="6076" max="6077" width="5" style="4" customWidth="1"/>
    <col min="6078" max="6078" width="5.28515625" style="4" customWidth="1"/>
    <col min="6079" max="6277" width="11.42578125" style="4"/>
    <col min="6278" max="6278" width="16.140625" style="4" customWidth="1"/>
    <col min="6279" max="6279" width="6" style="4" customWidth="1"/>
    <col min="6280" max="6280" width="6" style="4" bestFit="1" customWidth="1"/>
    <col min="6281" max="6281" width="5.7109375" style="4" bestFit="1" customWidth="1"/>
    <col min="6282" max="6282" width="1.7109375" style="4" customWidth="1"/>
    <col min="6283" max="6283" width="6" style="4" bestFit="1" customWidth="1"/>
    <col min="6284" max="6285" width="5" style="4" customWidth="1"/>
    <col min="6286" max="6286" width="1.7109375" style="4" customWidth="1"/>
    <col min="6287" max="6289" width="5" style="4" customWidth="1"/>
    <col min="6290" max="6290" width="1.7109375" style="4" customWidth="1"/>
    <col min="6291" max="6293" width="5.140625" style="4" bestFit="1" customWidth="1"/>
    <col min="6294" max="6294" width="1.7109375" style="4" customWidth="1"/>
    <col min="6295" max="6297" width="5.140625" style="4" bestFit="1" customWidth="1"/>
    <col min="6298" max="6298" width="1.7109375" style="4" customWidth="1"/>
    <col min="6299" max="6301" width="5.140625" style="4" bestFit="1" customWidth="1"/>
    <col min="6302" max="6302" width="1.7109375" style="4" customWidth="1"/>
    <col min="6303" max="6303" width="4.85546875" style="4" bestFit="1" customWidth="1"/>
    <col min="6304" max="6305" width="4.42578125" style="4" customWidth="1"/>
    <col min="6306" max="6306" width="8.85546875" style="4" customWidth="1"/>
    <col min="6307" max="6307" width="12" style="4" customWidth="1"/>
    <col min="6308" max="6310" width="6" style="4" customWidth="1"/>
    <col min="6311" max="6311" width="1.7109375" style="4" customWidth="1"/>
    <col min="6312" max="6312" width="6.140625" style="4" customWidth="1"/>
    <col min="6313" max="6314" width="5.140625" style="4" customWidth="1"/>
    <col min="6315" max="6315" width="1.7109375" style="4" customWidth="1"/>
    <col min="6316" max="6318" width="5" style="4" customWidth="1"/>
    <col min="6319" max="6319" width="1.7109375" style="4" customWidth="1"/>
    <col min="6320" max="6322" width="5" style="4" customWidth="1"/>
    <col min="6323" max="6323" width="1.7109375" style="4" customWidth="1"/>
    <col min="6324" max="6326" width="5" style="4" customWidth="1"/>
    <col min="6327" max="6327" width="1.7109375" style="4" customWidth="1"/>
    <col min="6328" max="6330" width="5.140625" style="4" customWidth="1"/>
    <col min="6331" max="6331" width="1.7109375" style="4" customWidth="1"/>
    <col min="6332" max="6333" width="5" style="4" customWidth="1"/>
    <col min="6334" max="6334" width="5.28515625" style="4" customWidth="1"/>
    <col min="6335" max="6533" width="11.42578125" style="4"/>
    <col min="6534" max="6534" width="16.140625" style="4" customWidth="1"/>
    <col min="6535" max="6535" width="6" style="4" customWidth="1"/>
    <col min="6536" max="6536" width="6" style="4" bestFit="1" customWidth="1"/>
    <col min="6537" max="6537" width="5.7109375" style="4" bestFit="1" customWidth="1"/>
    <col min="6538" max="6538" width="1.7109375" style="4" customWidth="1"/>
    <col min="6539" max="6539" width="6" style="4" bestFit="1" customWidth="1"/>
    <col min="6540" max="6541" width="5" style="4" customWidth="1"/>
    <col min="6542" max="6542" width="1.7109375" style="4" customWidth="1"/>
    <col min="6543" max="6545" width="5" style="4" customWidth="1"/>
    <col min="6546" max="6546" width="1.7109375" style="4" customWidth="1"/>
    <col min="6547" max="6549" width="5.140625" style="4" bestFit="1" customWidth="1"/>
    <col min="6550" max="6550" width="1.7109375" style="4" customWidth="1"/>
    <col min="6551" max="6553" width="5.140625" style="4" bestFit="1" customWidth="1"/>
    <col min="6554" max="6554" width="1.7109375" style="4" customWidth="1"/>
    <col min="6555" max="6557" width="5.140625" style="4" bestFit="1" customWidth="1"/>
    <col min="6558" max="6558" width="1.7109375" style="4" customWidth="1"/>
    <col min="6559" max="6559" width="4.85546875" style="4" bestFit="1" customWidth="1"/>
    <col min="6560" max="6561" width="4.42578125" style="4" customWidth="1"/>
    <col min="6562" max="6562" width="8.85546875" style="4" customWidth="1"/>
    <col min="6563" max="6563" width="12" style="4" customWidth="1"/>
    <col min="6564" max="6566" width="6" style="4" customWidth="1"/>
    <col min="6567" max="6567" width="1.7109375" style="4" customWidth="1"/>
    <col min="6568" max="6568" width="6.140625" style="4" customWidth="1"/>
    <col min="6569" max="6570" width="5.140625" style="4" customWidth="1"/>
    <col min="6571" max="6571" width="1.7109375" style="4" customWidth="1"/>
    <col min="6572" max="6574" width="5" style="4" customWidth="1"/>
    <col min="6575" max="6575" width="1.7109375" style="4" customWidth="1"/>
    <col min="6576" max="6578" width="5" style="4" customWidth="1"/>
    <col min="6579" max="6579" width="1.7109375" style="4" customWidth="1"/>
    <col min="6580" max="6582" width="5" style="4" customWidth="1"/>
    <col min="6583" max="6583" width="1.7109375" style="4" customWidth="1"/>
    <col min="6584" max="6586" width="5.140625" style="4" customWidth="1"/>
    <col min="6587" max="6587" width="1.7109375" style="4" customWidth="1"/>
    <col min="6588" max="6589" width="5" style="4" customWidth="1"/>
    <col min="6590" max="6590" width="5.28515625" style="4" customWidth="1"/>
    <col min="6591" max="6789" width="11.42578125" style="4"/>
    <col min="6790" max="6790" width="16.140625" style="4" customWidth="1"/>
    <col min="6791" max="6791" width="6" style="4" customWidth="1"/>
    <col min="6792" max="6792" width="6" style="4" bestFit="1" customWidth="1"/>
    <col min="6793" max="6793" width="5.7109375" style="4" bestFit="1" customWidth="1"/>
    <col min="6794" max="6794" width="1.7109375" style="4" customWidth="1"/>
    <col min="6795" max="6795" width="6" style="4" bestFit="1" customWidth="1"/>
    <col min="6796" max="6797" width="5" style="4" customWidth="1"/>
    <col min="6798" max="6798" width="1.7109375" style="4" customWidth="1"/>
    <col min="6799" max="6801" width="5" style="4" customWidth="1"/>
    <col min="6802" max="6802" width="1.7109375" style="4" customWidth="1"/>
    <col min="6803" max="6805" width="5.140625" style="4" bestFit="1" customWidth="1"/>
    <col min="6806" max="6806" width="1.7109375" style="4" customWidth="1"/>
    <col min="6807" max="6809" width="5.140625" style="4" bestFit="1" customWidth="1"/>
    <col min="6810" max="6810" width="1.7109375" style="4" customWidth="1"/>
    <col min="6811" max="6813" width="5.140625" style="4" bestFit="1" customWidth="1"/>
    <col min="6814" max="6814" width="1.7109375" style="4" customWidth="1"/>
    <col min="6815" max="6815" width="4.85546875" style="4" bestFit="1" customWidth="1"/>
    <col min="6816" max="6817" width="4.42578125" style="4" customWidth="1"/>
    <col min="6818" max="6818" width="8.85546875" style="4" customWidth="1"/>
    <col min="6819" max="6819" width="12" style="4" customWidth="1"/>
    <col min="6820" max="6822" width="6" style="4" customWidth="1"/>
    <col min="6823" max="6823" width="1.7109375" style="4" customWidth="1"/>
    <col min="6824" max="6824" width="6.140625" style="4" customWidth="1"/>
    <col min="6825" max="6826" width="5.140625" style="4" customWidth="1"/>
    <col min="6827" max="6827" width="1.7109375" style="4" customWidth="1"/>
    <col min="6828" max="6830" width="5" style="4" customWidth="1"/>
    <col min="6831" max="6831" width="1.7109375" style="4" customWidth="1"/>
    <col min="6832" max="6834" width="5" style="4" customWidth="1"/>
    <col min="6835" max="6835" width="1.7109375" style="4" customWidth="1"/>
    <col min="6836" max="6838" width="5" style="4" customWidth="1"/>
    <col min="6839" max="6839" width="1.7109375" style="4" customWidth="1"/>
    <col min="6840" max="6842" width="5.140625" style="4" customWidth="1"/>
    <col min="6843" max="6843" width="1.7109375" style="4" customWidth="1"/>
    <col min="6844" max="6845" width="5" style="4" customWidth="1"/>
    <col min="6846" max="6846" width="5.28515625" style="4" customWidth="1"/>
    <col min="6847" max="7045" width="11.42578125" style="4"/>
    <col min="7046" max="7046" width="16.140625" style="4" customWidth="1"/>
    <col min="7047" max="7047" width="6" style="4" customWidth="1"/>
    <col min="7048" max="7048" width="6" style="4" bestFit="1" customWidth="1"/>
    <col min="7049" max="7049" width="5.7109375" style="4" bestFit="1" customWidth="1"/>
    <col min="7050" max="7050" width="1.7109375" style="4" customWidth="1"/>
    <col min="7051" max="7051" width="6" style="4" bestFit="1" customWidth="1"/>
    <col min="7052" max="7053" width="5" style="4" customWidth="1"/>
    <col min="7054" max="7054" width="1.7109375" style="4" customWidth="1"/>
    <col min="7055" max="7057" width="5" style="4" customWidth="1"/>
    <col min="7058" max="7058" width="1.7109375" style="4" customWidth="1"/>
    <col min="7059" max="7061" width="5.140625" style="4" bestFit="1" customWidth="1"/>
    <col min="7062" max="7062" width="1.7109375" style="4" customWidth="1"/>
    <col min="7063" max="7065" width="5.140625" style="4" bestFit="1" customWidth="1"/>
    <col min="7066" max="7066" width="1.7109375" style="4" customWidth="1"/>
    <col min="7067" max="7069" width="5.140625" style="4" bestFit="1" customWidth="1"/>
    <col min="7070" max="7070" width="1.7109375" style="4" customWidth="1"/>
    <col min="7071" max="7071" width="4.85546875" style="4" bestFit="1" customWidth="1"/>
    <col min="7072" max="7073" width="4.42578125" style="4" customWidth="1"/>
    <col min="7074" max="7074" width="8.85546875" style="4" customWidth="1"/>
    <col min="7075" max="7075" width="12" style="4" customWidth="1"/>
    <col min="7076" max="7078" width="6" style="4" customWidth="1"/>
    <col min="7079" max="7079" width="1.7109375" style="4" customWidth="1"/>
    <col min="7080" max="7080" width="6.140625" style="4" customWidth="1"/>
    <col min="7081" max="7082" width="5.140625" style="4" customWidth="1"/>
    <col min="7083" max="7083" width="1.7109375" style="4" customWidth="1"/>
    <col min="7084" max="7086" width="5" style="4" customWidth="1"/>
    <col min="7087" max="7087" width="1.7109375" style="4" customWidth="1"/>
    <col min="7088" max="7090" width="5" style="4" customWidth="1"/>
    <col min="7091" max="7091" width="1.7109375" style="4" customWidth="1"/>
    <col min="7092" max="7094" width="5" style="4" customWidth="1"/>
    <col min="7095" max="7095" width="1.7109375" style="4" customWidth="1"/>
    <col min="7096" max="7098" width="5.140625" style="4" customWidth="1"/>
    <col min="7099" max="7099" width="1.7109375" style="4" customWidth="1"/>
    <col min="7100" max="7101" width="5" style="4" customWidth="1"/>
    <col min="7102" max="7102" width="5.28515625" style="4" customWidth="1"/>
    <col min="7103" max="7301" width="11.42578125" style="4"/>
    <col min="7302" max="7302" width="16.140625" style="4" customWidth="1"/>
    <col min="7303" max="7303" width="6" style="4" customWidth="1"/>
    <col min="7304" max="7304" width="6" style="4" bestFit="1" customWidth="1"/>
    <col min="7305" max="7305" width="5.7109375" style="4" bestFit="1" customWidth="1"/>
    <col min="7306" max="7306" width="1.7109375" style="4" customWidth="1"/>
    <col min="7307" max="7307" width="6" style="4" bestFit="1" customWidth="1"/>
    <col min="7308" max="7309" width="5" style="4" customWidth="1"/>
    <col min="7310" max="7310" width="1.7109375" style="4" customWidth="1"/>
    <col min="7311" max="7313" width="5" style="4" customWidth="1"/>
    <col min="7314" max="7314" width="1.7109375" style="4" customWidth="1"/>
    <col min="7315" max="7317" width="5.140625" style="4" bestFit="1" customWidth="1"/>
    <col min="7318" max="7318" width="1.7109375" style="4" customWidth="1"/>
    <col min="7319" max="7321" width="5.140625" style="4" bestFit="1" customWidth="1"/>
    <col min="7322" max="7322" width="1.7109375" style="4" customWidth="1"/>
    <col min="7323" max="7325" width="5.140625" style="4" bestFit="1" customWidth="1"/>
    <col min="7326" max="7326" width="1.7109375" style="4" customWidth="1"/>
    <col min="7327" max="7327" width="4.85546875" style="4" bestFit="1" customWidth="1"/>
    <col min="7328" max="7329" width="4.42578125" style="4" customWidth="1"/>
    <col min="7330" max="7330" width="8.85546875" style="4" customWidth="1"/>
    <col min="7331" max="7331" width="12" style="4" customWidth="1"/>
    <col min="7332" max="7334" width="6" style="4" customWidth="1"/>
    <col min="7335" max="7335" width="1.7109375" style="4" customWidth="1"/>
    <col min="7336" max="7336" width="6.140625" style="4" customWidth="1"/>
    <col min="7337" max="7338" width="5.140625" style="4" customWidth="1"/>
    <col min="7339" max="7339" width="1.7109375" style="4" customWidth="1"/>
    <col min="7340" max="7342" width="5" style="4" customWidth="1"/>
    <col min="7343" max="7343" width="1.7109375" style="4" customWidth="1"/>
    <col min="7344" max="7346" width="5" style="4" customWidth="1"/>
    <col min="7347" max="7347" width="1.7109375" style="4" customWidth="1"/>
    <col min="7348" max="7350" width="5" style="4" customWidth="1"/>
    <col min="7351" max="7351" width="1.7109375" style="4" customWidth="1"/>
    <col min="7352" max="7354" width="5.140625" style="4" customWidth="1"/>
    <col min="7355" max="7355" width="1.7109375" style="4" customWidth="1"/>
    <col min="7356" max="7357" width="5" style="4" customWidth="1"/>
    <col min="7358" max="7358" width="5.28515625" style="4" customWidth="1"/>
    <col min="7359" max="7557" width="11.42578125" style="4"/>
    <col min="7558" max="7558" width="16.140625" style="4" customWidth="1"/>
    <col min="7559" max="7559" width="6" style="4" customWidth="1"/>
    <col min="7560" max="7560" width="6" style="4" bestFit="1" customWidth="1"/>
    <col min="7561" max="7561" width="5.7109375" style="4" bestFit="1" customWidth="1"/>
    <col min="7562" max="7562" width="1.7109375" style="4" customWidth="1"/>
    <col min="7563" max="7563" width="6" style="4" bestFit="1" customWidth="1"/>
    <col min="7564" max="7565" width="5" style="4" customWidth="1"/>
    <col min="7566" max="7566" width="1.7109375" style="4" customWidth="1"/>
    <col min="7567" max="7569" width="5" style="4" customWidth="1"/>
    <col min="7570" max="7570" width="1.7109375" style="4" customWidth="1"/>
    <col min="7571" max="7573" width="5.140625" style="4" bestFit="1" customWidth="1"/>
    <col min="7574" max="7574" width="1.7109375" style="4" customWidth="1"/>
    <col min="7575" max="7577" width="5.140625" style="4" bestFit="1" customWidth="1"/>
    <col min="7578" max="7578" width="1.7109375" style="4" customWidth="1"/>
    <col min="7579" max="7581" width="5.140625" style="4" bestFit="1" customWidth="1"/>
    <col min="7582" max="7582" width="1.7109375" style="4" customWidth="1"/>
    <col min="7583" max="7583" width="4.85546875" style="4" bestFit="1" customWidth="1"/>
    <col min="7584" max="7585" width="4.42578125" style="4" customWidth="1"/>
    <col min="7586" max="7586" width="8.85546875" style="4" customWidth="1"/>
    <col min="7587" max="7587" width="12" style="4" customWidth="1"/>
    <col min="7588" max="7590" width="6" style="4" customWidth="1"/>
    <col min="7591" max="7591" width="1.7109375" style="4" customWidth="1"/>
    <col min="7592" max="7592" width="6.140625" style="4" customWidth="1"/>
    <col min="7593" max="7594" width="5.140625" style="4" customWidth="1"/>
    <col min="7595" max="7595" width="1.7109375" style="4" customWidth="1"/>
    <col min="7596" max="7598" width="5" style="4" customWidth="1"/>
    <col min="7599" max="7599" width="1.7109375" style="4" customWidth="1"/>
    <col min="7600" max="7602" width="5" style="4" customWidth="1"/>
    <col min="7603" max="7603" width="1.7109375" style="4" customWidth="1"/>
    <col min="7604" max="7606" width="5" style="4" customWidth="1"/>
    <col min="7607" max="7607" width="1.7109375" style="4" customWidth="1"/>
    <col min="7608" max="7610" width="5.140625" style="4" customWidth="1"/>
    <col min="7611" max="7611" width="1.7109375" style="4" customWidth="1"/>
    <col min="7612" max="7613" width="5" style="4" customWidth="1"/>
    <col min="7614" max="7614" width="5.28515625" style="4" customWidth="1"/>
    <col min="7615" max="7813" width="11.42578125" style="4"/>
    <col min="7814" max="7814" width="16.140625" style="4" customWidth="1"/>
    <col min="7815" max="7815" width="6" style="4" customWidth="1"/>
    <col min="7816" max="7816" width="6" style="4" bestFit="1" customWidth="1"/>
    <col min="7817" max="7817" width="5.7109375" style="4" bestFit="1" customWidth="1"/>
    <col min="7818" max="7818" width="1.7109375" style="4" customWidth="1"/>
    <col min="7819" max="7819" width="6" style="4" bestFit="1" customWidth="1"/>
    <col min="7820" max="7821" width="5" style="4" customWidth="1"/>
    <col min="7822" max="7822" width="1.7109375" style="4" customWidth="1"/>
    <col min="7823" max="7825" width="5" style="4" customWidth="1"/>
    <col min="7826" max="7826" width="1.7109375" style="4" customWidth="1"/>
    <col min="7827" max="7829" width="5.140625" style="4" bestFit="1" customWidth="1"/>
    <col min="7830" max="7830" width="1.7109375" style="4" customWidth="1"/>
    <col min="7831" max="7833" width="5.140625" style="4" bestFit="1" customWidth="1"/>
    <col min="7834" max="7834" width="1.7109375" style="4" customWidth="1"/>
    <col min="7835" max="7837" width="5.140625" style="4" bestFit="1" customWidth="1"/>
    <col min="7838" max="7838" width="1.7109375" style="4" customWidth="1"/>
    <col min="7839" max="7839" width="4.85546875" style="4" bestFit="1" customWidth="1"/>
    <col min="7840" max="7841" width="4.42578125" style="4" customWidth="1"/>
    <col min="7842" max="7842" width="8.85546875" style="4" customWidth="1"/>
    <col min="7843" max="7843" width="12" style="4" customWidth="1"/>
    <col min="7844" max="7846" width="6" style="4" customWidth="1"/>
    <col min="7847" max="7847" width="1.7109375" style="4" customWidth="1"/>
    <col min="7848" max="7848" width="6.140625" style="4" customWidth="1"/>
    <col min="7849" max="7850" width="5.140625" style="4" customWidth="1"/>
    <col min="7851" max="7851" width="1.7109375" style="4" customWidth="1"/>
    <col min="7852" max="7854" width="5" style="4" customWidth="1"/>
    <col min="7855" max="7855" width="1.7109375" style="4" customWidth="1"/>
    <col min="7856" max="7858" width="5" style="4" customWidth="1"/>
    <col min="7859" max="7859" width="1.7109375" style="4" customWidth="1"/>
    <col min="7860" max="7862" width="5" style="4" customWidth="1"/>
    <col min="7863" max="7863" width="1.7109375" style="4" customWidth="1"/>
    <col min="7864" max="7866" width="5.140625" style="4" customWidth="1"/>
    <col min="7867" max="7867" width="1.7109375" style="4" customWidth="1"/>
    <col min="7868" max="7869" width="5" style="4" customWidth="1"/>
    <col min="7870" max="7870" width="5.28515625" style="4" customWidth="1"/>
    <col min="7871" max="8069" width="11.42578125" style="4"/>
    <col min="8070" max="8070" width="16.140625" style="4" customWidth="1"/>
    <col min="8071" max="8071" width="6" style="4" customWidth="1"/>
    <col min="8072" max="8072" width="6" style="4" bestFit="1" customWidth="1"/>
    <col min="8073" max="8073" width="5.7109375" style="4" bestFit="1" customWidth="1"/>
    <col min="8074" max="8074" width="1.7109375" style="4" customWidth="1"/>
    <col min="8075" max="8075" width="6" style="4" bestFit="1" customWidth="1"/>
    <col min="8076" max="8077" width="5" style="4" customWidth="1"/>
    <col min="8078" max="8078" width="1.7109375" style="4" customWidth="1"/>
    <col min="8079" max="8081" width="5" style="4" customWidth="1"/>
    <col min="8082" max="8082" width="1.7109375" style="4" customWidth="1"/>
    <col min="8083" max="8085" width="5.140625" style="4" bestFit="1" customWidth="1"/>
    <col min="8086" max="8086" width="1.7109375" style="4" customWidth="1"/>
    <col min="8087" max="8089" width="5.140625" style="4" bestFit="1" customWidth="1"/>
    <col min="8090" max="8090" width="1.7109375" style="4" customWidth="1"/>
    <col min="8091" max="8093" width="5.140625" style="4" bestFit="1" customWidth="1"/>
    <col min="8094" max="8094" width="1.7109375" style="4" customWidth="1"/>
    <col min="8095" max="8095" width="4.85546875" style="4" bestFit="1" customWidth="1"/>
    <col min="8096" max="8097" width="4.42578125" style="4" customWidth="1"/>
    <col min="8098" max="8098" width="8.85546875" style="4" customWidth="1"/>
    <col min="8099" max="8099" width="12" style="4" customWidth="1"/>
    <col min="8100" max="8102" width="6" style="4" customWidth="1"/>
    <col min="8103" max="8103" width="1.7109375" style="4" customWidth="1"/>
    <col min="8104" max="8104" width="6.140625" style="4" customWidth="1"/>
    <col min="8105" max="8106" width="5.140625" style="4" customWidth="1"/>
    <col min="8107" max="8107" width="1.7109375" style="4" customWidth="1"/>
    <col min="8108" max="8110" width="5" style="4" customWidth="1"/>
    <col min="8111" max="8111" width="1.7109375" style="4" customWidth="1"/>
    <col min="8112" max="8114" width="5" style="4" customWidth="1"/>
    <col min="8115" max="8115" width="1.7109375" style="4" customWidth="1"/>
    <col min="8116" max="8118" width="5" style="4" customWidth="1"/>
    <col min="8119" max="8119" width="1.7109375" style="4" customWidth="1"/>
    <col min="8120" max="8122" width="5.140625" style="4" customWidth="1"/>
    <col min="8123" max="8123" width="1.7109375" style="4" customWidth="1"/>
    <col min="8124" max="8125" width="5" style="4" customWidth="1"/>
    <col min="8126" max="8126" width="5.28515625" style="4" customWidth="1"/>
    <col min="8127" max="8325" width="11.42578125" style="4"/>
    <col min="8326" max="8326" width="16.140625" style="4" customWidth="1"/>
    <col min="8327" max="8327" width="6" style="4" customWidth="1"/>
    <col min="8328" max="8328" width="6" style="4" bestFit="1" customWidth="1"/>
    <col min="8329" max="8329" width="5.7109375" style="4" bestFit="1" customWidth="1"/>
    <col min="8330" max="8330" width="1.7109375" style="4" customWidth="1"/>
    <col min="8331" max="8331" width="6" style="4" bestFit="1" customWidth="1"/>
    <col min="8332" max="8333" width="5" style="4" customWidth="1"/>
    <col min="8334" max="8334" width="1.7109375" style="4" customWidth="1"/>
    <col min="8335" max="8337" width="5" style="4" customWidth="1"/>
    <col min="8338" max="8338" width="1.7109375" style="4" customWidth="1"/>
    <col min="8339" max="8341" width="5.140625" style="4" bestFit="1" customWidth="1"/>
    <col min="8342" max="8342" width="1.7109375" style="4" customWidth="1"/>
    <col min="8343" max="8345" width="5.140625" style="4" bestFit="1" customWidth="1"/>
    <col min="8346" max="8346" width="1.7109375" style="4" customWidth="1"/>
    <col min="8347" max="8349" width="5.140625" style="4" bestFit="1" customWidth="1"/>
    <col min="8350" max="8350" width="1.7109375" style="4" customWidth="1"/>
    <col min="8351" max="8351" width="4.85546875" style="4" bestFit="1" customWidth="1"/>
    <col min="8352" max="8353" width="4.42578125" style="4" customWidth="1"/>
    <col min="8354" max="8354" width="8.85546875" style="4" customWidth="1"/>
    <col min="8355" max="8355" width="12" style="4" customWidth="1"/>
    <col min="8356" max="8358" width="6" style="4" customWidth="1"/>
    <col min="8359" max="8359" width="1.7109375" style="4" customWidth="1"/>
    <col min="8360" max="8360" width="6.140625" style="4" customWidth="1"/>
    <col min="8361" max="8362" width="5.140625" style="4" customWidth="1"/>
    <col min="8363" max="8363" width="1.7109375" style="4" customWidth="1"/>
    <col min="8364" max="8366" width="5" style="4" customWidth="1"/>
    <col min="8367" max="8367" width="1.7109375" style="4" customWidth="1"/>
    <col min="8368" max="8370" width="5" style="4" customWidth="1"/>
    <col min="8371" max="8371" width="1.7109375" style="4" customWidth="1"/>
    <col min="8372" max="8374" width="5" style="4" customWidth="1"/>
    <col min="8375" max="8375" width="1.7109375" style="4" customWidth="1"/>
    <col min="8376" max="8378" width="5.140625" style="4" customWidth="1"/>
    <col min="8379" max="8379" width="1.7109375" style="4" customWidth="1"/>
    <col min="8380" max="8381" width="5" style="4" customWidth="1"/>
    <col min="8382" max="8382" width="5.28515625" style="4" customWidth="1"/>
    <col min="8383" max="8581" width="11.42578125" style="4"/>
    <col min="8582" max="8582" width="16.140625" style="4" customWidth="1"/>
    <col min="8583" max="8583" width="6" style="4" customWidth="1"/>
    <col min="8584" max="8584" width="6" style="4" bestFit="1" customWidth="1"/>
    <col min="8585" max="8585" width="5.7109375" style="4" bestFit="1" customWidth="1"/>
    <col min="8586" max="8586" width="1.7109375" style="4" customWidth="1"/>
    <col min="8587" max="8587" width="6" style="4" bestFit="1" customWidth="1"/>
    <col min="8588" max="8589" width="5" style="4" customWidth="1"/>
    <col min="8590" max="8590" width="1.7109375" style="4" customWidth="1"/>
    <col min="8591" max="8593" width="5" style="4" customWidth="1"/>
    <col min="8594" max="8594" width="1.7109375" style="4" customWidth="1"/>
    <col min="8595" max="8597" width="5.140625" style="4" bestFit="1" customWidth="1"/>
    <col min="8598" max="8598" width="1.7109375" style="4" customWidth="1"/>
    <col min="8599" max="8601" width="5.140625" style="4" bestFit="1" customWidth="1"/>
    <col min="8602" max="8602" width="1.7109375" style="4" customWidth="1"/>
    <col min="8603" max="8605" width="5.140625" style="4" bestFit="1" customWidth="1"/>
    <col min="8606" max="8606" width="1.7109375" style="4" customWidth="1"/>
    <col min="8607" max="8607" width="4.85546875" style="4" bestFit="1" customWidth="1"/>
    <col min="8608" max="8609" width="4.42578125" style="4" customWidth="1"/>
    <col min="8610" max="8610" width="8.85546875" style="4" customWidth="1"/>
    <col min="8611" max="8611" width="12" style="4" customWidth="1"/>
    <col min="8612" max="8614" width="6" style="4" customWidth="1"/>
    <col min="8615" max="8615" width="1.7109375" style="4" customWidth="1"/>
    <col min="8616" max="8616" width="6.140625" style="4" customWidth="1"/>
    <col min="8617" max="8618" width="5.140625" style="4" customWidth="1"/>
    <col min="8619" max="8619" width="1.7109375" style="4" customWidth="1"/>
    <col min="8620" max="8622" width="5" style="4" customWidth="1"/>
    <col min="8623" max="8623" width="1.7109375" style="4" customWidth="1"/>
    <col min="8624" max="8626" width="5" style="4" customWidth="1"/>
    <col min="8627" max="8627" width="1.7109375" style="4" customWidth="1"/>
    <col min="8628" max="8630" width="5" style="4" customWidth="1"/>
    <col min="8631" max="8631" width="1.7109375" style="4" customWidth="1"/>
    <col min="8632" max="8634" width="5.140625" style="4" customWidth="1"/>
    <col min="8635" max="8635" width="1.7109375" style="4" customWidth="1"/>
    <col min="8636" max="8637" width="5" style="4" customWidth="1"/>
    <col min="8638" max="8638" width="5.28515625" style="4" customWidth="1"/>
    <col min="8639" max="8837" width="11.42578125" style="4"/>
    <col min="8838" max="8838" width="16.140625" style="4" customWidth="1"/>
    <col min="8839" max="8839" width="6" style="4" customWidth="1"/>
    <col min="8840" max="8840" width="6" style="4" bestFit="1" customWidth="1"/>
    <col min="8841" max="8841" width="5.7109375" style="4" bestFit="1" customWidth="1"/>
    <col min="8842" max="8842" width="1.7109375" style="4" customWidth="1"/>
    <col min="8843" max="8843" width="6" style="4" bestFit="1" customWidth="1"/>
    <col min="8844" max="8845" width="5" style="4" customWidth="1"/>
    <col min="8846" max="8846" width="1.7109375" style="4" customWidth="1"/>
    <col min="8847" max="8849" width="5" style="4" customWidth="1"/>
    <col min="8850" max="8850" width="1.7109375" style="4" customWidth="1"/>
    <col min="8851" max="8853" width="5.140625" style="4" bestFit="1" customWidth="1"/>
    <col min="8854" max="8854" width="1.7109375" style="4" customWidth="1"/>
    <col min="8855" max="8857" width="5.140625" style="4" bestFit="1" customWidth="1"/>
    <col min="8858" max="8858" width="1.7109375" style="4" customWidth="1"/>
    <col min="8859" max="8861" width="5.140625" style="4" bestFit="1" customWidth="1"/>
    <col min="8862" max="8862" width="1.7109375" style="4" customWidth="1"/>
    <col min="8863" max="8863" width="4.85546875" style="4" bestFit="1" customWidth="1"/>
    <col min="8864" max="8865" width="4.42578125" style="4" customWidth="1"/>
    <col min="8866" max="8866" width="8.85546875" style="4" customWidth="1"/>
    <col min="8867" max="8867" width="12" style="4" customWidth="1"/>
    <col min="8868" max="8870" width="6" style="4" customWidth="1"/>
    <col min="8871" max="8871" width="1.7109375" style="4" customWidth="1"/>
    <col min="8872" max="8872" width="6.140625" style="4" customWidth="1"/>
    <col min="8873" max="8874" width="5.140625" style="4" customWidth="1"/>
    <col min="8875" max="8875" width="1.7109375" style="4" customWidth="1"/>
    <col min="8876" max="8878" width="5" style="4" customWidth="1"/>
    <col min="8879" max="8879" width="1.7109375" style="4" customWidth="1"/>
    <col min="8880" max="8882" width="5" style="4" customWidth="1"/>
    <col min="8883" max="8883" width="1.7109375" style="4" customWidth="1"/>
    <col min="8884" max="8886" width="5" style="4" customWidth="1"/>
    <col min="8887" max="8887" width="1.7109375" style="4" customWidth="1"/>
    <col min="8888" max="8890" width="5.140625" style="4" customWidth="1"/>
    <col min="8891" max="8891" width="1.7109375" style="4" customWidth="1"/>
    <col min="8892" max="8893" width="5" style="4" customWidth="1"/>
    <col min="8894" max="8894" width="5.28515625" style="4" customWidth="1"/>
    <col min="8895" max="9093" width="11.42578125" style="4"/>
    <col min="9094" max="9094" width="16.140625" style="4" customWidth="1"/>
    <col min="9095" max="9095" width="6" style="4" customWidth="1"/>
    <col min="9096" max="9096" width="6" style="4" bestFit="1" customWidth="1"/>
    <col min="9097" max="9097" width="5.7109375" style="4" bestFit="1" customWidth="1"/>
    <col min="9098" max="9098" width="1.7109375" style="4" customWidth="1"/>
    <col min="9099" max="9099" width="6" style="4" bestFit="1" customWidth="1"/>
    <col min="9100" max="9101" width="5" style="4" customWidth="1"/>
    <col min="9102" max="9102" width="1.7109375" style="4" customWidth="1"/>
    <col min="9103" max="9105" width="5" style="4" customWidth="1"/>
    <col min="9106" max="9106" width="1.7109375" style="4" customWidth="1"/>
    <col min="9107" max="9109" width="5.140625" style="4" bestFit="1" customWidth="1"/>
    <col min="9110" max="9110" width="1.7109375" style="4" customWidth="1"/>
    <col min="9111" max="9113" width="5.140625" style="4" bestFit="1" customWidth="1"/>
    <col min="9114" max="9114" width="1.7109375" style="4" customWidth="1"/>
    <col min="9115" max="9117" width="5.140625" style="4" bestFit="1" customWidth="1"/>
    <col min="9118" max="9118" width="1.7109375" style="4" customWidth="1"/>
    <col min="9119" max="9119" width="4.85546875" style="4" bestFit="1" customWidth="1"/>
    <col min="9120" max="9121" width="4.42578125" style="4" customWidth="1"/>
    <col min="9122" max="9122" width="8.85546875" style="4" customWidth="1"/>
    <col min="9123" max="9123" width="12" style="4" customWidth="1"/>
    <col min="9124" max="9126" width="6" style="4" customWidth="1"/>
    <col min="9127" max="9127" width="1.7109375" style="4" customWidth="1"/>
    <col min="9128" max="9128" width="6.140625" style="4" customWidth="1"/>
    <col min="9129" max="9130" width="5.140625" style="4" customWidth="1"/>
    <col min="9131" max="9131" width="1.7109375" style="4" customWidth="1"/>
    <col min="9132" max="9134" width="5" style="4" customWidth="1"/>
    <col min="9135" max="9135" width="1.7109375" style="4" customWidth="1"/>
    <col min="9136" max="9138" width="5" style="4" customWidth="1"/>
    <col min="9139" max="9139" width="1.7109375" style="4" customWidth="1"/>
    <col min="9140" max="9142" width="5" style="4" customWidth="1"/>
    <col min="9143" max="9143" width="1.7109375" style="4" customWidth="1"/>
    <col min="9144" max="9146" width="5.140625" style="4" customWidth="1"/>
    <col min="9147" max="9147" width="1.7109375" style="4" customWidth="1"/>
    <col min="9148" max="9149" width="5" style="4" customWidth="1"/>
    <col min="9150" max="9150" width="5.28515625" style="4" customWidth="1"/>
    <col min="9151" max="9349" width="11.42578125" style="4"/>
    <col min="9350" max="9350" width="16.140625" style="4" customWidth="1"/>
    <col min="9351" max="9351" width="6" style="4" customWidth="1"/>
    <col min="9352" max="9352" width="6" style="4" bestFit="1" customWidth="1"/>
    <col min="9353" max="9353" width="5.7109375" style="4" bestFit="1" customWidth="1"/>
    <col min="9354" max="9354" width="1.7109375" style="4" customWidth="1"/>
    <col min="9355" max="9355" width="6" style="4" bestFit="1" customWidth="1"/>
    <col min="9356" max="9357" width="5" style="4" customWidth="1"/>
    <col min="9358" max="9358" width="1.7109375" style="4" customWidth="1"/>
    <col min="9359" max="9361" width="5" style="4" customWidth="1"/>
    <col min="9362" max="9362" width="1.7109375" style="4" customWidth="1"/>
    <col min="9363" max="9365" width="5.140625" style="4" bestFit="1" customWidth="1"/>
    <col min="9366" max="9366" width="1.7109375" style="4" customWidth="1"/>
    <col min="9367" max="9369" width="5.140625" style="4" bestFit="1" customWidth="1"/>
    <col min="9370" max="9370" width="1.7109375" style="4" customWidth="1"/>
    <col min="9371" max="9373" width="5.140625" style="4" bestFit="1" customWidth="1"/>
    <col min="9374" max="9374" width="1.7109375" style="4" customWidth="1"/>
    <col min="9375" max="9375" width="4.85546875" style="4" bestFit="1" customWidth="1"/>
    <col min="9376" max="9377" width="4.42578125" style="4" customWidth="1"/>
    <col min="9378" max="9378" width="8.85546875" style="4" customWidth="1"/>
    <col min="9379" max="9379" width="12" style="4" customWidth="1"/>
    <col min="9380" max="9382" width="6" style="4" customWidth="1"/>
    <col min="9383" max="9383" width="1.7109375" style="4" customWidth="1"/>
    <col min="9384" max="9384" width="6.140625" style="4" customWidth="1"/>
    <col min="9385" max="9386" width="5.140625" style="4" customWidth="1"/>
    <col min="9387" max="9387" width="1.7109375" style="4" customWidth="1"/>
    <col min="9388" max="9390" width="5" style="4" customWidth="1"/>
    <col min="9391" max="9391" width="1.7109375" style="4" customWidth="1"/>
    <col min="9392" max="9394" width="5" style="4" customWidth="1"/>
    <col min="9395" max="9395" width="1.7109375" style="4" customWidth="1"/>
    <col min="9396" max="9398" width="5" style="4" customWidth="1"/>
    <col min="9399" max="9399" width="1.7109375" style="4" customWidth="1"/>
    <col min="9400" max="9402" width="5.140625" style="4" customWidth="1"/>
    <col min="9403" max="9403" width="1.7109375" style="4" customWidth="1"/>
    <col min="9404" max="9405" width="5" style="4" customWidth="1"/>
    <col min="9406" max="9406" width="5.28515625" style="4" customWidth="1"/>
    <col min="9407" max="9605" width="11.42578125" style="4"/>
    <col min="9606" max="9606" width="16.140625" style="4" customWidth="1"/>
    <col min="9607" max="9607" width="6" style="4" customWidth="1"/>
    <col min="9608" max="9608" width="6" style="4" bestFit="1" customWidth="1"/>
    <col min="9609" max="9609" width="5.7109375" style="4" bestFit="1" customWidth="1"/>
    <col min="9610" max="9610" width="1.7109375" style="4" customWidth="1"/>
    <col min="9611" max="9611" width="6" style="4" bestFit="1" customWidth="1"/>
    <col min="9612" max="9613" width="5" style="4" customWidth="1"/>
    <col min="9614" max="9614" width="1.7109375" style="4" customWidth="1"/>
    <col min="9615" max="9617" width="5" style="4" customWidth="1"/>
    <col min="9618" max="9618" width="1.7109375" style="4" customWidth="1"/>
    <col min="9619" max="9621" width="5.140625" style="4" bestFit="1" customWidth="1"/>
    <col min="9622" max="9622" width="1.7109375" style="4" customWidth="1"/>
    <col min="9623" max="9625" width="5.140625" style="4" bestFit="1" customWidth="1"/>
    <col min="9626" max="9626" width="1.7109375" style="4" customWidth="1"/>
    <col min="9627" max="9629" width="5.140625" style="4" bestFit="1" customWidth="1"/>
    <col min="9630" max="9630" width="1.7109375" style="4" customWidth="1"/>
    <col min="9631" max="9631" width="4.85546875" style="4" bestFit="1" customWidth="1"/>
    <col min="9632" max="9633" width="4.42578125" style="4" customWidth="1"/>
    <col min="9634" max="9634" width="8.85546875" style="4" customWidth="1"/>
    <col min="9635" max="9635" width="12" style="4" customWidth="1"/>
    <col min="9636" max="9638" width="6" style="4" customWidth="1"/>
    <col min="9639" max="9639" width="1.7109375" style="4" customWidth="1"/>
    <col min="9640" max="9640" width="6.140625" style="4" customWidth="1"/>
    <col min="9641" max="9642" width="5.140625" style="4" customWidth="1"/>
    <col min="9643" max="9643" width="1.7109375" style="4" customWidth="1"/>
    <col min="9644" max="9646" width="5" style="4" customWidth="1"/>
    <col min="9647" max="9647" width="1.7109375" style="4" customWidth="1"/>
    <col min="9648" max="9650" width="5" style="4" customWidth="1"/>
    <col min="9651" max="9651" width="1.7109375" style="4" customWidth="1"/>
    <col min="9652" max="9654" width="5" style="4" customWidth="1"/>
    <col min="9655" max="9655" width="1.7109375" style="4" customWidth="1"/>
    <col min="9656" max="9658" width="5.140625" style="4" customWidth="1"/>
    <col min="9659" max="9659" width="1.7109375" style="4" customWidth="1"/>
    <col min="9660" max="9661" width="5" style="4" customWidth="1"/>
    <col min="9662" max="9662" width="5.28515625" style="4" customWidth="1"/>
    <col min="9663" max="9861" width="11.42578125" style="4"/>
    <col min="9862" max="9862" width="16.140625" style="4" customWidth="1"/>
    <col min="9863" max="9863" width="6" style="4" customWidth="1"/>
    <col min="9864" max="9864" width="6" style="4" bestFit="1" customWidth="1"/>
    <col min="9865" max="9865" width="5.7109375" style="4" bestFit="1" customWidth="1"/>
    <col min="9866" max="9866" width="1.7109375" style="4" customWidth="1"/>
    <col min="9867" max="9867" width="6" style="4" bestFit="1" customWidth="1"/>
    <col min="9868" max="9869" width="5" style="4" customWidth="1"/>
    <col min="9870" max="9870" width="1.7109375" style="4" customWidth="1"/>
    <col min="9871" max="9873" width="5" style="4" customWidth="1"/>
    <col min="9874" max="9874" width="1.7109375" style="4" customWidth="1"/>
    <col min="9875" max="9877" width="5.140625" style="4" bestFit="1" customWidth="1"/>
    <col min="9878" max="9878" width="1.7109375" style="4" customWidth="1"/>
    <col min="9879" max="9881" width="5.140625" style="4" bestFit="1" customWidth="1"/>
    <col min="9882" max="9882" width="1.7109375" style="4" customWidth="1"/>
    <col min="9883" max="9885" width="5.140625" style="4" bestFit="1" customWidth="1"/>
    <col min="9886" max="9886" width="1.7109375" style="4" customWidth="1"/>
    <col min="9887" max="9887" width="4.85546875" style="4" bestFit="1" customWidth="1"/>
    <col min="9888" max="9889" width="4.42578125" style="4" customWidth="1"/>
    <col min="9890" max="9890" width="8.85546875" style="4" customWidth="1"/>
    <col min="9891" max="9891" width="12" style="4" customWidth="1"/>
    <col min="9892" max="9894" width="6" style="4" customWidth="1"/>
    <col min="9895" max="9895" width="1.7109375" style="4" customWidth="1"/>
    <col min="9896" max="9896" width="6.140625" style="4" customWidth="1"/>
    <col min="9897" max="9898" width="5.140625" style="4" customWidth="1"/>
    <col min="9899" max="9899" width="1.7109375" style="4" customWidth="1"/>
    <col min="9900" max="9902" width="5" style="4" customWidth="1"/>
    <col min="9903" max="9903" width="1.7109375" style="4" customWidth="1"/>
    <col min="9904" max="9906" width="5" style="4" customWidth="1"/>
    <col min="9907" max="9907" width="1.7109375" style="4" customWidth="1"/>
    <col min="9908" max="9910" width="5" style="4" customWidth="1"/>
    <col min="9911" max="9911" width="1.7109375" style="4" customWidth="1"/>
    <col min="9912" max="9914" width="5.140625" style="4" customWidth="1"/>
    <col min="9915" max="9915" width="1.7109375" style="4" customWidth="1"/>
    <col min="9916" max="9917" width="5" style="4" customWidth="1"/>
    <col min="9918" max="9918" width="5.28515625" style="4" customWidth="1"/>
    <col min="9919" max="10117" width="11.42578125" style="4"/>
    <col min="10118" max="10118" width="16.140625" style="4" customWidth="1"/>
    <col min="10119" max="10119" width="6" style="4" customWidth="1"/>
    <col min="10120" max="10120" width="6" style="4" bestFit="1" customWidth="1"/>
    <col min="10121" max="10121" width="5.7109375" style="4" bestFit="1" customWidth="1"/>
    <col min="10122" max="10122" width="1.7109375" style="4" customWidth="1"/>
    <col min="10123" max="10123" width="6" style="4" bestFit="1" customWidth="1"/>
    <col min="10124" max="10125" width="5" style="4" customWidth="1"/>
    <col min="10126" max="10126" width="1.7109375" style="4" customWidth="1"/>
    <col min="10127" max="10129" width="5" style="4" customWidth="1"/>
    <col min="10130" max="10130" width="1.7109375" style="4" customWidth="1"/>
    <col min="10131" max="10133" width="5.140625" style="4" bestFit="1" customWidth="1"/>
    <col min="10134" max="10134" width="1.7109375" style="4" customWidth="1"/>
    <col min="10135" max="10137" width="5.140625" style="4" bestFit="1" customWidth="1"/>
    <col min="10138" max="10138" width="1.7109375" style="4" customWidth="1"/>
    <col min="10139" max="10141" width="5.140625" style="4" bestFit="1" customWidth="1"/>
    <col min="10142" max="10142" width="1.7109375" style="4" customWidth="1"/>
    <col min="10143" max="10143" width="4.85546875" style="4" bestFit="1" customWidth="1"/>
    <col min="10144" max="10145" width="4.42578125" style="4" customWidth="1"/>
    <col min="10146" max="10146" width="8.85546875" style="4" customWidth="1"/>
    <col min="10147" max="10147" width="12" style="4" customWidth="1"/>
    <col min="10148" max="10150" width="6" style="4" customWidth="1"/>
    <col min="10151" max="10151" width="1.7109375" style="4" customWidth="1"/>
    <col min="10152" max="10152" width="6.140625" style="4" customWidth="1"/>
    <col min="10153" max="10154" width="5.140625" style="4" customWidth="1"/>
    <col min="10155" max="10155" width="1.7109375" style="4" customWidth="1"/>
    <col min="10156" max="10158" width="5" style="4" customWidth="1"/>
    <col min="10159" max="10159" width="1.7109375" style="4" customWidth="1"/>
    <col min="10160" max="10162" width="5" style="4" customWidth="1"/>
    <col min="10163" max="10163" width="1.7109375" style="4" customWidth="1"/>
    <col min="10164" max="10166" width="5" style="4" customWidth="1"/>
    <col min="10167" max="10167" width="1.7109375" style="4" customWidth="1"/>
    <col min="10168" max="10170" width="5.140625" style="4" customWidth="1"/>
    <col min="10171" max="10171" width="1.7109375" style="4" customWidth="1"/>
    <col min="10172" max="10173" width="5" style="4" customWidth="1"/>
    <col min="10174" max="10174" width="5.28515625" style="4" customWidth="1"/>
    <col min="10175" max="10373" width="11.42578125" style="4"/>
    <col min="10374" max="10374" width="16.140625" style="4" customWidth="1"/>
    <col min="10375" max="10375" width="6" style="4" customWidth="1"/>
    <col min="10376" max="10376" width="6" style="4" bestFit="1" customWidth="1"/>
    <col min="10377" max="10377" width="5.7109375" style="4" bestFit="1" customWidth="1"/>
    <col min="10378" max="10378" width="1.7109375" style="4" customWidth="1"/>
    <col min="10379" max="10379" width="6" style="4" bestFit="1" customWidth="1"/>
    <col min="10380" max="10381" width="5" style="4" customWidth="1"/>
    <col min="10382" max="10382" width="1.7109375" style="4" customWidth="1"/>
    <col min="10383" max="10385" width="5" style="4" customWidth="1"/>
    <col min="10386" max="10386" width="1.7109375" style="4" customWidth="1"/>
    <col min="10387" max="10389" width="5.140625" style="4" bestFit="1" customWidth="1"/>
    <col min="10390" max="10390" width="1.7109375" style="4" customWidth="1"/>
    <col min="10391" max="10393" width="5.140625" style="4" bestFit="1" customWidth="1"/>
    <col min="10394" max="10394" width="1.7109375" style="4" customWidth="1"/>
    <col min="10395" max="10397" width="5.140625" style="4" bestFit="1" customWidth="1"/>
    <col min="10398" max="10398" width="1.7109375" style="4" customWidth="1"/>
    <col min="10399" max="10399" width="4.85546875" style="4" bestFit="1" customWidth="1"/>
    <col min="10400" max="10401" width="4.42578125" style="4" customWidth="1"/>
    <col min="10402" max="10402" width="8.85546875" style="4" customWidth="1"/>
    <col min="10403" max="10403" width="12" style="4" customWidth="1"/>
    <col min="10404" max="10406" width="6" style="4" customWidth="1"/>
    <col min="10407" max="10407" width="1.7109375" style="4" customWidth="1"/>
    <col min="10408" max="10408" width="6.140625" style="4" customWidth="1"/>
    <col min="10409" max="10410" width="5.140625" style="4" customWidth="1"/>
    <col min="10411" max="10411" width="1.7109375" style="4" customWidth="1"/>
    <col min="10412" max="10414" width="5" style="4" customWidth="1"/>
    <col min="10415" max="10415" width="1.7109375" style="4" customWidth="1"/>
    <col min="10416" max="10418" width="5" style="4" customWidth="1"/>
    <col min="10419" max="10419" width="1.7109375" style="4" customWidth="1"/>
    <col min="10420" max="10422" width="5" style="4" customWidth="1"/>
    <col min="10423" max="10423" width="1.7109375" style="4" customWidth="1"/>
    <col min="10424" max="10426" width="5.140625" style="4" customWidth="1"/>
    <col min="10427" max="10427" width="1.7109375" style="4" customWidth="1"/>
    <col min="10428" max="10429" width="5" style="4" customWidth="1"/>
    <col min="10430" max="10430" width="5.28515625" style="4" customWidth="1"/>
    <col min="10431" max="10629" width="11.42578125" style="4"/>
    <col min="10630" max="10630" width="16.140625" style="4" customWidth="1"/>
    <col min="10631" max="10631" width="6" style="4" customWidth="1"/>
    <col min="10632" max="10632" width="6" style="4" bestFit="1" customWidth="1"/>
    <col min="10633" max="10633" width="5.7109375" style="4" bestFit="1" customWidth="1"/>
    <col min="10634" max="10634" width="1.7109375" style="4" customWidth="1"/>
    <col min="10635" max="10635" width="6" style="4" bestFit="1" customWidth="1"/>
    <col min="10636" max="10637" width="5" style="4" customWidth="1"/>
    <col min="10638" max="10638" width="1.7109375" style="4" customWidth="1"/>
    <col min="10639" max="10641" width="5" style="4" customWidth="1"/>
    <col min="10642" max="10642" width="1.7109375" style="4" customWidth="1"/>
    <col min="10643" max="10645" width="5.140625" style="4" bestFit="1" customWidth="1"/>
    <col min="10646" max="10646" width="1.7109375" style="4" customWidth="1"/>
    <col min="10647" max="10649" width="5.140625" style="4" bestFit="1" customWidth="1"/>
    <col min="10650" max="10650" width="1.7109375" style="4" customWidth="1"/>
    <col min="10651" max="10653" width="5.140625" style="4" bestFit="1" customWidth="1"/>
    <col min="10654" max="10654" width="1.7109375" style="4" customWidth="1"/>
    <col min="10655" max="10655" width="4.85546875" style="4" bestFit="1" customWidth="1"/>
    <col min="10656" max="10657" width="4.42578125" style="4" customWidth="1"/>
    <col min="10658" max="10658" width="8.85546875" style="4" customWidth="1"/>
    <col min="10659" max="10659" width="12" style="4" customWidth="1"/>
    <col min="10660" max="10662" width="6" style="4" customWidth="1"/>
    <col min="10663" max="10663" width="1.7109375" style="4" customWidth="1"/>
    <col min="10664" max="10664" width="6.140625" style="4" customWidth="1"/>
    <col min="10665" max="10666" width="5.140625" style="4" customWidth="1"/>
    <col min="10667" max="10667" width="1.7109375" style="4" customWidth="1"/>
    <col min="10668" max="10670" width="5" style="4" customWidth="1"/>
    <col min="10671" max="10671" width="1.7109375" style="4" customWidth="1"/>
    <col min="10672" max="10674" width="5" style="4" customWidth="1"/>
    <col min="10675" max="10675" width="1.7109375" style="4" customWidth="1"/>
    <col min="10676" max="10678" width="5" style="4" customWidth="1"/>
    <col min="10679" max="10679" width="1.7109375" style="4" customWidth="1"/>
    <col min="10680" max="10682" width="5.140625" style="4" customWidth="1"/>
    <col min="10683" max="10683" width="1.7109375" style="4" customWidth="1"/>
    <col min="10684" max="10685" width="5" style="4" customWidth="1"/>
    <col min="10686" max="10686" width="5.28515625" style="4" customWidth="1"/>
    <col min="10687" max="10885" width="11.42578125" style="4"/>
    <col min="10886" max="10886" width="16.140625" style="4" customWidth="1"/>
    <col min="10887" max="10887" width="6" style="4" customWidth="1"/>
    <col min="10888" max="10888" width="6" style="4" bestFit="1" customWidth="1"/>
    <col min="10889" max="10889" width="5.7109375" style="4" bestFit="1" customWidth="1"/>
    <col min="10890" max="10890" width="1.7109375" style="4" customWidth="1"/>
    <col min="10891" max="10891" width="6" style="4" bestFit="1" customWidth="1"/>
    <col min="10892" max="10893" width="5" style="4" customWidth="1"/>
    <col min="10894" max="10894" width="1.7109375" style="4" customWidth="1"/>
    <col min="10895" max="10897" width="5" style="4" customWidth="1"/>
    <col min="10898" max="10898" width="1.7109375" style="4" customWidth="1"/>
    <col min="10899" max="10901" width="5.140625" style="4" bestFit="1" customWidth="1"/>
    <col min="10902" max="10902" width="1.7109375" style="4" customWidth="1"/>
    <col min="10903" max="10905" width="5.140625" style="4" bestFit="1" customWidth="1"/>
    <col min="10906" max="10906" width="1.7109375" style="4" customWidth="1"/>
    <col min="10907" max="10909" width="5.140625" style="4" bestFit="1" customWidth="1"/>
    <col min="10910" max="10910" width="1.7109375" style="4" customWidth="1"/>
    <col min="10911" max="10911" width="4.85546875" style="4" bestFit="1" customWidth="1"/>
    <col min="10912" max="10913" width="4.42578125" style="4" customWidth="1"/>
    <col min="10914" max="10914" width="8.85546875" style="4" customWidth="1"/>
    <col min="10915" max="10915" width="12" style="4" customWidth="1"/>
    <col min="10916" max="10918" width="6" style="4" customWidth="1"/>
    <col min="10919" max="10919" width="1.7109375" style="4" customWidth="1"/>
    <col min="10920" max="10920" width="6.140625" style="4" customWidth="1"/>
    <col min="10921" max="10922" width="5.140625" style="4" customWidth="1"/>
    <col min="10923" max="10923" width="1.7109375" style="4" customWidth="1"/>
    <col min="10924" max="10926" width="5" style="4" customWidth="1"/>
    <col min="10927" max="10927" width="1.7109375" style="4" customWidth="1"/>
    <col min="10928" max="10930" width="5" style="4" customWidth="1"/>
    <col min="10931" max="10931" width="1.7109375" style="4" customWidth="1"/>
    <col min="10932" max="10934" width="5" style="4" customWidth="1"/>
    <col min="10935" max="10935" width="1.7109375" style="4" customWidth="1"/>
    <col min="10936" max="10938" width="5.140625" style="4" customWidth="1"/>
    <col min="10939" max="10939" width="1.7109375" style="4" customWidth="1"/>
    <col min="10940" max="10941" width="5" style="4" customWidth="1"/>
    <col min="10942" max="10942" width="5.28515625" style="4" customWidth="1"/>
    <col min="10943" max="11141" width="11.42578125" style="4"/>
    <col min="11142" max="11142" width="16.140625" style="4" customWidth="1"/>
    <col min="11143" max="11143" width="6" style="4" customWidth="1"/>
    <col min="11144" max="11144" width="6" style="4" bestFit="1" customWidth="1"/>
    <col min="11145" max="11145" width="5.7109375" style="4" bestFit="1" customWidth="1"/>
    <col min="11146" max="11146" width="1.7109375" style="4" customWidth="1"/>
    <col min="11147" max="11147" width="6" style="4" bestFit="1" customWidth="1"/>
    <col min="11148" max="11149" width="5" style="4" customWidth="1"/>
    <col min="11150" max="11150" width="1.7109375" style="4" customWidth="1"/>
    <col min="11151" max="11153" width="5" style="4" customWidth="1"/>
    <col min="11154" max="11154" width="1.7109375" style="4" customWidth="1"/>
    <col min="11155" max="11157" width="5.140625" style="4" bestFit="1" customWidth="1"/>
    <col min="11158" max="11158" width="1.7109375" style="4" customWidth="1"/>
    <col min="11159" max="11161" width="5.140625" style="4" bestFit="1" customWidth="1"/>
    <col min="11162" max="11162" width="1.7109375" style="4" customWidth="1"/>
    <col min="11163" max="11165" width="5.140625" style="4" bestFit="1" customWidth="1"/>
    <col min="11166" max="11166" width="1.7109375" style="4" customWidth="1"/>
    <col min="11167" max="11167" width="4.85546875" style="4" bestFit="1" customWidth="1"/>
    <col min="11168" max="11169" width="4.42578125" style="4" customWidth="1"/>
    <col min="11170" max="11170" width="8.85546875" style="4" customWidth="1"/>
    <col min="11171" max="11171" width="12" style="4" customWidth="1"/>
    <col min="11172" max="11174" width="6" style="4" customWidth="1"/>
    <col min="11175" max="11175" width="1.7109375" style="4" customWidth="1"/>
    <col min="11176" max="11176" width="6.140625" style="4" customWidth="1"/>
    <col min="11177" max="11178" width="5.140625" style="4" customWidth="1"/>
    <col min="11179" max="11179" width="1.7109375" style="4" customWidth="1"/>
    <col min="11180" max="11182" width="5" style="4" customWidth="1"/>
    <col min="11183" max="11183" width="1.7109375" style="4" customWidth="1"/>
    <col min="11184" max="11186" width="5" style="4" customWidth="1"/>
    <col min="11187" max="11187" width="1.7109375" style="4" customWidth="1"/>
    <col min="11188" max="11190" width="5" style="4" customWidth="1"/>
    <col min="11191" max="11191" width="1.7109375" style="4" customWidth="1"/>
    <col min="11192" max="11194" width="5.140625" style="4" customWidth="1"/>
    <col min="11195" max="11195" width="1.7109375" style="4" customWidth="1"/>
    <col min="11196" max="11197" width="5" style="4" customWidth="1"/>
    <col min="11198" max="11198" width="5.28515625" style="4" customWidth="1"/>
    <col min="11199" max="11397" width="11.42578125" style="4"/>
    <col min="11398" max="11398" width="16.140625" style="4" customWidth="1"/>
    <col min="11399" max="11399" width="6" style="4" customWidth="1"/>
    <col min="11400" max="11400" width="6" style="4" bestFit="1" customWidth="1"/>
    <col min="11401" max="11401" width="5.7109375" style="4" bestFit="1" customWidth="1"/>
    <col min="11402" max="11402" width="1.7109375" style="4" customWidth="1"/>
    <col min="11403" max="11403" width="6" style="4" bestFit="1" customWidth="1"/>
    <col min="11404" max="11405" width="5" style="4" customWidth="1"/>
    <col min="11406" max="11406" width="1.7109375" style="4" customWidth="1"/>
    <col min="11407" max="11409" width="5" style="4" customWidth="1"/>
    <col min="11410" max="11410" width="1.7109375" style="4" customWidth="1"/>
    <col min="11411" max="11413" width="5.140625" style="4" bestFit="1" customWidth="1"/>
    <col min="11414" max="11414" width="1.7109375" style="4" customWidth="1"/>
    <col min="11415" max="11417" width="5.140625" style="4" bestFit="1" customWidth="1"/>
    <col min="11418" max="11418" width="1.7109375" style="4" customWidth="1"/>
    <col min="11419" max="11421" width="5.140625" style="4" bestFit="1" customWidth="1"/>
    <col min="11422" max="11422" width="1.7109375" style="4" customWidth="1"/>
    <col min="11423" max="11423" width="4.85546875" style="4" bestFit="1" customWidth="1"/>
    <col min="11424" max="11425" width="4.42578125" style="4" customWidth="1"/>
    <col min="11426" max="11426" width="8.85546875" style="4" customWidth="1"/>
    <col min="11427" max="11427" width="12" style="4" customWidth="1"/>
    <col min="11428" max="11430" width="6" style="4" customWidth="1"/>
    <col min="11431" max="11431" width="1.7109375" style="4" customWidth="1"/>
    <col min="11432" max="11432" width="6.140625" style="4" customWidth="1"/>
    <col min="11433" max="11434" width="5.140625" style="4" customWidth="1"/>
    <col min="11435" max="11435" width="1.7109375" style="4" customWidth="1"/>
    <col min="11436" max="11438" width="5" style="4" customWidth="1"/>
    <col min="11439" max="11439" width="1.7109375" style="4" customWidth="1"/>
    <col min="11440" max="11442" width="5" style="4" customWidth="1"/>
    <col min="11443" max="11443" width="1.7109375" style="4" customWidth="1"/>
    <col min="11444" max="11446" width="5" style="4" customWidth="1"/>
    <col min="11447" max="11447" width="1.7109375" style="4" customWidth="1"/>
    <col min="11448" max="11450" width="5.140625" style="4" customWidth="1"/>
    <col min="11451" max="11451" width="1.7109375" style="4" customWidth="1"/>
    <col min="11452" max="11453" width="5" style="4" customWidth="1"/>
    <col min="11454" max="11454" width="5.28515625" style="4" customWidth="1"/>
    <col min="11455" max="11653" width="11.42578125" style="4"/>
    <col min="11654" max="11654" width="16.140625" style="4" customWidth="1"/>
    <col min="11655" max="11655" width="6" style="4" customWidth="1"/>
    <col min="11656" max="11656" width="6" style="4" bestFit="1" customWidth="1"/>
    <col min="11657" max="11657" width="5.7109375" style="4" bestFit="1" customWidth="1"/>
    <col min="11658" max="11658" width="1.7109375" style="4" customWidth="1"/>
    <col min="11659" max="11659" width="6" style="4" bestFit="1" customWidth="1"/>
    <col min="11660" max="11661" width="5" style="4" customWidth="1"/>
    <col min="11662" max="11662" width="1.7109375" style="4" customWidth="1"/>
    <col min="11663" max="11665" width="5" style="4" customWidth="1"/>
    <col min="11666" max="11666" width="1.7109375" style="4" customWidth="1"/>
    <col min="11667" max="11669" width="5.140625" style="4" bestFit="1" customWidth="1"/>
    <col min="11670" max="11670" width="1.7109375" style="4" customWidth="1"/>
    <col min="11671" max="11673" width="5.140625" style="4" bestFit="1" customWidth="1"/>
    <col min="11674" max="11674" width="1.7109375" style="4" customWidth="1"/>
    <col min="11675" max="11677" width="5.140625" style="4" bestFit="1" customWidth="1"/>
    <col min="11678" max="11678" width="1.7109375" style="4" customWidth="1"/>
    <col min="11679" max="11679" width="4.85546875" style="4" bestFit="1" customWidth="1"/>
    <col min="11680" max="11681" width="4.42578125" style="4" customWidth="1"/>
    <col min="11682" max="11682" width="8.85546875" style="4" customWidth="1"/>
    <col min="11683" max="11683" width="12" style="4" customWidth="1"/>
    <col min="11684" max="11686" width="6" style="4" customWidth="1"/>
    <col min="11687" max="11687" width="1.7109375" style="4" customWidth="1"/>
    <col min="11688" max="11688" width="6.140625" style="4" customWidth="1"/>
    <col min="11689" max="11690" width="5.140625" style="4" customWidth="1"/>
    <col min="11691" max="11691" width="1.7109375" style="4" customWidth="1"/>
    <col min="11692" max="11694" width="5" style="4" customWidth="1"/>
    <col min="11695" max="11695" width="1.7109375" style="4" customWidth="1"/>
    <col min="11696" max="11698" width="5" style="4" customWidth="1"/>
    <col min="11699" max="11699" width="1.7109375" style="4" customWidth="1"/>
    <col min="11700" max="11702" width="5" style="4" customWidth="1"/>
    <col min="11703" max="11703" width="1.7109375" style="4" customWidth="1"/>
    <col min="11704" max="11706" width="5.140625" style="4" customWidth="1"/>
    <col min="11707" max="11707" width="1.7109375" style="4" customWidth="1"/>
    <col min="11708" max="11709" width="5" style="4" customWidth="1"/>
    <col min="11710" max="11710" width="5.28515625" style="4" customWidth="1"/>
    <col min="11711" max="11909" width="11.42578125" style="4"/>
    <col min="11910" max="11910" width="16.140625" style="4" customWidth="1"/>
    <col min="11911" max="11911" width="6" style="4" customWidth="1"/>
    <col min="11912" max="11912" width="6" style="4" bestFit="1" customWidth="1"/>
    <col min="11913" max="11913" width="5.7109375" style="4" bestFit="1" customWidth="1"/>
    <col min="11914" max="11914" width="1.7109375" style="4" customWidth="1"/>
    <col min="11915" max="11915" width="6" style="4" bestFit="1" customWidth="1"/>
    <col min="11916" max="11917" width="5" style="4" customWidth="1"/>
    <col min="11918" max="11918" width="1.7109375" style="4" customWidth="1"/>
    <col min="11919" max="11921" width="5" style="4" customWidth="1"/>
    <col min="11922" max="11922" width="1.7109375" style="4" customWidth="1"/>
    <col min="11923" max="11925" width="5.140625" style="4" bestFit="1" customWidth="1"/>
    <col min="11926" max="11926" width="1.7109375" style="4" customWidth="1"/>
    <col min="11927" max="11929" width="5.140625" style="4" bestFit="1" customWidth="1"/>
    <col min="11930" max="11930" width="1.7109375" style="4" customWidth="1"/>
    <col min="11931" max="11933" width="5.140625" style="4" bestFit="1" customWidth="1"/>
    <col min="11934" max="11934" width="1.7109375" style="4" customWidth="1"/>
    <col min="11935" max="11935" width="4.85546875" style="4" bestFit="1" customWidth="1"/>
    <col min="11936" max="11937" width="4.42578125" style="4" customWidth="1"/>
    <col min="11938" max="11938" width="8.85546875" style="4" customWidth="1"/>
    <col min="11939" max="11939" width="12" style="4" customWidth="1"/>
    <col min="11940" max="11942" width="6" style="4" customWidth="1"/>
    <col min="11943" max="11943" width="1.7109375" style="4" customWidth="1"/>
    <col min="11944" max="11944" width="6.140625" style="4" customWidth="1"/>
    <col min="11945" max="11946" width="5.140625" style="4" customWidth="1"/>
    <col min="11947" max="11947" width="1.7109375" style="4" customWidth="1"/>
    <col min="11948" max="11950" width="5" style="4" customWidth="1"/>
    <col min="11951" max="11951" width="1.7109375" style="4" customWidth="1"/>
    <col min="11952" max="11954" width="5" style="4" customWidth="1"/>
    <col min="11955" max="11955" width="1.7109375" style="4" customWidth="1"/>
    <col min="11956" max="11958" width="5" style="4" customWidth="1"/>
    <col min="11959" max="11959" width="1.7109375" style="4" customWidth="1"/>
    <col min="11960" max="11962" width="5.140625" style="4" customWidth="1"/>
    <col min="11963" max="11963" width="1.7109375" style="4" customWidth="1"/>
    <col min="11964" max="11965" width="5" style="4" customWidth="1"/>
    <col min="11966" max="11966" width="5.28515625" style="4" customWidth="1"/>
    <col min="11967" max="12165" width="11.42578125" style="4"/>
    <col min="12166" max="12166" width="16.140625" style="4" customWidth="1"/>
    <col min="12167" max="12167" width="6" style="4" customWidth="1"/>
    <col min="12168" max="12168" width="6" style="4" bestFit="1" customWidth="1"/>
    <col min="12169" max="12169" width="5.7109375" style="4" bestFit="1" customWidth="1"/>
    <col min="12170" max="12170" width="1.7109375" style="4" customWidth="1"/>
    <col min="12171" max="12171" width="6" style="4" bestFit="1" customWidth="1"/>
    <col min="12172" max="12173" width="5" style="4" customWidth="1"/>
    <col min="12174" max="12174" width="1.7109375" style="4" customWidth="1"/>
    <col min="12175" max="12177" width="5" style="4" customWidth="1"/>
    <col min="12178" max="12178" width="1.7109375" style="4" customWidth="1"/>
    <col min="12179" max="12181" width="5.140625" style="4" bestFit="1" customWidth="1"/>
    <col min="12182" max="12182" width="1.7109375" style="4" customWidth="1"/>
    <col min="12183" max="12185" width="5.140625" style="4" bestFit="1" customWidth="1"/>
    <col min="12186" max="12186" width="1.7109375" style="4" customWidth="1"/>
    <col min="12187" max="12189" width="5.140625" style="4" bestFit="1" customWidth="1"/>
    <col min="12190" max="12190" width="1.7109375" style="4" customWidth="1"/>
    <col min="12191" max="12191" width="4.85546875" style="4" bestFit="1" customWidth="1"/>
    <col min="12192" max="12193" width="4.42578125" style="4" customWidth="1"/>
    <col min="12194" max="12194" width="8.85546875" style="4" customWidth="1"/>
    <col min="12195" max="12195" width="12" style="4" customWidth="1"/>
    <col min="12196" max="12198" width="6" style="4" customWidth="1"/>
    <col min="12199" max="12199" width="1.7109375" style="4" customWidth="1"/>
    <col min="12200" max="12200" width="6.140625" style="4" customWidth="1"/>
    <col min="12201" max="12202" width="5.140625" style="4" customWidth="1"/>
    <col min="12203" max="12203" width="1.7109375" style="4" customWidth="1"/>
    <col min="12204" max="12206" width="5" style="4" customWidth="1"/>
    <col min="12207" max="12207" width="1.7109375" style="4" customWidth="1"/>
    <col min="12208" max="12210" width="5" style="4" customWidth="1"/>
    <col min="12211" max="12211" width="1.7109375" style="4" customWidth="1"/>
    <col min="12212" max="12214" width="5" style="4" customWidth="1"/>
    <col min="12215" max="12215" width="1.7109375" style="4" customWidth="1"/>
    <col min="12216" max="12218" width="5.140625" style="4" customWidth="1"/>
    <col min="12219" max="12219" width="1.7109375" style="4" customWidth="1"/>
    <col min="12220" max="12221" width="5" style="4" customWidth="1"/>
    <col min="12222" max="12222" width="5.28515625" style="4" customWidth="1"/>
    <col min="12223" max="12421" width="11.42578125" style="4"/>
    <col min="12422" max="12422" width="16.140625" style="4" customWidth="1"/>
    <col min="12423" max="12423" width="6" style="4" customWidth="1"/>
    <col min="12424" max="12424" width="6" style="4" bestFit="1" customWidth="1"/>
    <col min="12425" max="12425" width="5.7109375" style="4" bestFit="1" customWidth="1"/>
    <col min="12426" max="12426" width="1.7109375" style="4" customWidth="1"/>
    <col min="12427" max="12427" width="6" style="4" bestFit="1" customWidth="1"/>
    <col min="12428" max="12429" width="5" style="4" customWidth="1"/>
    <col min="12430" max="12430" width="1.7109375" style="4" customWidth="1"/>
    <col min="12431" max="12433" width="5" style="4" customWidth="1"/>
    <col min="12434" max="12434" width="1.7109375" style="4" customWidth="1"/>
    <col min="12435" max="12437" width="5.140625" style="4" bestFit="1" customWidth="1"/>
    <col min="12438" max="12438" width="1.7109375" style="4" customWidth="1"/>
    <col min="12439" max="12441" width="5.140625" style="4" bestFit="1" customWidth="1"/>
    <col min="12442" max="12442" width="1.7109375" style="4" customWidth="1"/>
    <col min="12443" max="12445" width="5.140625" style="4" bestFit="1" customWidth="1"/>
    <col min="12446" max="12446" width="1.7109375" style="4" customWidth="1"/>
    <col min="12447" max="12447" width="4.85546875" style="4" bestFit="1" customWidth="1"/>
    <col min="12448" max="12449" width="4.42578125" style="4" customWidth="1"/>
    <col min="12450" max="12450" width="8.85546875" style="4" customWidth="1"/>
    <col min="12451" max="12451" width="12" style="4" customWidth="1"/>
    <col min="12452" max="12454" width="6" style="4" customWidth="1"/>
    <col min="12455" max="12455" width="1.7109375" style="4" customWidth="1"/>
    <col min="12456" max="12456" width="6.140625" style="4" customWidth="1"/>
    <col min="12457" max="12458" width="5.140625" style="4" customWidth="1"/>
    <col min="12459" max="12459" width="1.7109375" style="4" customWidth="1"/>
    <col min="12460" max="12462" width="5" style="4" customWidth="1"/>
    <col min="12463" max="12463" width="1.7109375" style="4" customWidth="1"/>
    <col min="12464" max="12466" width="5" style="4" customWidth="1"/>
    <col min="12467" max="12467" width="1.7109375" style="4" customWidth="1"/>
    <col min="12468" max="12470" width="5" style="4" customWidth="1"/>
    <col min="12471" max="12471" width="1.7109375" style="4" customWidth="1"/>
    <col min="12472" max="12474" width="5.140625" style="4" customWidth="1"/>
    <col min="12475" max="12475" width="1.7109375" style="4" customWidth="1"/>
    <col min="12476" max="12477" width="5" style="4" customWidth="1"/>
    <col min="12478" max="12478" width="5.28515625" style="4" customWidth="1"/>
    <col min="12479" max="12677" width="11.42578125" style="4"/>
    <col min="12678" max="12678" width="16.140625" style="4" customWidth="1"/>
    <col min="12679" max="12679" width="6" style="4" customWidth="1"/>
    <col min="12680" max="12680" width="6" style="4" bestFit="1" customWidth="1"/>
    <col min="12681" max="12681" width="5.7109375" style="4" bestFit="1" customWidth="1"/>
    <col min="12682" max="12682" width="1.7109375" style="4" customWidth="1"/>
    <col min="12683" max="12683" width="6" style="4" bestFit="1" customWidth="1"/>
    <col min="12684" max="12685" width="5" style="4" customWidth="1"/>
    <col min="12686" max="12686" width="1.7109375" style="4" customWidth="1"/>
    <col min="12687" max="12689" width="5" style="4" customWidth="1"/>
    <col min="12690" max="12690" width="1.7109375" style="4" customWidth="1"/>
    <col min="12691" max="12693" width="5.140625" style="4" bestFit="1" customWidth="1"/>
    <col min="12694" max="12694" width="1.7109375" style="4" customWidth="1"/>
    <col min="12695" max="12697" width="5.140625" style="4" bestFit="1" customWidth="1"/>
    <col min="12698" max="12698" width="1.7109375" style="4" customWidth="1"/>
    <col min="12699" max="12701" width="5.140625" style="4" bestFit="1" customWidth="1"/>
    <col min="12702" max="12702" width="1.7109375" style="4" customWidth="1"/>
    <col min="12703" max="12703" width="4.85546875" style="4" bestFit="1" customWidth="1"/>
    <col min="12704" max="12705" width="4.42578125" style="4" customWidth="1"/>
    <col min="12706" max="12706" width="8.85546875" style="4" customWidth="1"/>
    <col min="12707" max="12707" width="12" style="4" customWidth="1"/>
    <col min="12708" max="12710" width="6" style="4" customWidth="1"/>
    <col min="12711" max="12711" width="1.7109375" style="4" customWidth="1"/>
    <col min="12712" max="12712" width="6.140625" style="4" customWidth="1"/>
    <col min="12713" max="12714" width="5.140625" style="4" customWidth="1"/>
    <col min="12715" max="12715" width="1.7109375" style="4" customWidth="1"/>
    <col min="12716" max="12718" width="5" style="4" customWidth="1"/>
    <col min="12719" max="12719" width="1.7109375" style="4" customWidth="1"/>
    <col min="12720" max="12722" width="5" style="4" customWidth="1"/>
    <col min="12723" max="12723" width="1.7109375" style="4" customWidth="1"/>
    <col min="12724" max="12726" width="5" style="4" customWidth="1"/>
    <col min="12727" max="12727" width="1.7109375" style="4" customWidth="1"/>
    <col min="12728" max="12730" width="5.140625" style="4" customWidth="1"/>
    <col min="12731" max="12731" width="1.7109375" style="4" customWidth="1"/>
    <col min="12732" max="12733" width="5" style="4" customWidth="1"/>
    <col min="12734" max="12734" width="5.28515625" style="4" customWidth="1"/>
    <col min="12735" max="12933" width="11.42578125" style="4"/>
    <col min="12934" max="12934" width="16.140625" style="4" customWidth="1"/>
    <col min="12935" max="12935" width="6" style="4" customWidth="1"/>
    <col min="12936" max="12936" width="6" style="4" bestFit="1" customWidth="1"/>
    <col min="12937" max="12937" width="5.7109375" style="4" bestFit="1" customWidth="1"/>
    <col min="12938" max="12938" width="1.7109375" style="4" customWidth="1"/>
    <col min="12939" max="12939" width="6" style="4" bestFit="1" customWidth="1"/>
    <col min="12940" max="12941" width="5" style="4" customWidth="1"/>
    <col min="12942" max="12942" width="1.7109375" style="4" customWidth="1"/>
    <col min="12943" max="12945" width="5" style="4" customWidth="1"/>
    <col min="12946" max="12946" width="1.7109375" style="4" customWidth="1"/>
    <col min="12947" max="12949" width="5.140625" style="4" bestFit="1" customWidth="1"/>
    <col min="12950" max="12950" width="1.7109375" style="4" customWidth="1"/>
    <col min="12951" max="12953" width="5.140625" style="4" bestFit="1" customWidth="1"/>
    <col min="12954" max="12954" width="1.7109375" style="4" customWidth="1"/>
    <col min="12955" max="12957" width="5.140625" style="4" bestFit="1" customWidth="1"/>
    <col min="12958" max="12958" width="1.7109375" style="4" customWidth="1"/>
    <col min="12959" max="12959" width="4.85546875" style="4" bestFit="1" customWidth="1"/>
    <col min="12960" max="12961" width="4.42578125" style="4" customWidth="1"/>
    <col min="12962" max="12962" width="8.85546875" style="4" customWidth="1"/>
    <col min="12963" max="12963" width="12" style="4" customWidth="1"/>
    <col min="12964" max="12966" width="6" style="4" customWidth="1"/>
    <col min="12967" max="12967" width="1.7109375" style="4" customWidth="1"/>
    <col min="12968" max="12968" width="6.140625" style="4" customWidth="1"/>
    <col min="12969" max="12970" width="5.140625" style="4" customWidth="1"/>
    <col min="12971" max="12971" width="1.7109375" style="4" customWidth="1"/>
    <col min="12972" max="12974" width="5" style="4" customWidth="1"/>
    <col min="12975" max="12975" width="1.7109375" style="4" customWidth="1"/>
    <col min="12976" max="12978" width="5" style="4" customWidth="1"/>
    <col min="12979" max="12979" width="1.7109375" style="4" customWidth="1"/>
    <col min="12980" max="12982" width="5" style="4" customWidth="1"/>
    <col min="12983" max="12983" width="1.7109375" style="4" customWidth="1"/>
    <col min="12984" max="12986" width="5.140625" style="4" customWidth="1"/>
    <col min="12987" max="12987" width="1.7109375" style="4" customWidth="1"/>
    <col min="12988" max="12989" width="5" style="4" customWidth="1"/>
    <col min="12990" max="12990" width="5.28515625" style="4" customWidth="1"/>
    <col min="12991" max="13189" width="11.42578125" style="4"/>
    <col min="13190" max="13190" width="16.140625" style="4" customWidth="1"/>
    <col min="13191" max="13191" width="6" style="4" customWidth="1"/>
    <col min="13192" max="13192" width="6" style="4" bestFit="1" customWidth="1"/>
    <col min="13193" max="13193" width="5.7109375" style="4" bestFit="1" customWidth="1"/>
    <col min="13194" max="13194" width="1.7109375" style="4" customWidth="1"/>
    <col min="13195" max="13195" width="6" style="4" bestFit="1" customWidth="1"/>
    <col min="13196" max="13197" width="5" style="4" customWidth="1"/>
    <col min="13198" max="13198" width="1.7109375" style="4" customWidth="1"/>
    <col min="13199" max="13201" width="5" style="4" customWidth="1"/>
    <col min="13202" max="13202" width="1.7109375" style="4" customWidth="1"/>
    <col min="13203" max="13205" width="5.140625" style="4" bestFit="1" customWidth="1"/>
    <col min="13206" max="13206" width="1.7109375" style="4" customWidth="1"/>
    <col min="13207" max="13209" width="5.140625" style="4" bestFit="1" customWidth="1"/>
    <col min="13210" max="13210" width="1.7109375" style="4" customWidth="1"/>
    <col min="13211" max="13213" width="5.140625" style="4" bestFit="1" customWidth="1"/>
    <col min="13214" max="13214" width="1.7109375" style="4" customWidth="1"/>
    <col min="13215" max="13215" width="4.85546875" style="4" bestFit="1" customWidth="1"/>
    <col min="13216" max="13217" width="4.42578125" style="4" customWidth="1"/>
    <col min="13218" max="13218" width="8.85546875" style="4" customWidth="1"/>
    <col min="13219" max="13219" width="12" style="4" customWidth="1"/>
    <col min="13220" max="13222" width="6" style="4" customWidth="1"/>
    <col min="13223" max="13223" width="1.7109375" style="4" customWidth="1"/>
    <col min="13224" max="13224" width="6.140625" style="4" customWidth="1"/>
    <col min="13225" max="13226" width="5.140625" style="4" customWidth="1"/>
    <col min="13227" max="13227" width="1.7109375" style="4" customWidth="1"/>
    <col min="13228" max="13230" width="5" style="4" customWidth="1"/>
    <col min="13231" max="13231" width="1.7109375" style="4" customWidth="1"/>
    <col min="13232" max="13234" width="5" style="4" customWidth="1"/>
    <col min="13235" max="13235" width="1.7109375" style="4" customWidth="1"/>
    <col min="13236" max="13238" width="5" style="4" customWidth="1"/>
    <col min="13239" max="13239" width="1.7109375" style="4" customWidth="1"/>
    <col min="13240" max="13242" width="5.140625" style="4" customWidth="1"/>
    <col min="13243" max="13243" width="1.7109375" style="4" customWidth="1"/>
    <col min="13244" max="13245" width="5" style="4" customWidth="1"/>
    <col min="13246" max="13246" width="5.28515625" style="4" customWidth="1"/>
    <col min="13247" max="13445" width="11.42578125" style="4"/>
    <col min="13446" max="13446" width="16.140625" style="4" customWidth="1"/>
    <col min="13447" max="13447" width="6" style="4" customWidth="1"/>
    <col min="13448" max="13448" width="6" style="4" bestFit="1" customWidth="1"/>
    <col min="13449" max="13449" width="5.7109375" style="4" bestFit="1" customWidth="1"/>
    <col min="13450" max="13450" width="1.7109375" style="4" customWidth="1"/>
    <col min="13451" max="13451" width="6" style="4" bestFit="1" customWidth="1"/>
    <col min="13452" max="13453" width="5" style="4" customWidth="1"/>
    <col min="13454" max="13454" width="1.7109375" style="4" customWidth="1"/>
    <col min="13455" max="13457" width="5" style="4" customWidth="1"/>
    <col min="13458" max="13458" width="1.7109375" style="4" customWidth="1"/>
    <col min="13459" max="13461" width="5.140625" style="4" bestFit="1" customWidth="1"/>
    <col min="13462" max="13462" width="1.7109375" style="4" customWidth="1"/>
    <col min="13463" max="13465" width="5.140625" style="4" bestFit="1" customWidth="1"/>
    <col min="13466" max="13466" width="1.7109375" style="4" customWidth="1"/>
    <col min="13467" max="13469" width="5.140625" style="4" bestFit="1" customWidth="1"/>
    <col min="13470" max="13470" width="1.7109375" style="4" customWidth="1"/>
    <col min="13471" max="13471" width="4.85546875" style="4" bestFit="1" customWidth="1"/>
    <col min="13472" max="13473" width="4.42578125" style="4" customWidth="1"/>
    <col min="13474" max="13474" width="8.85546875" style="4" customWidth="1"/>
    <col min="13475" max="13475" width="12" style="4" customWidth="1"/>
    <col min="13476" max="13478" width="6" style="4" customWidth="1"/>
    <col min="13479" max="13479" width="1.7109375" style="4" customWidth="1"/>
    <col min="13480" max="13480" width="6.140625" style="4" customWidth="1"/>
    <col min="13481" max="13482" width="5.140625" style="4" customWidth="1"/>
    <col min="13483" max="13483" width="1.7109375" style="4" customWidth="1"/>
    <col min="13484" max="13486" width="5" style="4" customWidth="1"/>
    <col min="13487" max="13487" width="1.7109375" style="4" customWidth="1"/>
    <col min="13488" max="13490" width="5" style="4" customWidth="1"/>
    <col min="13491" max="13491" width="1.7109375" style="4" customWidth="1"/>
    <col min="13492" max="13494" width="5" style="4" customWidth="1"/>
    <col min="13495" max="13495" width="1.7109375" style="4" customWidth="1"/>
    <col min="13496" max="13498" width="5.140625" style="4" customWidth="1"/>
    <col min="13499" max="13499" width="1.7109375" style="4" customWidth="1"/>
    <col min="13500" max="13501" width="5" style="4" customWidth="1"/>
    <col min="13502" max="13502" width="5.28515625" style="4" customWidth="1"/>
    <col min="13503" max="13701" width="11.42578125" style="4"/>
    <col min="13702" max="13702" width="16.140625" style="4" customWidth="1"/>
    <col min="13703" max="13703" width="6" style="4" customWidth="1"/>
    <col min="13704" max="13704" width="6" style="4" bestFit="1" customWidth="1"/>
    <col min="13705" max="13705" width="5.7109375" style="4" bestFit="1" customWidth="1"/>
    <col min="13706" max="13706" width="1.7109375" style="4" customWidth="1"/>
    <col min="13707" max="13707" width="6" style="4" bestFit="1" customWidth="1"/>
    <col min="13708" max="13709" width="5" style="4" customWidth="1"/>
    <col min="13710" max="13710" width="1.7109375" style="4" customWidth="1"/>
    <col min="13711" max="13713" width="5" style="4" customWidth="1"/>
    <col min="13714" max="13714" width="1.7109375" style="4" customWidth="1"/>
    <col min="13715" max="13717" width="5.140625" style="4" bestFit="1" customWidth="1"/>
    <col min="13718" max="13718" width="1.7109375" style="4" customWidth="1"/>
    <col min="13719" max="13721" width="5.140625" style="4" bestFit="1" customWidth="1"/>
    <col min="13722" max="13722" width="1.7109375" style="4" customWidth="1"/>
    <col min="13723" max="13725" width="5.140625" style="4" bestFit="1" customWidth="1"/>
    <col min="13726" max="13726" width="1.7109375" style="4" customWidth="1"/>
    <col min="13727" max="13727" width="4.85546875" style="4" bestFit="1" customWidth="1"/>
    <col min="13728" max="13729" width="4.42578125" style="4" customWidth="1"/>
    <col min="13730" max="13730" width="8.85546875" style="4" customWidth="1"/>
    <col min="13731" max="13731" width="12" style="4" customWidth="1"/>
    <col min="13732" max="13734" width="6" style="4" customWidth="1"/>
    <col min="13735" max="13735" width="1.7109375" style="4" customWidth="1"/>
    <col min="13736" max="13736" width="6.140625" style="4" customWidth="1"/>
    <col min="13737" max="13738" width="5.140625" style="4" customWidth="1"/>
    <col min="13739" max="13739" width="1.7109375" style="4" customWidth="1"/>
    <col min="13740" max="13742" width="5" style="4" customWidth="1"/>
    <col min="13743" max="13743" width="1.7109375" style="4" customWidth="1"/>
    <col min="13744" max="13746" width="5" style="4" customWidth="1"/>
    <col min="13747" max="13747" width="1.7109375" style="4" customWidth="1"/>
    <col min="13748" max="13750" width="5" style="4" customWidth="1"/>
    <col min="13751" max="13751" width="1.7109375" style="4" customWidth="1"/>
    <col min="13752" max="13754" width="5.140625" style="4" customWidth="1"/>
    <col min="13755" max="13755" width="1.7109375" style="4" customWidth="1"/>
    <col min="13756" max="13757" width="5" style="4" customWidth="1"/>
    <col min="13758" max="13758" width="5.28515625" style="4" customWidth="1"/>
    <col min="13759" max="13957" width="11.42578125" style="4"/>
    <col min="13958" max="13958" width="16.140625" style="4" customWidth="1"/>
    <col min="13959" max="13959" width="6" style="4" customWidth="1"/>
    <col min="13960" max="13960" width="6" style="4" bestFit="1" customWidth="1"/>
    <col min="13961" max="13961" width="5.7109375" style="4" bestFit="1" customWidth="1"/>
    <col min="13962" max="13962" width="1.7109375" style="4" customWidth="1"/>
    <col min="13963" max="13963" width="6" style="4" bestFit="1" customWidth="1"/>
    <col min="13964" max="13965" width="5" style="4" customWidth="1"/>
    <col min="13966" max="13966" width="1.7109375" style="4" customWidth="1"/>
    <col min="13967" max="13969" width="5" style="4" customWidth="1"/>
    <col min="13970" max="13970" width="1.7109375" style="4" customWidth="1"/>
    <col min="13971" max="13973" width="5.140625" style="4" bestFit="1" customWidth="1"/>
    <col min="13974" max="13974" width="1.7109375" style="4" customWidth="1"/>
    <col min="13975" max="13977" width="5.140625" style="4" bestFit="1" customWidth="1"/>
    <col min="13978" max="13978" width="1.7109375" style="4" customWidth="1"/>
    <col min="13979" max="13981" width="5.140625" style="4" bestFit="1" customWidth="1"/>
    <col min="13982" max="13982" width="1.7109375" style="4" customWidth="1"/>
    <col min="13983" max="13983" width="4.85546875" style="4" bestFit="1" customWidth="1"/>
    <col min="13984" max="13985" width="4.42578125" style="4" customWidth="1"/>
    <col min="13986" max="13986" width="8.85546875" style="4" customWidth="1"/>
    <col min="13987" max="13987" width="12" style="4" customWidth="1"/>
    <col min="13988" max="13990" width="6" style="4" customWidth="1"/>
    <col min="13991" max="13991" width="1.7109375" style="4" customWidth="1"/>
    <col min="13992" max="13992" width="6.140625" style="4" customWidth="1"/>
    <col min="13993" max="13994" width="5.140625" style="4" customWidth="1"/>
    <col min="13995" max="13995" width="1.7109375" style="4" customWidth="1"/>
    <col min="13996" max="13998" width="5" style="4" customWidth="1"/>
    <col min="13999" max="13999" width="1.7109375" style="4" customWidth="1"/>
    <col min="14000" max="14002" width="5" style="4" customWidth="1"/>
    <col min="14003" max="14003" width="1.7109375" style="4" customWidth="1"/>
    <col min="14004" max="14006" width="5" style="4" customWidth="1"/>
    <col min="14007" max="14007" width="1.7109375" style="4" customWidth="1"/>
    <col min="14008" max="14010" width="5.140625" style="4" customWidth="1"/>
    <col min="14011" max="14011" width="1.7109375" style="4" customWidth="1"/>
    <col min="14012" max="14013" width="5" style="4" customWidth="1"/>
    <col min="14014" max="14014" width="5.28515625" style="4" customWidth="1"/>
    <col min="14015" max="14213" width="11.42578125" style="4"/>
    <col min="14214" max="14214" width="16.140625" style="4" customWidth="1"/>
    <col min="14215" max="14215" width="6" style="4" customWidth="1"/>
    <col min="14216" max="14216" width="6" style="4" bestFit="1" customWidth="1"/>
    <col min="14217" max="14217" width="5.7109375" style="4" bestFit="1" customWidth="1"/>
    <col min="14218" max="14218" width="1.7109375" style="4" customWidth="1"/>
    <col min="14219" max="14219" width="6" style="4" bestFit="1" customWidth="1"/>
    <col min="14220" max="14221" width="5" style="4" customWidth="1"/>
    <col min="14222" max="14222" width="1.7109375" style="4" customWidth="1"/>
    <col min="14223" max="14225" width="5" style="4" customWidth="1"/>
    <col min="14226" max="14226" width="1.7109375" style="4" customWidth="1"/>
    <col min="14227" max="14229" width="5.140625" style="4" bestFit="1" customWidth="1"/>
    <col min="14230" max="14230" width="1.7109375" style="4" customWidth="1"/>
    <col min="14231" max="14233" width="5.140625" style="4" bestFit="1" customWidth="1"/>
    <col min="14234" max="14234" width="1.7109375" style="4" customWidth="1"/>
    <col min="14235" max="14237" width="5.140625" style="4" bestFit="1" customWidth="1"/>
    <col min="14238" max="14238" width="1.7109375" style="4" customWidth="1"/>
    <col min="14239" max="14239" width="4.85546875" style="4" bestFit="1" customWidth="1"/>
    <col min="14240" max="14241" width="4.42578125" style="4" customWidth="1"/>
    <col min="14242" max="14242" width="8.85546875" style="4" customWidth="1"/>
    <col min="14243" max="14243" width="12" style="4" customWidth="1"/>
    <col min="14244" max="14246" width="6" style="4" customWidth="1"/>
    <col min="14247" max="14247" width="1.7109375" style="4" customWidth="1"/>
    <col min="14248" max="14248" width="6.140625" style="4" customWidth="1"/>
    <col min="14249" max="14250" width="5.140625" style="4" customWidth="1"/>
    <col min="14251" max="14251" width="1.7109375" style="4" customWidth="1"/>
    <col min="14252" max="14254" width="5" style="4" customWidth="1"/>
    <col min="14255" max="14255" width="1.7109375" style="4" customWidth="1"/>
    <col min="14256" max="14258" width="5" style="4" customWidth="1"/>
    <col min="14259" max="14259" width="1.7109375" style="4" customWidth="1"/>
    <col min="14260" max="14262" width="5" style="4" customWidth="1"/>
    <col min="14263" max="14263" width="1.7109375" style="4" customWidth="1"/>
    <col min="14264" max="14266" width="5.140625" style="4" customWidth="1"/>
    <col min="14267" max="14267" width="1.7109375" style="4" customWidth="1"/>
    <col min="14268" max="14269" width="5" style="4" customWidth="1"/>
    <col min="14270" max="14270" width="5.28515625" style="4" customWidth="1"/>
    <col min="14271" max="14469" width="11.42578125" style="4"/>
    <col min="14470" max="14470" width="16.140625" style="4" customWidth="1"/>
    <col min="14471" max="14471" width="6" style="4" customWidth="1"/>
    <col min="14472" max="14472" width="6" style="4" bestFit="1" customWidth="1"/>
    <col min="14473" max="14473" width="5.7109375" style="4" bestFit="1" customWidth="1"/>
    <col min="14474" max="14474" width="1.7109375" style="4" customWidth="1"/>
    <col min="14475" max="14475" width="6" style="4" bestFit="1" customWidth="1"/>
    <col min="14476" max="14477" width="5" style="4" customWidth="1"/>
    <col min="14478" max="14478" width="1.7109375" style="4" customWidth="1"/>
    <col min="14479" max="14481" width="5" style="4" customWidth="1"/>
    <col min="14482" max="14482" width="1.7109375" style="4" customWidth="1"/>
    <col min="14483" max="14485" width="5.140625" style="4" bestFit="1" customWidth="1"/>
    <col min="14486" max="14486" width="1.7109375" style="4" customWidth="1"/>
    <col min="14487" max="14489" width="5.140625" style="4" bestFit="1" customWidth="1"/>
    <col min="14490" max="14490" width="1.7109375" style="4" customWidth="1"/>
    <col min="14491" max="14493" width="5.140625" style="4" bestFit="1" customWidth="1"/>
    <col min="14494" max="14494" width="1.7109375" style="4" customWidth="1"/>
    <col min="14495" max="14495" width="4.85546875" style="4" bestFit="1" customWidth="1"/>
    <col min="14496" max="14497" width="4.42578125" style="4" customWidth="1"/>
    <col min="14498" max="14498" width="8.85546875" style="4" customWidth="1"/>
    <col min="14499" max="14499" width="12" style="4" customWidth="1"/>
    <col min="14500" max="14502" width="6" style="4" customWidth="1"/>
    <col min="14503" max="14503" width="1.7109375" style="4" customWidth="1"/>
    <col min="14504" max="14504" width="6.140625" style="4" customWidth="1"/>
    <col min="14505" max="14506" width="5.140625" style="4" customWidth="1"/>
    <col min="14507" max="14507" width="1.7109375" style="4" customWidth="1"/>
    <col min="14508" max="14510" width="5" style="4" customWidth="1"/>
    <col min="14511" max="14511" width="1.7109375" style="4" customWidth="1"/>
    <col min="14512" max="14514" width="5" style="4" customWidth="1"/>
    <col min="14515" max="14515" width="1.7109375" style="4" customWidth="1"/>
    <col min="14516" max="14518" width="5" style="4" customWidth="1"/>
    <col min="14519" max="14519" width="1.7109375" style="4" customWidth="1"/>
    <col min="14520" max="14522" width="5.140625" style="4" customWidth="1"/>
    <col min="14523" max="14523" width="1.7109375" style="4" customWidth="1"/>
    <col min="14524" max="14525" width="5" style="4" customWidth="1"/>
    <col min="14526" max="14526" width="5.28515625" style="4" customWidth="1"/>
    <col min="14527" max="14725" width="11.42578125" style="4"/>
    <col min="14726" max="14726" width="16.140625" style="4" customWidth="1"/>
    <col min="14727" max="14727" width="6" style="4" customWidth="1"/>
    <col min="14728" max="14728" width="6" style="4" bestFit="1" customWidth="1"/>
    <col min="14729" max="14729" width="5.7109375" style="4" bestFit="1" customWidth="1"/>
    <col min="14730" max="14730" width="1.7109375" style="4" customWidth="1"/>
    <col min="14731" max="14731" width="6" style="4" bestFit="1" customWidth="1"/>
    <col min="14732" max="14733" width="5" style="4" customWidth="1"/>
    <col min="14734" max="14734" width="1.7109375" style="4" customWidth="1"/>
    <col min="14735" max="14737" width="5" style="4" customWidth="1"/>
    <col min="14738" max="14738" width="1.7109375" style="4" customWidth="1"/>
    <col min="14739" max="14741" width="5.140625" style="4" bestFit="1" customWidth="1"/>
    <col min="14742" max="14742" width="1.7109375" style="4" customWidth="1"/>
    <col min="14743" max="14745" width="5.140625" style="4" bestFit="1" customWidth="1"/>
    <col min="14746" max="14746" width="1.7109375" style="4" customWidth="1"/>
    <col min="14747" max="14749" width="5.140625" style="4" bestFit="1" customWidth="1"/>
    <col min="14750" max="14750" width="1.7109375" style="4" customWidth="1"/>
    <col min="14751" max="14751" width="4.85546875" style="4" bestFit="1" customWidth="1"/>
    <col min="14752" max="14753" width="4.42578125" style="4" customWidth="1"/>
    <col min="14754" max="14754" width="8.85546875" style="4" customWidth="1"/>
    <col min="14755" max="14755" width="12" style="4" customWidth="1"/>
    <col min="14756" max="14758" width="6" style="4" customWidth="1"/>
    <col min="14759" max="14759" width="1.7109375" style="4" customWidth="1"/>
    <col min="14760" max="14760" width="6.140625" style="4" customWidth="1"/>
    <col min="14761" max="14762" width="5.140625" style="4" customWidth="1"/>
    <col min="14763" max="14763" width="1.7109375" style="4" customWidth="1"/>
    <col min="14764" max="14766" width="5" style="4" customWidth="1"/>
    <col min="14767" max="14767" width="1.7109375" style="4" customWidth="1"/>
    <col min="14768" max="14770" width="5" style="4" customWidth="1"/>
    <col min="14771" max="14771" width="1.7109375" style="4" customWidth="1"/>
    <col min="14772" max="14774" width="5" style="4" customWidth="1"/>
    <col min="14775" max="14775" width="1.7109375" style="4" customWidth="1"/>
    <col min="14776" max="14778" width="5.140625" style="4" customWidth="1"/>
    <col min="14779" max="14779" width="1.7109375" style="4" customWidth="1"/>
    <col min="14780" max="14781" width="5" style="4" customWidth="1"/>
    <col min="14782" max="14782" width="5.28515625" style="4" customWidth="1"/>
    <col min="14783" max="14981" width="11.42578125" style="4"/>
    <col min="14982" max="14982" width="16.140625" style="4" customWidth="1"/>
    <col min="14983" max="14983" width="6" style="4" customWidth="1"/>
    <col min="14984" max="14984" width="6" style="4" bestFit="1" customWidth="1"/>
    <col min="14985" max="14985" width="5.7109375" style="4" bestFit="1" customWidth="1"/>
    <col min="14986" max="14986" width="1.7109375" style="4" customWidth="1"/>
    <col min="14987" max="14987" width="6" style="4" bestFit="1" customWidth="1"/>
    <col min="14988" max="14989" width="5" style="4" customWidth="1"/>
    <col min="14990" max="14990" width="1.7109375" style="4" customWidth="1"/>
    <col min="14991" max="14993" width="5" style="4" customWidth="1"/>
    <col min="14994" max="14994" width="1.7109375" style="4" customWidth="1"/>
    <col min="14995" max="14997" width="5.140625" style="4" bestFit="1" customWidth="1"/>
    <col min="14998" max="14998" width="1.7109375" style="4" customWidth="1"/>
    <col min="14999" max="15001" width="5.140625" style="4" bestFit="1" customWidth="1"/>
    <col min="15002" max="15002" width="1.7109375" style="4" customWidth="1"/>
    <col min="15003" max="15005" width="5.140625" style="4" bestFit="1" customWidth="1"/>
    <col min="15006" max="15006" width="1.7109375" style="4" customWidth="1"/>
    <col min="15007" max="15007" width="4.85546875" style="4" bestFit="1" customWidth="1"/>
    <col min="15008" max="15009" width="4.42578125" style="4" customWidth="1"/>
    <col min="15010" max="15010" width="8.85546875" style="4" customWidth="1"/>
    <col min="15011" max="15011" width="12" style="4" customWidth="1"/>
    <col min="15012" max="15014" width="6" style="4" customWidth="1"/>
    <col min="15015" max="15015" width="1.7109375" style="4" customWidth="1"/>
    <col min="15016" max="15016" width="6.140625" style="4" customWidth="1"/>
    <col min="15017" max="15018" width="5.140625" style="4" customWidth="1"/>
    <col min="15019" max="15019" width="1.7109375" style="4" customWidth="1"/>
    <col min="15020" max="15022" width="5" style="4" customWidth="1"/>
    <col min="15023" max="15023" width="1.7109375" style="4" customWidth="1"/>
    <col min="15024" max="15026" width="5" style="4" customWidth="1"/>
    <col min="15027" max="15027" width="1.7109375" style="4" customWidth="1"/>
    <col min="15028" max="15030" width="5" style="4" customWidth="1"/>
    <col min="15031" max="15031" width="1.7109375" style="4" customWidth="1"/>
    <col min="15032" max="15034" width="5.140625" style="4" customWidth="1"/>
    <col min="15035" max="15035" width="1.7109375" style="4" customWidth="1"/>
    <col min="15036" max="15037" width="5" style="4" customWidth="1"/>
    <col min="15038" max="15038" width="5.28515625" style="4" customWidth="1"/>
    <col min="15039" max="15237" width="11.42578125" style="4"/>
    <col min="15238" max="15238" width="16.140625" style="4" customWidth="1"/>
    <col min="15239" max="15239" width="6" style="4" customWidth="1"/>
    <col min="15240" max="15240" width="6" style="4" bestFit="1" customWidth="1"/>
    <col min="15241" max="15241" width="5.7109375" style="4" bestFit="1" customWidth="1"/>
    <col min="15242" max="15242" width="1.7109375" style="4" customWidth="1"/>
    <col min="15243" max="15243" width="6" style="4" bestFit="1" customWidth="1"/>
    <col min="15244" max="15245" width="5" style="4" customWidth="1"/>
    <col min="15246" max="15246" width="1.7109375" style="4" customWidth="1"/>
    <col min="15247" max="15249" width="5" style="4" customWidth="1"/>
    <col min="15250" max="15250" width="1.7109375" style="4" customWidth="1"/>
    <col min="15251" max="15253" width="5.140625" style="4" bestFit="1" customWidth="1"/>
    <col min="15254" max="15254" width="1.7109375" style="4" customWidth="1"/>
    <col min="15255" max="15257" width="5.140625" style="4" bestFit="1" customWidth="1"/>
    <col min="15258" max="15258" width="1.7109375" style="4" customWidth="1"/>
    <col min="15259" max="15261" width="5.140625" style="4" bestFit="1" customWidth="1"/>
    <col min="15262" max="15262" width="1.7109375" style="4" customWidth="1"/>
    <col min="15263" max="15263" width="4.85546875" style="4" bestFit="1" customWidth="1"/>
    <col min="15264" max="15265" width="4.42578125" style="4" customWidth="1"/>
    <col min="15266" max="15266" width="8.85546875" style="4" customWidth="1"/>
    <col min="15267" max="15267" width="12" style="4" customWidth="1"/>
    <col min="15268" max="15270" width="6" style="4" customWidth="1"/>
    <col min="15271" max="15271" width="1.7109375" style="4" customWidth="1"/>
    <col min="15272" max="15272" width="6.140625" style="4" customWidth="1"/>
    <col min="15273" max="15274" width="5.140625" style="4" customWidth="1"/>
    <col min="15275" max="15275" width="1.7109375" style="4" customWidth="1"/>
    <col min="15276" max="15278" width="5" style="4" customWidth="1"/>
    <col min="15279" max="15279" width="1.7109375" style="4" customWidth="1"/>
    <col min="15280" max="15282" width="5" style="4" customWidth="1"/>
    <col min="15283" max="15283" width="1.7109375" style="4" customWidth="1"/>
    <col min="15284" max="15286" width="5" style="4" customWidth="1"/>
    <col min="15287" max="15287" width="1.7109375" style="4" customWidth="1"/>
    <col min="15288" max="15290" width="5.140625" style="4" customWidth="1"/>
    <col min="15291" max="15291" width="1.7109375" style="4" customWidth="1"/>
    <col min="15292" max="15293" width="5" style="4" customWidth="1"/>
    <col min="15294" max="15294" width="5.28515625" style="4" customWidth="1"/>
    <col min="15295" max="15493" width="11.42578125" style="4"/>
    <col min="15494" max="15494" width="16.140625" style="4" customWidth="1"/>
    <col min="15495" max="15495" width="6" style="4" customWidth="1"/>
    <col min="15496" max="15496" width="6" style="4" bestFit="1" customWidth="1"/>
    <col min="15497" max="15497" width="5.7109375" style="4" bestFit="1" customWidth="1"/>
    <col min="15498" max="15498" width="1.7109375" style="4" customWidth="1"/>
    <col min="15499" max="15499" width="6" style="4" bestFit="1" customWidth="1"/>
    <col min="15500" max="15501" width="5" style="4" customWidth="1"/>
    <col min="15502" max="15502" width="1.7109375" style="4" customWidth="1"/>
    <col min="15503" max="15505" width="5" style="4" customWidth="1"/>
    <col min="15506" max="15506" width="1.7109375" style="4" customWidth="1"/>
    <col min="15507" max="15509" width="5.140625" style="4" bestFit="1" customWidth="1"/>
    <col min="15510" max="15510" width="1.7109375" style="4" customWidth="1"/>
    <col min="15511" max="15513" width="5.140625" style="4" bestFit="1" customWidth="1"/>
    <col min="15514" max="15514" width="1.7109375" style="4" customWidth="1"/>
    <col min="15515" max="15517" width="5.140625" style="4" bestFit="1" customWidth="1"/>
    <col min="15518" max="15518" width="1.7109375" style="4" customWidth="1"/>
    <col min="15519" max="15519" width="4.85546875" style="4" bestFit="1" customWidth="1"/>
    <col min="15520" max="15521" width="4.42578125" style="4" customWidth="1"/>
    <col min="15522" max="15522" width="8.85546875" style="4" customWidth="1"/>
    <col min="15523" max="15523" width="12" style="4" customWidth="1"/>
    <col min="15524" max="15526" width="6" style="4" customWidth="1"/>
    <col min="15527" max="15527" width="1.7109375" style="4" customWidth="1"/>
    <col min="15528" max="15528" width="6.140625" style="4" customWidth="1"/>
    <col min="15529" max="15530" width="5.140625" style="4" customWidth="1"/>
    <col min="15531" max="15531" width="1.7109375" style="4" customWidth="1"/>
    <col min="15532" max="15534" width="5" style="4" customWidth="1"/>
    <col min="15535" max="15535" width="1.7109375" style="4" customWidth="1"/>
    <col min="15536" max="15538" width="5" style="4" customWidth="1"/>
    <col min="15539" max="15539" width="1.7109375" style="4" customWidth="1"/>
    <col min="15540" max="15542" width="5" style="4" customWidth="1"/>
    <col min="15543" max="15543" width="1.7109375" style="4" customWidth="1"/>
    <col min="15544" max="15546" width="5.140625" style="4" customWidth="1"/>
    <col min="15547" max="15547" width="1.7109375" style="4" customWidth="1"/>
    <col min="15548" max="15549" width="5" style="4" customWidth="1"/>
    <col min="15550" max="15550" width="5.28515625" style="4" customWidth="1"/>
    <col min="15551" max="15749" width="11.42578125" style="4"/>
    <col min="15750" max="15750" width="16.140625" style="4" customWidth="1"/>
    <col min="15751" max="15751" width="6" style="4" customWidth="1"/>
    <col min="15752" max="15752" width="6" style="4" bestFit="1" customWidth="1"/>
    <col min="15753" max="15753" width="5.7109375" style="4" bestFit="1" customWidth="1"/>
    <col min="15754" max="15754" width="1.7109375" style="4" customWidth="1"/>
    <col min="15755" max="15755" width="6" style="4" bestFit="1" customWidth="1"/>
    <col min="15756" max="15757" width="5" style="4" customWidth="1"/>
    <col min="15758" max="15758" width="1.7109375" style="4" customWidth="1"/>
    <col min="15759" max="15761" width="5" style="4" customWidth="1"/>
    <col min="15762" max="15762" width="1.7109375" style="4" customWidth="1"/>
    <col min="15763" max="15765" width="5.140625" style="4" bestFit="1" customWidth="1"/>
    <col min="15766" max="15766" width="1.7109375" style="4" customWidth="1"/>
    <col min="15767" max="15769" width="5.140625" style="4" bestFit="1" customWidth="1"/>
    <col min="15770" max="15770" width="1.7109375" style="4" customWidth="1"/>
    <col min="15771" max="15773" width="5.140625" style="4" bestFit="1" customWidth="1"/>
    <col min="15774" max="15774" width="1.7109375" style="4" customWidth="1"/>
    <col min="15775" max="15775" width="4.85546875" style="4" bestFit="1" customWidth="1"/>
    <col min="15776" max="15777" width="4.42578125" style="4" customWidth="1"/>
    <col min="15778" max="15778" width="8.85546875" style="4" customWidth="1"/>
    <col min="15779" max="15779" width="12" style="4" customWidth="1"/>
    <col min="15780" max="15782" width="6" style="4" customWidth="1"/>
    <col min="15783" max="15783" width="1.7109375" style="4" customWidth="1"/>
    <col min="15784" max="15784" width="6.140625" style="4" customWidth="1"/>
    <col min="15785" max="15786" width="5.140625" style="4" customWidth="1"/>
    <col min="15787" max="15787" width="1.7109375" style="4" customWidth="1"/>
    <col min="15788" max="15790" width="5" style="4" customWidth="1"/>
    <col min="15791" max="15791" width="1.7109375" style="4" customWidth="1"/>
    <col min="15792" max="15794" width="5" style="4" customWidth="1"/>
    <col min="15795" max="15795" width="1.7109375" style="4" customWidth="1"/>
    <col min="15796" max="15798" width="5" style="4" customWidth="1"/>
    <col min="15799" max="15799" width="1.7109375" style="4" customWidth="1"/>
    <col min="15800" max="15802" width="5.140625" style="4" customWidth="1"/>
    <col min="15803" max="15803" width="1.7109375" style="4" customWidth="1"/>
    <col min="15804" max="15805" width="5" style="4" customWidth="1"/>
    <col min="15806" max="15806" width="5.28515625" style="4" customWidth="1"/>
    <col min="15807" max="16384" width="11.42578125" style="4"/>
  </cols>
  <sheetData>
    <row r="1" spans="1:31" ht="14.25" customHeight="1" thickBot="1" x14ac:dyDescent="0.25">
      <c r="A1" s="202" t="s">
        <v>185</v>
      </c>
      <c r="B1" s="202"/>
      <c r="C1" s="203"/>
      <c r="D1" s="204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E1" s="189" t="s">
        <v>111</v>
      </c>
    </row>
    <row r="2" spans="1:31" ht="14.25" x14ac:dyDescent="0.25">
      <c r="A2" s="250" t="s">
        <v>147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</row>
    <row r="3" spans="1:31" ht="14.25" x14ac:dyDescent="0.2">
      <c r="A3" s="202" t="s">
        <v>30</v>
      </c>
      <c r="B3" s="202"/>
      <c r="C3" s="203"/>
      <c r="D3" s="204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</row>
    <row r="4" spans="1:31" ht="14.25" x14ac:dyDescent="0.2">
      <c r="A4" s="202" t="s">
        <v>120</v>
      </c>
      <c r="B4" s="202"/>
      <c r="C4" s="203"/>
      <c r="D4" s="20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</row>
    <row r="5" spans="1:31" ht="14.25" x14ac:dyDescent="0.2">
      <c r="A5" s="202" t="s">
        <v>121</v>
      </c>
      <c r="B5" s="202"/>
      <c r="C5" s="203"/>
      <c r="D5" s="204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</row>
    <row r="6" spans="1:31" ht="15" thickBot="1" x14ac:dyDescent="0.25">
      <c r="A6" s="205" t="s">
        <v>122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</row>
    <row r="7" spans="1:31" x14ac:dyDescent="0.2">
      <c r="A7" s="207" t="s">
        <v>123</v>
      </c>
      <c r="B7" s="208" t="s">
        <v>38</v>
      </c>
      <c r="C7" s="208"/>
      <c r="D7" s="208"/>
      <c r="E7" s="209"/>
      <c r="F7" s="223" t="s">
        <v>21</v>
      </c>
      <c r="G7" s="223"/>
      <c r="H7" s="223"/>
      <c r="I7" s="209"/>
      <c r="J7" s="223" t="s">
        <v>22</v>
      </c>
      <c r="K7" s="223"/>
      <c r="L7" s="223"/>
      <c r="M7" s="209"/>
      <c r="N7" s="223" t="s">
        <v>23</v>
      </c>
      <c r="O7" s="223"/>
      <c r="P7" s="223"/>
      <c r="Q7" s="209"/>
      <c r="R7" s="223" t="s">
        <v>24</v>
      </c>
      <c r="S7" s="223"/>
      <c r="T7" s="223"/>
      <c r="U7" s="209"/>
      <c r="V7" s="223" t="s">
        <v>25</v>
      </c>
      <c r="W7" s="223"/>
      <c r="X7" s="223"/>
      <c r="Y7" s="209"/>
      <c r="Z7" s="223" t="s">
        <v>26</v>
      </c>
      <c r="AA7" s="223"/>
      <c r="AB7" s="223"/>
    </row>
    <row r="8" spans="1:31" ht="15" customHeight="1" thickBot="1" x14ac:dyDescent="0.25">
      <c r="A8" s="210" t="s">
        <v>124</v>
      </c>
      <c r="B8" s="211" t="s">
        <v>31</v>
      </c>
      <c r="C8" s="211" t="s">
        <v>32</v>
      </c>
      <c r="D8" s="211" t="s">
        <v>33</v>
      </c>
      <c r="E8" s="211"/>
      <c r="F8" s="211" t="s">
        <v>31</v>
      </c>
      <c r="G8" s="211" t="s">
        <v>32</v>
      </c>
      <c r="H8" s="211" t="s">
        <v>33</v>
      </c>
      <c r="I8" s="211"/>
      <c r="J8" s="211" t="s">
        <v>31</v>
      </c>
      <c r="K8" s="211" t="s">
        <v>32</v>
      </c>
      <c r="L8" s="211" t="s">
        <v>33</v>
      </c>
      <c r="M8" s="211"/>
      <c r="N8" s="211" t="s">
        <v>31</v>
      </c>
      <c r="O8" s="211" t="s">
        <v>32</v>
      </c>
      <c r="P8" s="211" t="s">
        <v>33</v>
      </c>
      <c r="Q8" s="211"/>
      <c r="R8" s="211" t="s">
        <v>31</v>
      </c>
      <c r="S8" s="211" t="s">
        <v>32</v>
      </c>
      <c r="T8" s="211" t="s">
        <v>33</v>
      </c>
      <c r="U8" s="211"/>
      <c r="V8" s="211" t="s">
        <v>31</v>
      </c>
      <c r="W8" s="211" t="s">
        <v>32</v>
      </c>
      <c r="X8" s="211" t="s">
        <v>33</v>
      </c>
      <c r="Y8" s="211"/>
      <c r="Z8" s="211" t="s">
        <v>31</v>
      </c>
      <c r="AA8" s="211" t="s">
        <v>32</v>
      </c>
      <c r="AB8" s="211" t="s">
        <v>33</v>
      </c>
    </row>
    <row r="9" spans="1:31" ht="15" customHeight="1" x14ac:dyDescent="0.2">
      <c r="A9" s="212"/>
    </row>
    <row r="10" spans="1:31" ht="15" customHeight="1" x14ac:dyDescent="0.25">
      <c r="A10" s="214" t="s">
        <v>47</v>
      </c>
      <c r="B10" s="215">
        <f>+B20+B30</f>
        <v>161</v>
      </c>
      <c r="C10" s="215">
        <f>+C20+C30</f>
        <v>90</v>
      </c>
      <c r="D10" s="215">
        <f>+D20+D30</f>
        <v>71</v>
      </c>
      <c r="E10" s="215"/>
      <c r="F10" s="215">
        <f>+F20+F30</f>
        <v>0</v>
      </c>
      <c r="G10" s="215">
        <f>+G20+G30</f>
        <v>0</v>
      </c>
      <c r="H10" s="215">
        <f>+H20+H30</f>
        <v>0</v>
      </c>
      <c r="I10" s="215"/>
      <c r="J10" s="215">
        <f>+J20+J30</f>
        <v>0</v>
      </c>
      <c r="K10" s="215">
        <f>+K20+K30</f>
        <v>0</v>
      </c>
      <c r="L10" s="215">
        <f>+L20+L30</f>
        <v>0</v>
      </c>
      <c r="M10" s="215"/>
      <c r="N10" s="215">
        <f>+N20+N30</f>
        <v>0</v>
      </c>
      <c r="O10" s="215">
        <f>+O20+O30</f>
        <v>0</v>
      </c>
      <c r="P10" s="215">
        <f>+P20+P30</f>
        <v>0</v>
      </c>
      <c r="Q10" s="215"/>
      <c r="R10" s="215">
        <f>+R20+R30</f>
        <v>51</v>
      </c>
      <c r="S10" s="215">
        <f>+S20+S30</f>
        <v>29</v>
      </c>
      <c r="T10" s="215">
        <f>+T20+T30</f>
        <v>22</v>
      </c>
      <c r="U10" s="215"/>
      <c r="V10" s="215">
        <f>+V20+V30</f>
        <v>69</v>
      </c>
      <c r="W10" s="215">
        <f>+W20+W30</f>
        <v>39</v>
      </c>
      <c r="X10" s="215">
        <f>+X20+X30</f>
        <v>30</v>
      </c>
      <c r="Y10" s="215"/>
      <c r="Z10" s="215">
        <f>+Z20+Z30</f>
        <v>41</v>
      </c>
      <c r="AA10" s="215">
        <f>+AA20+AA30</f>
        <v>22</v>
      </c>
      <c r="AB10" s="215">
        <f>+AB20+AB30</f>
        <v>19</v>
      </c>
    </row>
    <row r="11" spans="1:31" s="24" customFormat="1" ht="15" customHeight="1" x14ac:dyDescent="0.2">
      <c r="A11" s="213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</row>
    <row r="12" spans="1:31" ht="15" customHeight="1" x14ac:dyDescent="0.2">
      <c r="A12" s="216" t="s">
        <v>125</v>
      </c>
      <c r="B12" s="215">
        <f t="shared" ref="B12:D18" si="0">+B22+B32</f>
        <v>4</v>
      </c>
      <c r="C12" s="215">
        <f t="shared" si="0"/>
        <v>2</v>
      </c>
      <c r="D12" s="215">
        <f t="shared" si="0"/>
        <v>2</v>
      </c>
      <c r="E12" s="215"/>
      <c r="F12" s="215">
        <f t="shared" ref="F12:H18" si="1">+F22+F32</f>
        <v>0</v>
      </c>
      <c r="G12" s="215">
        <f t="shared" si="1"/>
        <v>0</v>
      </c>
      <c r="H12" s="215">
        <f t="shared" si="1"/>
        <v>0</v>
      </c>
      <c r="I12" s="215"/>
      <c r="J12" s="215">
        <f t="shared" ref="J12:L18" si="2">+J22+J32</f>
        <v>0</v>
      </c>
      <c r="K12" s="215">
        <f t="shared" si="2"/>
        <v>0</v>
      </c>
      <c r="L12" s="215">
        <f t="shared" si="2"/>
        <v>0</v>
      </c>
      <c r="M12" s="215"/>
      <c r="N12" s="215">
        <f t="shared" ref="N12:P18" si="3">+N22+N32</f>
        <v>0</v>
      </c>
      <c r="O12" s="215">
        <f t="shared" si="3"/>
        <v>0</v>
      </c>
      <c r="P12" s="215">
        <f t="shared" si="3"/>
        <v>0</v>
      </c>
      <c r="Q12" s="215"/>
      <c r="R12" s="215">
        <f t="shared" ref="R12:T18" si="4">+R22+R32</f>
        <v>1</v>
      </c>
      <c r="S12" s="215">
        <f t="shared" si="4"/>
        <v>0</v>
      </c>
      <c r="T12" s="215">
        <f t="shared" si="4"/>
        <v>1</v>
      </c>
      <c r="U12" s="215"/>
      <c r="V12" s="215">
        <f t="shared" ref="V12:X18" si="5">+V22+V32</f>
        <v>0</v>
      </c>
      <c r="W12" s="215">
        <f t="shared" si="5"/>
        <v>0</v>
      </c>
      <c r="X12" s="215">
        <f t="shared" si="5"/>
        <v>0</v>
      </c>
      <c r="Y12" s="215"/>
      <c r="Z12" s="215">
        <f t="shared" ref="Z12:AB18" si="6">+Z22+Z32</f>
        <v>3</v>
      </c>
      <c r="AA12" s="215">
        <f t="shared" si="6"/>
        <v>2</v>
      </c>
      <c r="AB12" s="215">
        <f t="shared" si="6"/>
        <v>1</v>
      </c>
    </row>
    <row r="13" spans="1:31" ht="15" customHeight="1" x14ac:dyDescent="0.2">
      <c r="A13" s="209" t="s">
        <v>126</v>
      </c>
      <c r="B13" s="215">
        <f t="shared" si="0"/>
        <v>122</v>
      </c>
      <c r="C13" s="215">
        <f t="shared" si="0"/>
        <v>73</v>
      </c>
      <c r="D13" s="215">
        <f t="shared" si="0"/>
        <v>49</v>
      </c>
      <c r="E13" s="215"/>
      <c r="F13" s="215">
        <f t="shared" si="1"/>
        <v>0</v>
      </c>
      <c r="G13" s="215">
        <f t="shared" si="1"/>
        <v>0</v>
      </c>
      <c r="H13" s="215">
        <f t="shared" si="1"/>
        <v>0</v>
      </c>
      <c r="I13" s="215"/>
      <c r="J13" s="215">
        <f t="shared" si="2"/>
        <v>0</v>
      </c>
      <c r="K13" s="215">
        <f t="shared" si="2"/>
        <v>0</v>
      </c>
      <c r="L13" s="215">
        <f t="shared" si="2"/>
        <v>0</v>
      </c>
      <c r="M13" s="215"/>
      <c r="N13" s="215">
        <f t="shared" si="3"/>
        <v>0</v>
      </c>
      <c r="O13" s="215">
        <f t="shared" si="3"/>
        <v>0</v>
      </c>
      <c r="P13" s="215">
        <f t="shared" si="3"/>
        <v>0</v>
      </c>
      <c r="Q13" s="215"/>
      <c r="R13" s="215">
        <f t="shared" si="4"/>
        <v>41</v>
      </c>
      <c r="S13" s="215">
        <f t="shared" si="4"/>
        <v>27</v>
      </c>
      <c r="T13" s="215">
        <f t="shared" si="4"/>
        <v>14</v>
      </c>
      <c r="U13" s="215"/>
      <c r="V13" s="215">
        <f t="shared" si="5"/>
        <v>57</v>
      </c>
      <c r="W13" s="215">
        <f t="shared" si="5"/>
        <v>32</v>
      </c>
      <c r="X13" s="215">
        <f t="shared" si="5"/>
        <v>25</v>
      </c>
      <c r="Y13" s="215"/>
      <c r="Z13" s="215">
        <f t="shared" si="6"/>
        <v>24</v>
      </c>
      <c r="AA13" s="215">
        <f t="shared" si="6"/>
        <v>14</v>
      </c>
      <c r="AB13" s="215">
        <f t="shared" si="6"/>
        <v>10</v>
      </c>
    </row>
    <row r="14" spans="1:31" ht="15" customHeight="1" x14ac:dyDescent="0.2">
      <c r="A14" s="209" t="s">
        <v>127</v>
      </c>
      <c r="B14" s="215">
        <f t="shared" si="0"/>
        <v>12</v>
      </c>
      <c r="C14" s="215">
        <f t="shared" si="0"/>
        <v>6</v>
      </c>
      <c r="D14" s="215">
        <f t="shared" si="0"/>
        <v>6</v>
      </c>
      <c r="E14" s="215"/>
      <c r="F14" s="215">
        <f t="shared" si="1"/>
        <v>0</v>
      </c>
      <c r="G14" s="215">
        <f t="shared" si="1"/>
        <v>0</v>
      </c>
      <c r="H14" s="215">
        <f t="shared" si="1"/>
        <v>0</v>
      </c>
      <c r="I14" s="215"/>
      <c r="J14" s="215">
        <f t="shared" si="2"/>
        <v>0</v>
      </c>
      <c r="K14" s="215">
        <f t="shared" si="2"/>
        <v>0</v>
      </c>
      <c r="L14" s="215">
        <f t="shared" si="2"/>
        <v>0</v>
      </c>
      <c r="M14" s="215"/>
      <c r="N14" s="215">
        <f t="shared" si="3"/>
        <v>0</v>
      </c>
      <c r="O14" s="215">
        <f t="shared" si="3"/>
        <v>0</v>
      </c>
      <c r="P14" s="215">
        <f t="shared" si="3"/>
        <v>0</v>
      </c>
      <c r="Q14" s="215"/>
      <c r="R14" s="215">
        <f t="shared" si="4"/>
        <v>5</v>
      </c>
      <c r="S14" s="215">
        <f t="shared" si="4"/>
        <v>2</v>
      </c>
      <c r="T14" s="215">
        <f t="shared" si="4"/>
        <v>3</v>
      </c>
      <c r="U14" s="215"/>
      <c r="V14" s="215">
        <f t="shared" si="5"/>
        <v>6</v>
      </c>
      <c r="W14" s="215">
        <f t="shared" si="5"/>
        <v>4</v>
      </c>
      <c r="X14" s="215">
        <f t="shared" si="5"/>
        <v>2</v>
      </c>
      <c r="Y14" s="215"/>
      <c r="Z14" s="215">
        <f t="shared" si="6"/>
        <v>1</v>
      </c>
      <c r="AA14" s="215">
        <f t="shared" si="6"/>
        <v>0</v>
      </c>
      <c r="AB14" s="215">
        <f t="shared" si="6"/>
        <v>1</v>
      </c>
    </row>
    <row r="15" spans="1:31" ht="15" customHeight="1" x14ac:dyDescent="0.2">
      <c r="A15" s="209" t="s">
        <v>128</v>
      </c>
      <c r="B15" s="215">
        <f t="shared" si="0"/>
        <v>0</v>
      </c>
      <c r="C15" s="215">
        <f t="shared" si="0"/>
        <v>0</v>
      </c>
      <c r="D15" s="215">
        <f t="shared" si="0"/>
        <v>0</v>
      </c>
      <c r="E15" s="215"/>
      <c r="F15" s="215">
        <f t="shared" si="1"/>
        <v>0</v>
      </c>
      <c r="G15" s="215">
        <f t="shared" si="1"/>
        <v>0</v>
      </c>
      <c r="H15" s="215">
        <f t="shared" si="1"/>
        <v>0</v>
      </c>
      <c r="I15" s="215"/>
      <c r="J15" s="215">
        <f t="shared" si="2"/>
        <v>0</v>
      </c>
      <c r="K15" s="215">
        <f t="shared" si="2"/>
        <v>0</v>
      </c>
      <c r="L15" s="215">
        <f t="shared" si="2"/>
        <v>0</v>
      </c>
      <c r="M15" s="215"/>
      <c r="N15" s="215">
        <f t="shared" si="3"/>
        <v>0</v>
      </c>
      <c r="O15" s="215">
        <f t="shared" si="3"/>
        <v>0</v>
      </c>
      <c r="P15" s="215">
        <f t="shared" si="3"/>
        <v>0</v>
      </c>
      <c r="Q15" s="215"/>
      <c r="R15" s="215">
        <f t="shared" si="4"/>
        <v>0</v>
      </c>
      <c r="S15" s="215">
        <f t="shared" si="4"/>
        <v>0</v>
      </c>
      <c r="T15" s="215">
        <f t="shared" si="4"/>
        <v>0</v>
      </c>
      <c r="U15" s="215"/>
      <c r="V15" s="215">
        <f t="shared" si="5"/>
        <v>0</v>
      </c>
      <c r="W15" s="215">
        <f t="shared" si="5"/>
        <v>0</v>
      </c>
      <c r="X15" s="215">
        <f t="shared" si="5"/>
        <v>0</v>
      </c>
      <c r="Y15" s="215"/>
      <c r="Z15" s="215">
        <f t="shared" si="6"/>
        <v>0</v>
      </c>
      <c r="AA15" s="215">
        <f t="shared" si="6"/>
        <v>0</v>
      </c>
      <c r="AB15" s="215">
        <f t="shared" si="6"/>
        <v>0</v>
      </c>
    </row>
    <row r="16" spans="1:31" ht="15" customHeight="1" x14ac:dyDescent="0.2">
      <c r="A16" s="209" t="s">
        <v>129</v>
      </c>
      <c r="B16" s="215">
        <f t="shared" si="0"/>
        <v>0</v>
      </c>
      <c r="C16" s="215">
        <f t="shared" si="0"/>
        <v>0</v>
      </c>
      <c r="D16" s="215">
        <f t="shared" si="0"/>
        <v>0</v>
      </c>
      <c r="E16" s="215"/>
      <c r="F16" s="215">
        <f t="shared" si="1"/>
        <v>0</v>
      </c>
      <c r="G16" s="215">
        <f t="shared" si="1"/>
        <v>0</v>
      </c>
      <c r="H16" s="215">
        <f t="shared" si="1"/>
        <v>0</v>
      </c>
      <c r="I16" s="215"/>
      <c r="J16" s="215">
        <f t="shared" si="2"/>
        <v>0</v>
      </c>
      <c r="K16" s="215">
        <f t="shared" si="2"/>
        <v>0</v>
      </c>
      <c r="L16" s="215">
        <f t="shared" si="2"/>
        <v>0</v>
      </c>
      <c r="M16" s="215"/>
      <c r="N16" s="215">
        <f t="shared" si="3"/>
        <v>0</v>
      </c>
      <c r="O16" s="215">
        <f t="shared" si="3"/>
        <v>0</v>
      </c>
      <c r="P16" s="215">
        <f t="shared" si="3"/>
        <v>0</v>
      </c>
      <c r="Q16" s="215"/>
      <c r="R16" s="215">
        <f t="shared" si="4"/>
        <v>0</v>
      </c>
      <c r="S16" s="215">
        <f t="shared" si="4"/>
        <v>0</v>
      </c>
      <c r="T16" s="215">
        <f t="shared" si="4"/>
        <v>0</v>
      </c>
      <c r="U16" s="215"/>
      <c r="V16" s="215">
        <f t="shared" si="5"/>
        <v>0</v>
      </c>
      <c r="W16" s="215">
        <f t="shared" si="5"/>
        <v>0</v>
      </c>
      <c r="X16" s="215">
        <f t="shared" si="5"/>
        <v>0</v>
      </c>
      <c r="Y16" s="215"/>
      <c r="Z16" s="215">
        <f t="shared" si="6"/>
        <v>0</v>
      </c>
      <c r="AA16" s="215">
        <f t="shared" si="6"/>
        <v>0</v>
      </c>
      <c r="AB16" s="215">
        <f t="shared" si="6"/>
        <v>0</v>
      </c>
    </row>
    <row r="17" spans="1:28" ht="15" customHeight="1" x14ac:dyDescent="0.2">
      <c r="A17" s="217" t="s">
        <v>130</v>
      </c>
      <c r="B17" s="215">
        <f t="shared" si="0"/>
        <v>23</v>
      </c>
      <c r="C17" s="215">
        <f t="shared" si="0"/>
        <v>9</v>
      </c>
      <c r="D17" s="215">
        <f t="shared" si="0"/>
        <v>14</v>
      </c>
      <c r="E17" s="215"/>
      <c r="F17" s="215">
        <f t="shared" si="1"/>
        <v>0</v>
      </c>
      <c r="G17" s="215">
        <f t="shared" si="1"/>
        <v>0</v>
      </c>
      <c r="H17" s="215">
        <f t="shared" si="1"/>
        <v>0</v>
      </c>
      <c r="I17" s="215"/>
      <c r="J17" s="215">
        <f t="shared" si="2"/>
        <v>0</v>
      </c>
      <c r="K17" s="215">
        <f t="shared" si="2"/>
        <v>0</v>
      </c>
      <c r="L17" s="215">
        <f t="shared" si="2"/>
        <v>0</v>
      </c>
      <c r="M17" s="215"/>
      <c r="N17" s="215">
        <f t="shared" si="3"/>
        <v>0</v>
      </c>
      <c r="O17" s="215">
        <f t="shared" si="3"/>
        <v>0</v>
      </c>
      <c r="P17" s="215">
        <f t="shared" si="3"/>
        <v>0</v>
      </c>
      <c r="Q17" s="215"/>
      <c r="R17" s="215">
        <f t="shared" si="4"/>
        <v>4</v>
      </c>
      <c r="S17" s="215">
        <f t="shared" si="4"/>
        <v>0</v>
      </c>
      <c r="T17" s="215">
        <f t="shared" si="4"/>
        <v>4</v>
      </c>
      <c r="U17" s="215"/>
      <c r="V17" s="215">
        <f t="shared" si="5"/>
        <v>6</v>
      </c>
      <c r="W17" s="215">
        <f t="shared" si="5"/>
        <v>3</v>
      </c>
      <c r="X17" s="215">
        <f t="shared" si="5"/>
        <v>3</v>
      </c>
      <c r="Y17" s="215"/>
      <c r="Z17" s="215">
        <f t="shared" si="6"/>
        <v>13</v>
      </c>
      <c r="AA17" s="215">
        <f t="shared" si="6"/>
        <v>6</v>
      </c>
      <c r="AB17" s="215">
        <f t="shared" si="6"/>
        <v>7</v>
      </c>
    </row>
    <row r="18" spans="1:28" ht="15" customHeight="1" x14ac:dyDescent="0.2">
      <c r="A18" s="209" t="s">
        <v>131</v>
      </c>
      <c r="B18" s="215">
        <f t="shared" si="0"/>
        <v>0</v>
      </c>
      <c r="C18" s="215">
        <f t="shared" si="0"/>
        <v>0</v>
      </c>
      <c r="D18" s="215">
        <f t="shared" si="0"/>
        <v>0</v>
      </c>
      <c r="E18" s="215"/>
      <c r="F18" s="215">
        <f t="shared" si="1"/>
        <v>0</v>
      </c>
      <c r="G18" s="215">
        <f t="shared" si="1"/>
        <v>0</v>
      </c>
      <c r="H18" s="215">
        <f t="shared" si="1"/>
        <v>0</v>
      </c>
      <c r="I18" s="215"/>
      <c r="J18" s="215">
        <f t="shared" si="2"/>
        <v>0</v>
      </c>
      <c r="K18" s="215">
        <f t="shared" si="2"/>
        <v>0</v>
      </c>
      <c r="L18" s="215">
        <f t="shared" si="2"/>
        <v>0</v>
      </c>
      <c r="M18" s="215"/>
      <c r="N18" s="215">
        <f t="shared" si="3"/>
        <v>0</v>
      </c>
      <c r="O18" s="215">
        <f t="shared" si="3"/>
        <v>0</v>
      </c>
      <c r="P18" s="215">
        <f t="shared" si="3"/>
        <v>0</v>
      </c>
      <c r="Q18" s="215"/>
      <c r="R18" s="215">
        <f t="shared" si="4"/>
        <v>0</v>
      </c>
      <c r="S18" s="215">
        <f t="shared" si="4"/>
        <v>0</v>
      </c>
      <c r="T18" s="215">
        <f t="shared" si="4"/>
        <v>0</v>
      </c>
      <c r="U18" s="215"/>
      <c r="V18" s="215">
        <f t="shared" si="5"/>
        <v>0</v>
      </c>
      <c r="W18" s="215">
        <f t="shared" si="5"/>
        <v>0</v>
      </c>
      <c r="X18" s="215">
        <f t="shared" si="5"/>
        <v>0</v>
      </c>
      <c r="Y18" s="215"/>
      <c r="Z18" s="215">
        <f t="shared" si="6"/>
        <v>0</v>
      </c>
      <c r="AA18" s="215">
        <f t="shared" si="6"/>
        <v>0</v>
      </c>
      <c r="AB18" s="215">
        <f t="shared" si="6"/>
        <v>0</v>
      </c>
    </row>
    <row r="19" spans="1:28" ht="15" customHeight="1" x14ac:dyDescent="0.2">
      <c r="A19" s="213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</row>
    <row r="20" spans="1:28" ht="15" customHeight="1" x14ac:dyDescent="0.25">
      <c r="A20" s="218" t="s">
        <v>36</v>
      </c>
      <c r="B20" s="215">
        <f>SUM(B22:B28)</f>
        <v>157</v>
      </c>
      <c r="C20" s="215">
        <f>SUM(C22:C28)</f>
        <v>89</v>
      </c>
      <c r="D20" s="215">
        <f>SUM(D22:D28)</f>
        <v>68</v>
      </c>
      <c r="E20" s="215"/>
      <c r="F20" s="215">
        <f>SUM(F22:F28)</f>
        <v>0</v>
      </c>
      <c r="G20" s="215">
        <f>SUM(G22:G28)</f>
        <v>0</v>
      </c>
      <c r="H20" s="215">
        <f>SUM(H22:H28)</f>
        <v>0</v>
      </c>
      <c r="I20" s="215"/>
      <c r="J20" s="215">
        <f>SUM(J22:J28)</f>
        <v>0</v>
      </c>
      <c r="K20" s="215">
        <f>SUM(K22:K28)</f>
        <v>0</v>
      </c>
      <c r="L20" s="215">
        <f>SUM(L22:L28)</f>
        <v>0</v>
      </c>
      <c r="M20" s="215"/>
      <c r="N20" s="215">
        <f>SUM(N22:N28)</f>
        <v>0</v>
      </c>
      <c r="O20" s="215">
        <f>SUM(O22:O28)</f>
        <v>0</v>
      </c>
      <c r="P20" s="215">
        <f>SUM(P22:P28)</f>
        <v>0</v>
      </c>
      <c r="Q20" s="215"/>
      <c r="R20" s="215">
        <f>SUM(R22:R28)</f>
        <v>51</v>
      </c>
      <c r="S20" s="215">
        <f>SUM(S22:S28)</f>
        <v>29</v>
      </c>
      <c r="T20" s="215">
        <f>SUM(T22:T28)</f>
        <v>22</v>
      </c>
      <c r="U20" s="215"/>
      <c r="V20" s="215">
        <f>SUM(V22:V28)</f>
        <v>69</v>
      </c>
      <c r="W20" s="215">
        <f>SUM(W22:W28)</f>
        <v>39</v>
      </c>
      <c r="X20" s="215">
        <f>SUM(X22:X28)</f>
        <v>30</v>
      </c>
      <c r="Y20" s="215"/>
      <c r="Z20" s="215">
        <f>SUM(Z22:Z28)</f>
        <v>37</v>
      </c>
      <c r="AA20" s="215">
        <f>SUM(AA22:AA28)</f>
        <v>21</v>
      </c>
      <c r="AB20" s="215">
        <f>SUM(AB22:AB28)</f>
        <v>16</v>
      </c>
    </row>
    <row r="21" spans="1:28" ht="15" customHeight="1" x14ac:dyDescent="0.2">
      <c r="A21" s="213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</row>
    <row r="22" spans="1:28" ht="15" customHeight="1" x14ac:dyDescent="0.2">
      <c r="A22" s="216" t="s">
        <v>125</v>
      </c>
      <c r="B22" s="219">
        <v>4</v>
      </c>
      <c r="C22" s="219">
        <v>2</v>
      </c>
      <c r="D22" s="219">
        <v>2</v>
      </c>
      <c r="E22" s="219"/>
      <c r="F22" s="219">
        <v>0</v>
      </c>
      <c r="G22" s="219">
        <v>0</v>
      </c>
      <c r="H22" s="219">
        <v>0</v>
      </c>
      <c r="I22" s="219"/>
      <c r="J22" s="219">
        <v>0</v>
      </c>
      <c r="K22" s="219">
        <v>0</v>
      </c>
      <c r="L22" s="219">
        <v>0</v>
      </c>
      <c r="M22" s="219"/>
      <c r="N22" s="219">
        <v>0</v>
      </c>
      <c r="O22" s="219">
        <v>0</v>
      </c>
      <c r="P22" s="219">
        <v>0</v>
      </c>
      <c r="Q22" s="219"/>
      <c r="R22" s="219">
        <v>1</v>
      </c>
      <c r="S22" s="219">
        <v>0</v>
      </c>
      <c r="T22" s="219">
        <v>1</v>
      </c>
      <c r="U22" s="219"/>
      <c r="V22" s="219">
        <v>0</v>
      </c>
      <c r="W22" s="219">
        <v>0</v>
      </c>
      <c r="X22" s="219">
        <v>0</v>
      </c>
      <c r="Y22" s="219"/>
      <c r="Z22" s="219">
        <v>3</v>
      </c>
      <c r="AA22" s="219">
        <v>2</v>
      </c>
      <c r="AB22" s="219">
        <v>1</v>
      </c>
    </row>
    <row r="23" spans="1:28" ht="15" customHeight="1" x14ac:dyDescent="0.2">
      <c r="A23" s="209" t="s">
        <v>126</v>
      </c>
      <c r="B23" s="219">
        <v>120</v>
      </c>
      <c r="C23" s="219">
        <v>72</v>
      </c>
      <c r="D23" s="219">
        <v>48</v>
      </c>
      <c r="E23" s="219"/>
      <c r="F23" s="219">
        <v>0</v>
      </c>
      <c r="G23" s="219">
        <v>0</v>
      </c>
      <c r="H23" s="219">
        <v>0</v>
      </c>
      <c r="I23" s="219"/>
      <c r="J23" s="219">
        <v>0</v>
      </c>
      <c r="K23" s="219">
        <v>0</v>
      </c>
      <c r="L23" s="219">
        <v>0</v>
      </c>
      <c r="M23" s="219"/>
      <c r="N23" s="219">
        <v>0</v>
      </c>
      <c r="O23" s="219">
        <v>0</v>
      </c>
      <c r="P23" s="219">
        <v>0</v>
      </c>
      <c r="Q23" s="219"/>
      <c r="R23" s="219">
        <v>41</v>
      </c>
      <c r="S23" s="219">
        <v>27</v>
      </c>
      <c r="T23" s="219">
        <v>14</v>
      </c>
      <c r="U23" s="219"/>
      <c r="V23" s="219">
        <v>57</v>
      </c>
      <c r="W23" s="219">
        <v>32</v>
      </c>
      <c r="X23" s="219">
        <v>25</v>
      </c>
      <c r="Y23" s="219"/>
      <c r="Z23" s="219">
        <v>22</v>
      </c>
      <c r="AA23" s="219">
        <v>13</v>
      </c>
      <c r="AB23" s="219">
        <v>9</v>
      </c>
    </row>
    <row r="24" spans="1:28" ht="15" customHeight="1" x14ac:dyDescent="0.2">
      <c r="A24" s="209" t="s">
        <v>127</v>
      </c>
      <c r="B24" s="219">
        <v>12</v>
      </c>
      <c r="C24" s="219">
        <v>6</v>
      </c>
      <c r="D24" s="219">
        <v>6</v>
      </c>
      <c r="E24" s="219"/>
      <c r="F24" s="219">
        <v>0</v>
      </c>
      <c r="G24" s="219">
        <v>0</v>
      </c>
      <c r="H24" s="219">
        <v>0</v>
      </c>
      <c r="I24" s="219"/>
      <c r="J24" s="219">
        <v>0</v>
      </c>
      <c r="K24" s="219">
        <v>0</v>
      </c>
      <c r="L24" s="219">
        <v>0</v>
      </c>
      <c r="M24" s="219"/>
      <c r="N24" s="219">
        <v>0</v>
      </c>
      <c r="O24" s="219">
        <v>0</v>
      </c>
      <c r="P24" s="219">
        <v>0</v>
      </c>
      <c r="Q24" s="219"/>
      <c r="R24" s="219">
        <v>5</v>
      </c>
      <c r="S24" s="219">
        <v>2</v>
      </c>
      <c r="T24" s="219">
        <v>3</v>
      </c>
      <c r="U24" s="219"/>
      <c r="V24" s="219">
        <v>6</v>
      </c>
      <c r="W24" s="219">
        <v>4</v>
      </c>
      <c r="X24" s="219">
        <v>2</v>
      </c>
      <c r="Y24" s="219"/>
      <c r="Z24" s="219">
        <v>1</v>
      </c>
      <c r="AA24" s="219">
        <v>0</v>
      </c>
      <c r="AB24" s="219">
        <v>1</v>
      </c>
    </row>
    <row r="25" spans="1:28" ht="15" customHeight="1" x14ac:dyDescent="0.2">
      <c r="A25" s="209" t="s">
        <v>128</v>
      </c>
      <c r="B25" s="219">
        <v>0</v>
      </c>
      <c r="C25" s="219">
        <v>0</v>
      </c>
      <c r="D25" s="219">
        <v>0</v>
      </c>
      <c r="E25" s="219"/>
      <c r="F25" s="219">
        <v>0</v>
      </c>
      <c r="G25" s="219">
        <v>0</v>
      </c>
      <c r="H25" s="219">
        <v>0</v>
      </c>
      <c r="I25" s="219"/>
      <c r="J25" s="219">
        <v>0</v>
      </c>
      <c r="K25" s="219">
        <v>0</v>
      </c>
      <c r="L25" s="219">
        <v>0</v>
      </c>
      <c r="M25" s="219"/>
      <c r="N25" s="219">
        <v>0</v>
      </c>
      <c r="O25" s="219">
        <v>0</v>
      </c>
      <c r="P25" s="219">
        <v>0</v>
      </c>
      <c r="Q25" s="219"/>
      <c r="R25" s="219">
        <v>0</v>
      </c>
      <c r="S25" s="219">
        <v>0</v>
      </c>
      <c r="T25" s="219">
        <v>0</v>
      </c>
      <c r="U25" s="219"/>
      <c r="V25" s="219">
        <v>0</v>
      </c>
      <c r="W25" s="219">
        <v>0</v>
      </c>
      <c r="X25" s="219">
        <v>0</v>
      </c>
      <c r="Y25" s="219"/>
      <c r="Z25" s="219">
        <v>0</v>
      </c>
      <c r="AA25" s="219">
        <v>0</v>
      </c>
      <c r="AB25" s="219">
        <v>0</v>
      </c>
    </row>
    <row r="26" spans="1:28" ht="15" customHeight="1" x14ac:dyDescent="0.2">
      <c r="A26" s="209" t="s">
        <v>129</v>
      </c>
      <c r="B26" s="219">
        <v>0</v>
      </c>
      <c r="C26" s="219">
        <v>0</v>
      </c>
      <c r="D26" s="219">
        <v>0</v>
      </c>
      <c r="E26" s="219"/>
      <c r="F26" s="219">
        <v>0</v>
      </c>
      <c r="G26" s="219">
        <v>0</v>
      </c>
      <c r="H26" s="219">
        <v>0</v>
      </c>
      <c r="I26" s="219"/>
      <c r="J26" s="219">
        <v>0</v>
      </c>
      <c r="K26" s="219">
        <v>0</v>
      </c>
      <c r="L26" s="219">
        <v>0</v>
      </c>
      <c r="M26" s="219"/>
      <c r="N26" s="219">
        <v>0</v>
      </c>
      <c r="O26" s="219">
        <v>0</v>
      </c>
      <c r="P26" s="219">
        <v>0</v>
      </c>
      <c r="Q26" s="219"/>
      <c r="R26" s="219">
        <v>0</v>
      </c>
      <c r="S26" s="219">
        <v>0</v>
      </c>
      <c r="T26" s="219">
        <v>0</v>
      </c>
      <c r="U26" s="219"/>
      <c r="V26" s="219">
        <v>0</v>
      </c>
      <c r="W26" s="219">
        <v>0</v>
      </c>
      <c r="X26" s="219">
        <v>0</v>
      </c>
      <c r="Y26" s="219"/>
      <c r="Z26" s="219">
        <v>0</v>
      </c>
      <c r="AA26" s="219">
        <v>0</v>
      </c>
      <c r="AB26" s="219">
        <v>0</v>
      </c>
    </row>
    <row r="27" spans="1:28" ht="15" customHeight="1" x14ac:dyDescent="0.2">
      <c r="A27" s="217" t="s">
        <v>130</v>
      </c>
      <c r="B27" s="219">
        <v>21</v>
      </c>
      <c r="C27" s="219">
        <v>9</v>
      </c>
      <c r="D27" s="219">
        <v>12</v>
      </c>
      <c r="E27" s="219"/>
      <c r="F27" s="219">
        <v>0</v>
      </c>
      <c r="G27" s="219">
        <v>0</v>
      </c>
      <c r="H27" s="219">
        <v>0</v>
      </c>
      <c r="I27" s="219"/>
      <c r="J27" s="219">
        <v>0</v>
      </c>
      <c r="K27" s="219">
        <v>0</v>
      </c>
      <c r="L27" s="219">
        <v>0</v>
      </c>
      <c r="M27" s="219"/>
      <c r="N27" s="219">
        <v>0</v>
      </c>
      <c r="O27" s="219">
        <v>0</v>
      </c>
      <c r="P27" s="219">
        <v>0</v>
      </c>
      <c r="Q27" s="219"/>
      <c r="R27" s="219">
        <v>4</v>
      </c>
      <c r="S27" s="219">
        <v>0</v>
      </c>
      <c r="T27" s="219">
        <v>4</v>
      </c>
      <c r="U27" s="219"/>
      <c r="V27" s="219">
        <v>6</v>
      </c>
      <c r="W27" s="219">
        <v>3</v>
      </c>
      <c r="X27" s="219">
        <v>3</v>
      </c>
      <c r="Y27" s="219"/>
      <c r="Z27" s="219">
        <v>11</v>
      </c>
      <c r="AA27" s="219">
        <v>6</v>
      </c>
      <c r="AB27" s="219">
        <v>5</v>
      </c>
    </row>
    <row r="28" spans="1:28" ht="15" customHeight="1" x14ac:dyDescent="0.2">
      <c r="A28" s="209" t="s">
        <v>131</v>
      </c>
      <c r="B28" s="219">
        <v>0</v>
      </c>
      <c r="C28" s="219">
        <v>0</v>
      </c>
      <c r="D28" s="219">
        <v>0</v>
      </c>
      <c r="E28" s="219"/>
      <c r="F28" s="219">
        <v>0</v>
      </c>
      <c r="G28" s="219">
        <v>0</v>
      </c>
      <c r="H28" s="219">
        <v>0</v>
      </c>
      <c r="I28" s="219"/>
      <c r="J28" s="219">
        <v>0</v>
      </c>
      <c r="K28" s="219">
        <v>0</v>
      </c>
      <c r="L28" s="219">
        <v>0</v>
      </c>
      <c r="M28" s="219"/>
      <c r="N28" s="219">
        <v>0</v>
      </c>
      <c r="O28" s="219">
        <v>0</v>
      </c>
      <c r="P28" s="219">
        <v>0</v>
      </c>
      <c r="Q28" s="219"/>
      <c r="R28" s="219">
        <v>0</v>
      </c>
      <c r="S28" s="219">
        <v>0</v>
      </c>
      <c r="T28" s="219">
        <v>0</v>
      </c>
      <c r="U28" s="219"/>
      <c r="V28" s="219">
        <v>0</v>
      </c>
      <c r="W28" s="219">
        <v>0</v>
      </c>
      <c r="X28" s="219">
        <v>0</v>
      </c>
      <c r="Y28" s="219"/>
      <c r="Z28" s="219">
        <v>0</v>
      </c>
      <c r="AA28" s="219">
        <v>0</v>
      </c>
      <c r="AB28" s="219">
        <v>0</v>
      </c>
    </row>
    <row r="29" spans="1:28" ht="15" customHeight="1" x14ac:dyDescent="0.2">
      <c r="A29" s="213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</row>
    <row r="30" spans="1:28" ht="15" customHeight="1" x14ac:dyDescent="0.25">
      <c r="A30" s="218" t="s">
        <v>37</v>
      </c>
      <c r="B30" s="215">
        <f>SUM(B32:B38)</f>
        <v>4</v>
      </c>
      <c r="C30" s="215">
        <f>SUM(C32:C38)</f>
        <v>1</v>
      </c>
      <c r="D30" s="215">
        <f>SUM(D32:D38)</f>
        <v>3</v>
      </c>
      <c r="E30" s="215"/>
      <c r="F30" s="215">
        <f>SUM(F32:F38)</f>
        <v>0</v>
      </c>
      <c r="G30" s="215">
        <f>SUM(G32:G38)</f>
        <v>0</v>
      </c>
      <c r="H30" s="215">
        <f>SUM(H32:H38)</f>
        <v>0</v>
      </c>
      <c r="I30" s="215"/>
      <c r="J30" s="215">
        <f>SUM(J32:J38)</f>
        <v>0</v>
      </c>
      <c r="K30" s="215">
        <f>SUM(K32:K38)</f>
        <v>0</v>
      </c>
      <c r="L30" s="215">
        <f>SUM(L32:L38)</f>
        <v>0</v>
      </c>
      <c r="M30" s="215"/>
      <c r="N30" s="215">
        <f>SUM(N32:N38)</f>
        <v>0</v>
      </c>
      <c r="O30" s="215">
        <f>SUM(O32:O38)</f>
        <v>0</v>
      </c>
      <c r="P30" s="215">
        <f>SUM(P32:P38)</f>
        <v>0</v>
      </c>
      <c r="Q30" s="215"/>
      <c r="R30" s="215">
        <f>SUM(R32:R38)</f>
        <v>0</v>
      </c>
      <c r="S30" s="215">
        <f>SUM(S32:S38)</f>
        <v>0</v>
      </c>
      <c r="T30" s="215">
        <f>SUM(T32:T38)</f>
        <v>0</v>
      </c>
      <c r="U30" s="215"/>
      <c r="V30" s="215">
        <f>SUM(V32:V38)</f>
        <v>0</v>
      </c>
      <c r="W30" s="215">
        <f>SUM(W32:W38)</f>
        <v>0</v>
      </c>
      <c r="X30" s="215">
        <f>SUM(X32:X38)</f>
        <v>0</v>
      </c>
      <c r="Y30" s="215"/>
      <c r="Z30" s="215">
        <f>SUM(Z32:Z38)</f>
        <v>4</v>
      </c>
      <c r="AA30" s="215">
        <f>SUM(AA32:AA38)</f>
        <v>1</v>
      </c>
      <c r="AB30" s="215">
        <f>SUM(AB32:AB38)</f>
        <v>3</v>
      </c>
    </row>
    <row r="31" spans="1:28" ht="15" customHeight="1" x14ac:dyDescent="0.2">
      <c r="A31" s="213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</row>
    <row r="32" spans="1:28" ht="15" customHeight="1" x14ac:dyDescent="0.2">
      <c r="A32" s="216" t="s">
        <v>125</v>
      </c>
      <c r="B32" s="219">
        <v>0</v>
      </c>
      <c r="C32" s="219">
        <v>0</v>
      </c>
      <c r="D32" s="219">
        <v>0</v>
      </c>
      <c r="E32" s="219"/>
      <c r="F32" s="219">
        <v>0</v>
      </c>
      <c r="G32" s="219">
        <v>0</v>
      </c>
      <c r="H32" s="219">
        <v>0</v>
      </c>
      <c r="I32" s="219"/>
      <c r="J32" s="219">
        <v>0</v>
      </c>
      <c r="K32" s="219">
        <v>0</v>
      </c>
      <c r="L32" s="219">
        <v>0</v>
      </c>
      <c r="M32" s="219"/>
      <c r="N32" s="219">
        <v>0</v>
      </c>
      <c r="O32" s="219">
        <v>0</v>
      </c>
      <c r="P32" s="219">
        <v>0</v>
      </c>
      <c r="Q32" s="219"/>
      <c r="R32" s="219">
        <v>0</v>
      </c>
      <c r="S32" s="219">
        <v>0</v>
      </c>
      <c r="T32" s="219">
        <v>0</v>
      </c>
      <c r="U32" s="219"/>
      <c r="V32" s="219">
        <v>0</v>
      </c>
      <c r="W32" s="219">
        <v>0</v>
      </c>
      <c r="X32" s="219">
        <v>0</v>
      </c>
      <c r="Y32" s="219"/>
      <c r="Z32" s="219">
        <v>0</v>
      </c>
      <c r="AA32" s="219">
        <v>0</v>
      </c>
      <c r="AB32" s="219">
        <v>0</v>
      </c>
    </row>
    <row r="33" spans="1:31" ht="15" customHeight="1" x14ac:dyDescent="0.2">
      <c r="A33" s="209" t="s">
        <v>126</v>
      </c>
      <c r="B33" s="219">
        <v>2</v>
      </c>
      <c r="C33" s="219">
        <v>1</v>
      </c>
      <c r="D33" s="219">
        <v>1</v>
      </c>
      <c r="E33" s="219"/>
      <c r="F33" s="219">
        <v>0</v>
      </c>
      <c r="G33" s="219">
        <v>0</v>
      </c>
      <c r="H33" s="219">
        <v>0</v>
      </c>
      <c r="I33" s="219"/>
      <c r="J33" s="219">
        <v>0</v>
      </c>
      <c r="K33" s="219">
        <v>0</v>
      </c>
      <c r="L33" s="219">
        <v>0</v>
      </c>
      <c r="M33" s="219"/>
      <c r="N33" s="219">
        <v>0</v>
      </c>
      <c r="O33" s="219">
        <v>0</v>
      </c>
      <c r="P33" s="219">
        <v>0</v>
      </c>
      <c r="Q33" s="219"/>
      <c r="R33" s="219">
        <v>0</v>
      </c>
      <c r="S33" s="219">
        <v>0</v>
      </c>
      <c r="T33" s="219">
        <v>0</v>
      </c>
      <c r="U33" s="219"/>
      <c r="V33" s="219">
        <v>0</v>
      </c>
      <c r="W33" s="219">
        <v>0</v>
      </c>
      <c r="X33" s="219">
        <v>0</v>
      </c>
      <c r="Y33" s="219"/>
      <c r="Z33" s="219">
        <v>2</v>
      </c>
      <c r="AA33" s="219">
        <v>1</v>
      </c>
      <c r="AB33" s="219">
        <v>1</v>
      </c>
    </row>
    <row r="34" spans="1:31" ht="15" customHeight="1" x14ac:dyDescent="0.2">
      <c r="A34" s="209" t="s">
        <v>127</v>
      </c>
      <c r="B34" s="219">
        <v>0</v>
      </c>
      <c r="C34" s="219">
        <v>0</v>
      </c>
      <c r="D34" s="219">
        <v>0</v>
      </c>
      <c r="E34" s="219"/>
      <c r="F34" s="219">
        <v>0</v>
      </c>
      <c r="G34" s="219">
        <v>0</v>
      </c>
      <c r="H34" s="219">
        <v>0</v>
      </c>
      <c r="I34" s="219"/>
      <c r="J34" s="219">
        <v>0</v>
      </c>
      <c r="K34" s="219">
        <v>0</v>
      </c>
      <c r="L34" s="219">
        <v>0</v>
      </c>
      <c r="M34" s="219"/>
      <c r="N34" s="219">
        <v>0</v>
      </c>
      <c r="O34" s="219">
        <v>0</v>
      </c>
      <c r="P34" s="219">
        <v>0</v>
      </c>
      <c r="Q34" s="219"/>
      <c r="R34" s="219">
        <v>0</v>
      </c>
      <c r="S34" s="219">
        <v>0</v>
      </c>
      <c r="T34" s="219">
        <v>0</v>
      </c>
      <c r="U34" s="219"/>
      <c r="V34" s="219">
        <v>0</v>
      </c>
      <c r="W34" s="219">
        <v>0</v>
      </c>
      <c r="X34" s="219">
        <v>0</v>
      </c>
      <c r="Y34" s="219"/>
      <c r="Z34" s="219">
        <v>0</v>
      </c>
      <c r="AA34" s="219">
        <v>0</v>
      </c>
      <c r="AB34" s="219">
        <v>0</v>
      </c>
    </row>
    <row r="35" spans="1:31" ht="15" customHeight="1" x14ac:dyDescent="0.2">
      <c r="A35" s="209" t="s">
        <v>128</v>
      </c>
      <c r="B35" s="219">
        <v>0</v>
      </c>
      <c r="C35" s="219">
        <v>0</v>
      </c>
      <c r="D35" s="219">
        <v>0</v>
      </c>
      <c r="E35" s="219"/>
      <c r="F35" s="219">
        <v>0</v>
      </c>
      <c r="G35" s="219">
        <v>0</v>
      </c>
      <c r="H35" s="219">
        <v>0</v>
      </c>
      <c r="I35" s="219"/>
      <c r="J35" s="219">
        <v>0</v>
      </c>
      <c r="K35" s="219">
        <v>0</v>
      </c>
      <c r="L35" s="219">
        <v>0</v>
      </c>
      <c r="M35" s="219"/>
      <c r="N35" s="219">
        <v>0</v>
      </c>
      <c r="O35" s="219">
        <v>0</v>
      </c>
      <c r="P35" s="219">
        <v>0</v>
      </c>
      <c r="Q35" s="219"/>
      <c r="R35" s="219">
        <v>0</v>
      </c>
      <c r="S35" s="219">
        <v>0</v>
      </c>
      <c r="T35" s="219">
        <v>0</v>
      </c>
      <c r="U35" s="219"/>
      <c r="V35" s="219">
        <v>0</v>
      </c>
      <c r="W35" s="219">
        <v>0</v>
      </c>
      <c r="X35" s="219">
        <v>0</v>
      </c>
      <c r="Y35" s="219"/>
      <c r="Z35" s="219">
        <v>0</v>
      </c>
      <c r="AA35" s="219">
        <v>0</v>
      </c>
      <c r="AB35" s="219">
        <v>0</v>
      </c>
    </row>
    <row r="36" spans="1:31" ht="15" customHeight="1" x14ac:dyDescent="0.2">
      <c r="A36" s="209" t="s">
        <v>129</v>
      </c>
      <c r="B36" s="219">
        <v>0</v>
      </c>
      <c r="C36" s="219">
        <v>0</v>
      </c>
      <c r="D36" s="219">
        <v>0</v>
      </c>
      <c r="E36" s="219"/>
      <c r="F36" s="219">
        <v>0</v>
      </c>
      <c r="G36" s="219">
        <v>0</v>
      </c>
      <c r="H36" s="219">
        <v>0</v>
      </c>
      <c r="I36" s="219"/>
      <c r="J36" s="219">
        <v>0</v>
      </c>
      <c r="K36" s="219">
        <v>0</v>
      </c>
      <c r="L36" s="219">
        <v>0</v>
      </c>
      <c r="M36" s="219"/>
      <c r="N36" s="219">
        <v>0</v>
      </c>
      <c r="O36" s="219">
        <v>0</v>
      </c>
      <c r="P36" s="219">
        <v>0</v>
      </c>
      <c r="Q36" s="219"/>
      <c r="R36" s="219">
        <v>0</v>
      </c>
      <c r="S36" s="219">
        <v>0</v>
      </c>
      <c r="T36" s="219">
        <v>0</v>
      </c>
      <c r="U36" s="219"/>
      <c r="V36" s="219">
        <v>0</v>
      </c>
      <c r="W36" s="219">
        <v>0</v>
      </c>
      <c r="X36" s="219">
        <v>0</v>
      </c>
      <c r="Y36" s="219"/>
      <c r="Z36" s="219">
        <v>0</v>
      </c>
      <c r="AA36" s="219">
        <v>0</v>
      </c>
      <c r="AB36" s="219">
        <v>0</v>
      </c>
    </row>
    <row r="37" spans="1:31" ht="15" customHeight="1" x14ac:dyDescent="0.2">
      <c r="A37" s="217" t="s">
        <v>130</v>
      </c>
      <c r="B37" s="219">
        <v>2</v>
      </c>
      <c r="C37" s="219">
        <v>0</v>
      </c>
      <c r="D37" s="219">
        <v>2</v>
      </c>
      <c r="E37" s="219"/>
      <c r="F37" s="219">
        <v>0</v>
      </c>
      <c r="G37" s="219">
        <v>0</v>
      </c>
      <c r="H37" s="219">
        <v>0</v>
      </c>
      <c r="I37" s="219"/>
      <c r="J37" s="219">
        <v>0</v>
      </c>
      <c r="K37" s="219">
        <v>0</v>
      </c>
      <c r="L37" s="219">
        <v>0</v>
      </c>
      <c r="M37" s="219"/>
      <c r="N37" s="219">
        <v>0</v>
      </c>
      <c r="O37" s="219">
        <v>0</v>
      </c>
      <c r="P37" s="219">
        <v>0</v>
      </c>
      <c r="Q37" s="219"/>
      <c r="R37" s="219">
        <v>0</v>
      </c>
      <c r="S37" s="219">
        <v>0</v>
      </c>
      <c r="T37" s="219">
        <v>0</v>
      </c>
      <c r="U37" s="219"/>
      <c r="V37" s="219">
        <v>0</v>
      </c>
      <c r="W37" s="219">
        <v>0</v>
      </c>
      <c r="X37" s="219">
        <v>0</v>
      </c>
      <c r="Y37" s="219"/>
      <c r="Z37" s="219">
        <v>2</v>
      </c>
      <c r="AA37" s="219">
        <v>0</v>
      </c>
      <c r="AB37" s="219">
        <v>2</v>
      </c>
    </row>
    <row r="38" spans="1:31" ht="15" customHeight="1" thickBot="1" x14ac:dyDescent="0.25">
      <c r="A38" s="220" t="s">
        <v>131</v>
      </c>
      <c r="B38" s="221">
        <v>0</v>
      </c>
      <c r="C38" s="221">
        <v>0</v>
      </c>
      <c r="D38" s="221">
        <v>0</v>
      </c>
      <c r="E38" s="221"/>
      <c r="F38" s="221">
        <v>0</v>
      </c>
      <c r="G38" s="221">
        <v>0</v>
      </c>
      <c r="H38" s="221">
        <v>0</v>
      </c>
      <c r="I38" s="221"/>
      <c r="J38" s="221">
        <v>0</v>
      </c>
      <c r="K38" s="221">
        <v>0</v>
      </c>
      <c r="L38" s="221">
        <v>0</v>
      </c>
      <c r="M38" s="221"/>
      <c r="N38" s="221">
        <v>0</v>
      </c>
      <c r="O38" s="221">
        <v>0</v>
      </c>
      <c r="P38" s="221">
        <v>0</v>
      </c>
      <c r="Q38" s="221"/>
      <c r="R38" s="221">
        <v>0</v>
      </c>
      <c r="S38" s="221">
        <v>0</v>
      </c>
      <c r="T38" s="221">
        <v>0</v>
      </c>
      <c r="U38" s="221"/>
      <c r="V38" s="221">
        <v>0</v>
      </c>
      <c r="W38" s="221">
        <v>0</v>
      </c>
      <c r="X38" s="221">
        <v>0</v>
      </c>
      <c r="Y38" s="221"/>
      <c r="Z38" s="221">
        <v>0</v>
      </c>
      <c r="AA38" s="221">
        <v>0</v>
      </c>
      <c r="AB38" s="221">
        <v>0</v>
      </c>
    </row>
    <row r="39" spans="1:31" ht="15" customHeight="1" x14ac:dyDescent="0.2">
      <c r="A39" s="21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</row>
    <row r="40" spans="1:31" x14ac:dyDescent="0.2">
      <c r="A40" s="21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</row>
    <row r="41" spans="1:31" ht="13.5" thickBot="1" x14ac:dyDescent="0.25">
      <c r="A41" s="21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</row>
    <row r="42" spans="1:31" ht="19.5" thickBot="1" x14ac:dyDescent="0.25">
      <c r="A42" s="21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E42" s="189" t="s">
        <v>111</v>
      </c>
    </row>
    <row r="43" spans="1:31" ht="16.5" customHeight="1" x14ac:dyDescent="0.2">
      <c r="A43" s="21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</row>
    <row r="44" spans="1:31" x14ac:dyDescent="0.2">
      <c r="A44" s="21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</row>
    <row r="45" spans="1:31" ht="14.25" customHeight="1" x14ac:dyDescent="0.2">
      <c r="A45" s="202" t="s">
        <v>186</v>
      </c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</row>
    <row r="46" spans="1:31" ht="14.25" x14ac:dyDescent="0.25">
      <c r="A46" s="258" t="s">
        <v>168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</row>
    <row r="47" spans="1:31" ht="14.25" x14ac:dyDescent="0.2">
      <c r="A47" s="202" t="s">
        <v>30</v>
      </c>
      <c r="B47" s="202"/>
      <c r="C47" s="203"/>
      <c r="D47" s="204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</row>
    <row r="48" spans="1:31" ht="14.25" x14ac:dyDescent="0.2">
      <c r="A48" s="202" t="s">
        <v>120</v>
      </c>
      <c r="B48" s="202"/>
      <c r="C48" s="203"/>
      <c r="D48" s="204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</row>
    <row r="49" spans="1:31" ht="14.25" x14ac:dyDescent="0.2">
      <c r="A49" s="202" t="s">
        <v>121</v>
      </c>
      <c r="B49" s="202"/>
      <c r="C49" s="203"/>
      <c r="D49" s="204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</row>
    <row r="50" spans="1:31" ht="15" thickBot="1" x14ac:dyDescent="0.25">
      <c r="A50" s="205" t="s">
        <v>122</v>
      </c>
      <c r="B50" s="205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</row>
    <row r="51" spans="1:31" x14ac:dyDescent="0.2">
      <c r="A51" s="207" t="s">
        <v>123</v>
      </c>
      <c r="B51" s="208" t="s">
        <v>38</v>
      </c>
      <c r="C51" s="208"/>
      <c r="D51" s="208"/>
      <c r="E51" s="209"/>
      <c r="F51" s="223" t="s">
        <v>21</v>
      </c>
      <c r="G51" s="223"/>
      <c r="H51" s="223"/>
      <c r="I51" s="209"/>
      <c r="J51" s="223" t="s">
        <v>22</v>
      </c>
      <c r="K51" s="223"/>
      <c r="L51" s="223"/>
      <c r="M51" s="209"/>
      <c r="N51" s="223" t="s">
        <v>23</v>
      </c>
      <c r="O51" s="223"/>
      <c r="P51" s="223"/>
      <c r="Q51" s="209"/>
      <c r="R51" s="223" t="s">
        <v>24</v>
      </c>
      <c r="S51" s="223"/>
      <c r="T51" s="223"/>
      <c r="U51" s="209"/>
      <c r="V51" s="223" t="s">
        <v>25</v>
      </c>
      <c r="W51" s="223"/>
      <c r="X51" s="223"/>
      <c r="Y51" s="209"/>
      <c r="Z51" s="223" t="s">
        <v>26</v>
      </c>
      <c r="AA51" s="223"/>
      <c r="AB51" s="223"/>
    </row>
    <row r="52" spans="1:31" ht="15" customHeight="1" thickBot="1" x14ac:dyDescent="0.25">
      <c r="A52" s="210" t="s">
        <v>124</v>
      </c>
      <c r="B52" s="211" t="s">
        <v>31</v>
      </c>
      <c r="C52" s="211" t="s">
        <v>32</v>
      </c>
      <c r="D52" s="211" t="s">
        <v>33</v>
      </c>
      <c r="E52" s="211"/>
      <c r="F52" s="211" t="s">
        <v>31</v>
      </c>
      <c r="G52" s="211" t="s">
        <v>32</v>
      </c>
      <c r="H52" s="211" t="s">
        <v>33</v>
      </c>
      <c r="I52" s="211"/>
      <c r="J52" s="211" t="s">
        <v>31</v>
      </c>
      <c r="K52" s="211" t="s">
        <v>32</v>
      </c>
      <c r="L52" s="211" t="s">
        <v>33</v>
      </c>
      <c r="M52" s="211"/>
      <c r="N52" s="211" t="s">
        <v>31</v>
      </c>
      <c r="O52" s="211" t="s">
        <v>32</v>
      </c>
      <c r="P52" s="211" t="s">
        <v>33</v>
      </c>
      <c r="Q52" s="211"/>
      <c r="R52" s="211" t="s">
        <v>31</v>
      </c>
      <c r="S52" s="211" t="s">
        <v>32</v>
      </c>
      <c r="T52" s="211" t="s">
        <v>33</v>
      </c>
      <c r="U52" s="211"/>
      <c r="V52" s="211" t="s">
        <v>31</v>
      </c>
      <c r="W52" s="211" t="s">
        <v>32</v>
      </c>
      <c r="X52" s="211" t="s">
        <v>33</v>
      </c>
      <c r="Y52" s="211"/>
      <c r="Z52" s="211" t="s">
        <v>31</v>
      </c>
      <c r="AA52" s="211" t="s">
        <v>32</v>
      </c>
      <c r="AB52" s="211" t="s">
        <v>33</v>
      </c>
      <c r="AC52" s="24"/>
      <c r="AD52" s="24"/>
      <c r="AE52" s="24"/>
    </row>
    <row r="53" spans="1:31" ht="15" customHeight="1" x14ac:dyDescent="0.2">
      <c r="A53" s="212"/>
    </row>
    <row r="54" spans="1:31" ht="15" customHeight="1" x14ac:dyDescent="0.25">
      <c r="A54" s="214" t="s">
        <v>47</v>
      </c>
      <c r="B54" s="228">
        <v>0.96280349240521457</v>
      </c>
      <c r="C54" s="228">
        <v>1.4322087842138767</v>
      </c>
      <c r="D54" s="228">
        <v>0.68020693619467332</v>
      </c>
      <c r="E54" s="229"/>
      <c r="F54" s="228" t="s">
        <v>19</v>
      </c>
      <c r="G54" s="228" t="s">
        <v>19</v>
      </c>
      <c r="H54" s="228" t="s">
        <v>19</v>
      </c>
      <c r="I54" s="229"/>
      <c r="J54" s="228" t="s">
        <v>19</v>
      </c>
      <c r="K54" s="228" t="s">
        <v>19</v>
      </c>
      <c r="L54" s="228" t="s">
        <v>19</v>
      </c>
      <c r="M54" s="229"/>
      <c r="N54" s="228" t="s">
        <v>19</v>
      </c>
      <c r="O54" s="228" t="s">
        <v>19</v>
      </c>
      <c r="P54" s="228" t="s">
        <v>19</v>
      </c>
      <c r="Q54" s="229"/>
      <c r="R54" s="228">
        <v>0.61019382627422836</v>
      </c>
      <c r="S54" s="228">
        <v>0.89644513137557957</v>
      </c>
      <c r="T54" s="228">
        <v>0.42943587741557682</v>
      </c>
      <c r="U54" s="229"/>
      <c r="V54" s="228">
        <v>1.5062213490504257</v>
      </c>
      <c r="W54" s="228">
        <v>2.2887323943661975</v>
      </c>
      <c r="X54" s="228">
        <v>1.0427528675703857</v>
      </c>
      <c r="Y54" s="229"/>
      <c r="Z54" s="228">
        <v>1.0837959291567538</v>
      </c>
      <c r="AA54" s="228">
        <v>1.6356877323420074</v>
      </c>
      <c r="AB54" s="228">
        <v>0.77932731747333883</v>
      </c>
    </row>
    <row r="55" spans="1:31" s="24" customFormat="1" ht="15" customHeight="1" x14ac:dyDescent="0.2">
      <c r="A55" s="213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4"/>
      <c r="AD55" s="4"/>
      <c r="AE55" s="4"/>
    </row>
    <row r="56" spans="1:31" ht="15" customHeight="1" x14ac:dyDescent="0.2">
      <c r="A56" s="216" t="s">
        <v>125</v>
      </c>
      <c r="B56" s="224">
        <v>0.10584810796507012</v>
      </c>
      <c r="C56" s="224">
        <v>0.14619883040935672</v>
      </c>
      <c r="D56" s="224">
        <v>8.2953131480713385E-2</v>
      </c>
      <c r="E56" s="225"/>
      <c r="F56" s="228" t="s">
        <v>19</v>
      </c>
      <c r="G56" s="228" t="s">
        <v>19</v>
      </c>
      <c r="H56" s="228" t="s">
        <v>19</v>
      </c>
      <c r="I56" s="229"/>
      <c r="J56" s="228" t="s">
        <v>19</v>
      </c>
      <c r="K56" s="228" t="s">
        <v>19</v>
      </c>
      <c r="L56" s="228" t="s">
        <v>19</v>
      </c>
      <c r="M56" s="229"/>
      <c r="N56" s="228" t="s">
        <v>19</v>
      </c>
      <c r="O56" s="228" t="s">
        <v>19</v>
      </c>
      <c r="P56" s="228" t="s">
        <v>19</v>
      </c>
      <c r="Q56" s="225"/>
      <c r="R56" s="224">
        <v>4.9776007964161276E-2</v>
      </c>
      <c r="S56" s="224">
        <v>0</v>
      </c>
      <c r="T56" s="224">
        <v>8.1037277147487846E-2</v>
      </c>
      <c r="U56" s="225"/>
      <c r="V56" s="224">
        <v>0</v>
      </c>
      <c r="W56" s="224">
        <v>0</v>
      </c>
      <c r="X56" s="224">
        <v>0</v>
      </c>
      <c r="Y56" s="225"/>
      <c r="Z56" s="224">
        <v>0.35502958579881655</v>
      </c>
      <c r="AA56" s="224">
        <v>0.7142857142857143</v>
      </c>
      <c r="AB56" s="224">
        <v>0.17699115044247787</v>
      </c>
    </row>
    <row r="57" spans="1:31" ht="15" customHeight="1" x14ac:dyDescent="0.2">
      <c r="A57" s="209" t="s">
        <v>126</v>
      </c>
      <c r="B57" s="224">
        <v>3.337893296853625</v>
      </c>
      <c r="C57" s="224">
        <v>4.9795361527967259</v>
      </c>
      <c r="D57" s="224">
        <v>2.2384650525354042</v>
      </c>
      <c r="E57" s="225"/>
      <c r="F57" s="228" t="s">
        <v>19</v>
      </c>
      <c r="G57" s="228" t="s">
        <v>19</v>
      </c>
      <c r="H57" s="228" t="s">
        <v>19</v>
      </c>
      <c r="I57" s="229"/>
      <c r="J57" s="228" t="s">
        <v>19</v>
      </c>
      <c r="K57" s="228" t="s">
        <v>19</v>
      </c>
      <c r="L57" s="228" t="s">
        <v>19</v>
      </c>
      <c r="M57" s="229"/>
      <c r="N57" s="228" t="s">
        <v>19</v>
      </c>
      <c r="O57" s="228" t="s">
        <v>19</v>
      </c>
      <c r="P57" s="228" t="s">
        <v>19</v>
      </c>
      <c r="Q57" s="225"/>
      <c r="R57" s="224">
        <v>2.4346793349168649</v>
      </c>
      <c r="S57" s="224">
        <v>3.8681948424068766</v>
      </c>
      <c r="T57" s="224">
        <v>1.4198782961460445</v>
      </c>
      <c r="U57" s="225"/>
      <c r="V57" s="224">
        <v>4.7224523612261811</v>
      </c>
      <c r="W57" s="224">
        <v>6.5040650406504072</v>
      </c>
      <c r="X57" s="224">
        <v>3.4965034965034967</v>
      </c>
      <c r="Y57" s="225"/>
      <c r="Z57" s="224">
        <v>3.1413612565445024</v>
      </c>
      <c r="AA57" s="224">
        <v>5.0724637681159424</v>
      </c>
      <c r="AB57" s="224">
        <v>2.0491803278688523</v>
      </c>
    </row>
    <row r="58" spans="1:31" ht="15" customHeight="1" x14ac:dyDescent="0.2">
      <c r="A58" s="209" t="s">
        <v>127</v>
      </c>
      <c r="B58" s="224">
        <v>0.69484655471916623</v>
      </c>
      <c r="C58" s="224">
        <v>0.77419354838709675</v>
      </c>
      <c r="D58" s="224">
        <v>0.63025210084033612</v>
      </c>
      <c r="E58" s="225"/>
      <c r="F58" s="228" t="s">
        <v>19</v>
      </c>
      <c r="G58" s="228" t="s">
        <v>19</v>
      </c>
      <c r="H58" s="228" t="s">
        <v>19</v>
      </c>
      <c r="I58" s="229"/>
      <c r="J58" s="228" t="s">
        <v>19</v>
      </c>
      <c r="K58" s="228" t="s">
        <v>19</v>
      </c>
      <c r="L58" s="228" t="s">
        <v>19</v>
      </c>
      <c r="M58" s="229"/>
      <c r="N58" s="228" t="s">
        <v>19</v>
      </c>
      <c r="O58" s="228" t="s">
        <v>19</v>
      </c>
      <c r="P58" s="228" t="s">
        <v>19</v>
      </c>
      <c r="Q58" s="225"/>
      <c r="R58" s="224">
        <v>0.59808612440191389</v>
      </c>
      <c r="S58" s="224">
        <v>0.5617977528089888</v>
      </c>
      <c r="T58" s="224">
        <v>0.625</v>
      </c>
      <c r="U58" s="225"/>
      <c r="V58" s="224">
        <v>1.3043478260869565</v>
      </c>
      <c r="W58" s="224">
        <v>1.834862385321101</v>
      </c>
      <c r="X58" s="224">
        <v>0.82644628099173556</v>
      </c>
      <c r="Y58" s="225"/>
      <c r="Z58" s="224">
        <v>0.23201856148491878</v>
      </c>
      <c r="AA58" s="224">
        <v>0</v>
      </c>
      <c r="AB58" s="224">
        <v>0.43478260869565216</v>
      </c>
    </row>
    <row r="59" spans="1:31" ht="15" customHeight="1" x14ac:dyDescent="0.2">
      <c r="A59" s="209" t="s">
        <v>128</v>
      </c>
      <c r="B59" s="224">
        <v>0</v>
      </c>
      <c r="C59" s="224">
        <v>0</v>
      </c>
      <c r="D59" s="224">
        <v>0</v>
      </c>
      <c r="E59" s="225"/>
      <c r="F59" s="228" t="s">
        <v>19</v>
      </c>
      <c r="G59" s="228" t="s">
        <v>19</v>
      </c>
      <c r="H59" s="228" t="s">
        <v>19</v>
      </c>
      <c r="I59" s="229"/>
      <c r="J59" s="228" t="s">
        <v>19</v>
      </c>
      <c r="K59" s="228" t="s">
        <v>19</v>
      </c>
      <c r="L59" s="228" t="s">
        <v>19</v>
      </c>
      <c r="M59" s="229"/>
      <c r="N59" s="228" t="s">
        <v>19</v>
      </c>
      <c r="O59" s="228" t="s">
        <v>19</v>
      </c>
      <c r="P59" s="228" t="s">
        <v>19</v>
      </c>
      <c r="Q59" s="225"/>
      <c r="R59" s="224">
        <v>0</v>
      </c>
      <c r="S59" s="224">
        <v>0</v>
      </c>
      <c r="T59" s="224">
        <v>0</v>
      </c>
      <c r="U59" s="225"/>
      <c r="V59" s="224">
        <v>0</v>
      </c>
      <c r="W59" s="224">
        <v>0</v>
      </c>
      <c r="X59" s="224">
        <v>0</v>
      </c>
      <c r="Y59" s="225"/>
      <c r="Z59" s="224">
        <v>0</v>
      </c>
      <c r="AA59" s="224">
        <v>0</v>
      </c>
      <c r="AB59" s="224">
        <v>0</v>
      </c>
    </row>
    <row r="60" spans="1:31" ht="15" customHeight="1" x14ac:dyDescent="0.2">
      <c r="A60" s="209" t="s">
        <v>129</v>
      </c>
      <c r="B60" s="224">
        <v>0</v>
      </c>
      <c r="C60" s="224">
        <v>0</v>
      </c>
      <c r="D60" s="224">
        <v>0</v>
      </c>
      <c r="E60" s="225"/>
      <c r="F60" s="228" t="s">
        <v>19</v>
      </c>
      <c r="G60" s="228" t="s">
        <v>19</v>
      </c>
      <c r="H60" s="228" t="s">
        <v>19</v>
      </c>
      <c r="I60" s="229"/>
      <c r="J60" s="228" t="s">
        <v>19</v>
      </c>
      <c r="K60" s="228" t="s">
        <v>19</v>
      </c>
      <c r="L60" s="228" t="s">
        <v>19</v>
      </c>
      <c r="M60" s="229"/>
      <c r="N60" s="228" t="s">
        <v>19</v>
      </c>
      <c r="O60" s="228" t="s">
        <v>19</v>
      </c>
      <c r="P60" s="228" t="s">
        <v>19</v>
      </c>
      <c r="Q60" s="225"/>
      <c r="R60" s="224">
        <v>0</v>
      </c>
      <c r="S60" s="224">
        <v>0</v>
      </c>
      <c r="T60" s="224">
        <v>0</v>
      </c>
      <c r="U60" s="225"/>
      <c r="V60" s="224">
        <v>0</v>
      </c>
      <c r="W60" s="224">
        <v>0</v>
      </c>
      <c r="X60" s="224">
        <v>0</v>
      </c>
      <c r="Y60" s="225"/>
      <c r="Z60" s="224">
        <v>0</v>
      </c>
      <c r="AA60" s="224">
        <v>0</v>
      </c>
      <c r="AB60" s="224">
        <v>0</v>
      </c>
    </row>
    <row r="61" spans="1:31" ht="15" customHeight="1" x14ac:dyDescent="0.2">
      <c r="A61" s="217" t="s">
        <v>130</v>
      </c>
      <c r="B61" s="224">
        <v>0.82466833990677657</v>
      </c>
      <c r="C61" s="224">
        <v>0.89999999999999991</v>
      </c>
      <c r="D61" s="224">
        <v>0.78256008943543875</v>
      </c>
      <c r="E61" s="225"/>
      <c r="F61" s="228" t="s">
        <v>19</v>
      </c>
      <c r="G61" s="228" t="s">
        <v>19</v>
      </c>
      <c r="H61" s="228" t="s">
        <v>19</v>
      </c>
      <c r="I61" s="229"/>
      <c r="J61" s="228" t="s">
        <v>19</v>
      </c>
      <c r="K61" s="228" t="s">
        <v>19</v>
      </c>
      <c r="L61" s="228" t="s">
        <v>19</v>
      </c>
      <c r="M61" s="229"/>
      <c r="N61" s="228" t="s">
        <v>19</v>
      </c>
      <c r="O61" s="228" t="s">
        <v>19</v>
      </c>
      <c r="P61" s="228" t="s">
        <v>19</v>
      </c>
      <c r="Q61" s="225"/>
      <c r="R61" s="224">
        <v>0.28368794326241137</v>
      </c>
      <c r="S61" s="224">
        <v>0</v>
      </c>
      <c r="T61" s="224">
        <v>0.45402951191827468</v>
      </c>
      <c r="U61" s="225"/>
      <c r="V61" s="224">
        <v>0.85348506401137991</v>
      </c>
      <c r="W61" s="224">
        <v>1.2875536480686696</v>
      </c>
      <c r="X61" s="224">
        <v>0.63829787234042545</v>
      </c>
      <c r="Y61" s="225"/>
      <c r="Z61" s="224">
        <v>1.9230769230769231</v>
      </c>
      <c r="AA61" s="224">
        <v>2.5210084033613445</v>
      </c>
      <c r="AB61" s="224">
        <v>1.5981735159817352</v>
      </c>
    </row>
    <row r="62" spans="1:31" ht="15" customHeight="1" x14ac:dyDescent="0.2">
      <c r="A62" s="209" t="s">
        <v>131</v>
      </c>
      <c r="B62" s="224">
        <v>0</v>
      </c>
      <c r="C62" s="224">
        <v>0</v>
      </c>
      <c r="D62" s="224">
        <v>0</v>
      </c>
      <c r="E62" s="225"/>
      <c r="F62" s="228" t="s">
        <v>19</v>
      </c>
      <c r="G62" s="228" t="s">
        <v>19</v>
      </c>
      <c r="H62" s="228" t="s">
        <v>19</v>
      </c>
      <c r="I62" s="229"/>
      <c r="J62" s="228" t="s">
        <v>19</v>
      </c>
      <c r="K62" s="228" t="s">
        <v>19</v>
      </c>
      <c r="L62" s="228" t="s">
        <v>19</v>
      </c>
      <c r="M62" s="229"/>
      <c r="N62" s="228" t="s">
        <v>19</v>
      </c>
      <c r="O62" s="228" t="s">
        <v>19</v>
      </c>
      <c r="P62" s="228" t="s">
        <v>19</v>
      </c>
      <c r="Q62" s="225"/>
      <c r="R62" s="224">
        <v>0</v>
      </c>
      <c r="S62" s="224">
        <v>0</v>
      </c>
      <c r="T62" s="224">
        <v>0</v>
      </c>
      <c r="U62" s="225"/>
      <c r="V62" s="224">
        <v>0</v>
      </c>
      <c r="W62" s="224">
        <v>0</v>
      </c>
      <c r="X62" s="224">
        <v>0</v>
      </c>
      <c r="Y62" s="225"/>
      <c r="Z62" s="224">
        <v>0</v>
      </c>
      <c r="AA62" s="224">
        <v>0</v>
      </c>
      <c r="AB62" s="224">
        <v>0</v>
      </c>
    </row>
    <row r="63" spans="1:31" ht="15" customHeight="1" x14ac:dyDescent="0.2">
      <c r="A63" s="213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</row>
    <row r="64" spans="1:31" ht="15" customHeight="1" x14ac:dyDescent="0.25">
      <c r="A64" s="218" t="s">
        <v>36</v>
      </c>
      <c r="B64" s="228">
        <v>1.3302830028808676</v>
      </c>
      <c r="C64" s="228">
        <v>1.9720806558830044</v>
      </c>
      <c r="D64" s="228">
        <v>0.93291260803951159</v>
      </c>
      <c r="E64" s="229"/>
      <c r="F64" s="228" t="s">
        <v>19</v>
      </c>
      <c r="G64" s="228" t="s">
        <v>19</v>
      </c>
      <c r="H64" s="228" t="s">
        <v>19</v>
      </c>
      <c r="I64" s="229"/>
      <c r="J64" s="228" t="s">
        <v>19</v>
      </c>
      <c r="K64" s="228" t="s">
        <v>19</v>
      </c>
      <c r="L64" s="228" t="s">
        <v>19</v>
      </c>
      <c r="M64" s="229"/>
      <c r="N64" s="228" t="s">
        <v>19</v>
      </c>
      <c r="O64" s="228" t="s">
        <v>19</v>
      </c>
      <c r="P64" s="228" t="s">
        <v>19</v>
      </c>
      <c r="Q64" s="229"/>
      <c r="R64" s="228">
        <v>0.86543356524690307</v>
      </c>
      <c r="S64" s="228">
        <v>1.2625163256421419</v>
      </c>
      <c r="T64" s="228">
        <v>0.61179087875417137</v>
      </c>
      <c r="U64" s="229"/>
      <c r="V64" s="228">
        <v>2.0909090909090908</v>
      </c>
      <c r="W64" s="228">
        <v>3.1150159744408943</v>
      </c>
      <c r="X64" s="228">
        <v>1.46484375</v>
      </c>
      <c r="Y64" s="229"/>
      <c r="Z64" s="228">
        <v>1.4181678804139517</v>
      </c>
      <c r="AA64" s="228">
        <v>2.1784232365145226</v>
      </c>
      <c r="AB64" s="228">
        <v>0.97264437689969607</v>
      </c>
    </row>
    <row r="65" spans="1:28" ht="15" customHeight="1" x14ac:dyDescent="0.2">
      <c r="A65" s="213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</row>
    <row r="66" spans="1:28" ht="15" customHeight="1" x14ac:dyDescent="0.2">
      <c r="A66" s="216" t="s">
        <v>125</v>
      </c>
      <c r="B66" s="224">
        <v>0.15473887814313345</v>
      </c>
      <c r="C66" s="224">
        <v>0.21881838074398249</v>
      </c>
      <c r="D66" s="224">
        <v>0.11968880909634949</v>
      </c>
      <c r="E66" s="225"/>
      <c r="F66" s="228" t="s">
        <v>19</v>
      </c>
      <c r="G66" s="228" t="s">
        <v>19</v>
      </c>
      <c r="H66" s="228" t="s">
        <v>19</v>
      </c>
      <c r="I66" s="229"/>
      <c r="J66" s="228" t="s">
        <v>19</v>
      </c>
      <c r="K66" s="228" t="s">
        <v>19</v>
      </c>
      <c r="L66" s="228" t="s">
        <v>19</v>
      </c>
      <c r="M66" s="229"/>
      <c r="N66" s="228" t="s">
        <v>19</v>
      </c>
      <c r="O66" s="228" t="s">
        <v>19</v>
      </c>
      <c r="P66" s="228" t="s">
        <v>19</v>
      </c>
      <c r="Q66" s="225"/>
      <c r="R66" s="224">
        <v>7.3099415204678359E-2</v>
      </c>
      <c r="S66" s="224">
        <v>0</v>
      </c>
      <c r="T66" s="224">
        <v>0.11778563015312131</v>
      </c>
      <c r="U66" s="225"/>
      <c r="V66" s="224">
        <v>0</v>
      </c>
      <c r="W66" s="224">
        <v>0</v>
      </c>
      <c r="X66" s="224">
        <v>0</v>
      </c>
      <c r="Y66" s="225"/>
      <c r="Z66" s="224">
        <v>0.53380782918149472</v>
      </c>
      <c r="AA66" s="224">
        <v>1.1111111111111112</v>
      </c>
      <c r="AB66" s="224">
        <v>0.26178010471204188</v>
      </c>
    </row>
    <row r="67" spans="1:28" ht="15" customHeight="1" x14ac:dyDescent="0.2">
      <c r="A67" s="209" t="s">
        <v>126</v>
      </c>
      <c r="B67" s="224">
        <v>5.5529847292919943</v>
      </c>
      <c r="C67" s="224">
        <v>7.6109936575052854</v>
      </c>
      <c r="D67" s="224">
        <v>3.9506172839506171</v>
      </c>
      <c r="E67" s="225"/>
      <c r="F67" s="228" t="s">
        <v>19</v>
      </c>
      <c r="G67" s="228" t="s">
        <v>19</v>
      </c>
      <c r="H67" s="228" t="s">
        <v>19</v>
      </c>
      <c r="I67" s="229"/>
      <c r="J67" s="228" t="s">
        <v>19</v>
      </c>
      <c r="K67" s="228" t="s">
        <v>19</v>
      </c>
      <c r="L67" s="228" t="s">
        <v>19</v>
      </c>
      <c r="M67" s="229"/>
      <c r="N67" s="228" t="s">
        <v>19</v>
      </c>
      <c r="O67" s="228" t="s">
        <v>19</v>
      </c>
      <c r="P67" s="228" t="s">
        <v>19</v>
      </c>
      <c r="Q67" s="225"/>
      <c r="R67" s="224">
        <v>4.2268041237113403</v>
      </c>
      <c r="S67" s="224">
        <v>6.25</v>
      </c>
      <c r="T67" s="224">
        <v>2.6022304832713754</v>
      </c>
      <c r="U67" s="225"/>
      <c r="V67" s="224">
        <v>7.4901445466491454</v>
      </c>
      <c r="W67" s="224">
        <v>9.5808383233532943</v>
      </c>
      <c r="X67" s="224">
        <v>5.8548009367681502</v>
      </c>
      <c r="Y67" s="225"/>
      <c r="Z67" s="224">
        <v>5.1162790697674421</v>
      </c>
      <c r="AA67" s="224">
        <v>7.2222222222222214</v>
      </c>
      <c r="AB67" s="224">
        <v>3.5999999999999996</v>
      </c>
    </row>
    <row r="68" spans="1:28" ht="15" customHeight="1" x14ac:dyDescent="0.2">
      <c r="A68" s="209" t="s">
        <v>127</v>
      </c>
      <c r="B68" s="224">
        <v>0.74534161490683226</v>
      </c>
      <c r="C68" s="224">
        <v>0.82872928176795579</v>
      </c>
      <c r="D68" s="224">
        <v>0.67720090293453727</v>
      </c>
      <c r="E68" s="225"/>
      <c r="F68" s="228" t="s">
        <v>19</v>
      </c>
      <c r="G68" s="228" t="s">
        <v>19</v>
      </c>
      <c r="H68" s="228" t="s">
        <v>19</v>
      </c>
      <c r="I68" s="229"/>
      <c r="J68" s="228" t="s">
        <v>19</v>
      </c>
      <c r="K68" s="228" t="s">
        <v>19</v>
      </c>
      <c r="L68" s="228" t="s">
        <v>19</v>
      </c>
      <c r="M68" s="229"/>
      <c r="N68" s="228" t="s">
        <v>19</v>
      </c>
      <c r="O68" s="228" t="s">
        <v>19</v>
      </c>
      <c r="P68" s="228" t="s">
        <v>19</v>
      </c>
      <c r="Q68" s="225"/>
      <c r="R68" s="224">
        <v>0.64350064350064351</v>
      </c>
      <c r="S68" s="224">
        <v>0.61349693251533743</v>
      </c>
      <c r="T68" s="224">
        <v>0.66518847006651882</v>
      </c>
      <c r="U68" s="225"/>
      <c r="V68" s="224">
        <v>1.4150943396226416</v>
      </c>
      <c r="W68" s="224">
        <v>1.9801980198019802</v>
      </c>
      <c r="X68" s="224">
        <v>0.90090090090090091</v>
      </c>
      <c r="Y68" s="225"/>
      <c r="Z68" s="224">
        <v>0.24449877750611246</v>
      </c>
      <c r="AA68" s="224">
        <v>0</v>
      </c>
      <c r="AB68" s="224">
        <v>0.46948356807511737</v>
      </c>
    </row>
    <row r="69" spans="1:28" ht="15" customHeight="1" x14ac:dyDescent="0.2">
      <c r="A69" s="209" t="s">
        <v>128</v>
      </c>
      <c r="B69" s="224">
        <v>0</v>
      </c>
      <c r="C69" s="224">
        <v>0</v>
      </c>
      <c r="D69" s="224">
        <v>0</v>
      </c>
      <c r="E69" s="225"/>
      <c r="F69" s="228" t="s">
        <v>19</v>
      </c>
      <c r="G69" s="228" t="s">
        <v>19</v>
      </c>
      <c r="H69" s="228" t="s">
        <v>19</v>
      </c>
      <c r="I69" s="229"/>
      <c r="J69" s="228" t="s">
        <v>19</v>
      </c>
      <c r="K69" s="228" t="s">
        <v>19</v>
      </c>
      <c r="L69" s="228" t="s">
        <v>19</v>
      </c>
      <c r="M69" s="229"/>
      <c r="N69" s="228" t="s">
        <v>19</v>
      </c>
      <c r="O69" s="228" t="s">
        <v>19</v>
      </c>
      <c r="P69" s="228" t="s">
        <v>19</v>
      </c>
      <c r="Q69" s="225"/>
      <c r="R69" s="224">
        <v>0</v>
      </c>
      <c r="S69" s="224">
        <v>0</v>
      </c>
      <c r="T69" s="224">
        <v>0</v>
      </c>
      <c r="U69" s="225"/>
      <c r="V69" s="224">
        <v>0</v>
      </c>
      <c r="W69" s="224">
        <v>0</v>
      </c>
      <c r="X69" s="224">
        <v>0</v>
      </c>
      <c r="Y69" s="225"/>
      <c r="Z69" s="224">
        <v>0</v>
      </c>
      <c r="AA69" s="224">
        <v>0</v>
      </c>
      <c r="AB69" s="224">
        <v>0</v>
      </c>
    </row>
    <row r="70" spans="1:28" ht="15" customHeight="1" x14ac:dyDescent="0.2">
      <c r="A70" s="209" t="s">
        <v>129</v>
      </c>
      <c r="B70" s="224">
        <v>0</v>
      </c>
      <c r="C70" s="224">
        <v>0</v>
      </c>
      <c r="D70" s="224">
        <v>0</v>
      </c>
      <c r="E70" s="225"/>
      <c r="F70" s="228" t="s">
        <v>19</v>
      </c>
      <c r="G70" s="228" t="s">
        <v>19</v>
      </c>
      <c r="H70" s="228" t="s">
        <v>19</v>
      </c>
      <c r="I70" s="229"/>
      <c r="J70" s="228" t="s">
        <v>19</v>
      </c>
      <c r="K70" s="228" t="s">
        <v>19</v>
      </c>
      <c r="L70" s="228" t="s">
        <v>19</v>
      </c>
      <c r="M70" s="229"/>
      <c r="N70" s="228" t="s">
        <v>19</v>
      </c>
      <c r="O70" s="228" t="s">
        <v>19</v>
      </c>
      <c r="P70" s="228" t="s">
        <v>19</v>
      </c>
      <c r="Q70" s="225"/>
      <c r="R70" s="224">
        <v>0</v>
      </c>
      <c r="S70" s="224">
        <v>0</v>
      </c>
      <c r="T70" s="224">
        <v>0</v>
      </c>
      <c r="U70" s="225"/>
      <c r="V70" s="224">
        <v>0</v>
      </c>
      <c r="W70" s="224">
        <v>0</v>
      </c>
      <c r="X70" s="224">
        <v>0</v>
      </c>
      <c r="Y70" s="225"/>
      <c r="Z70" s="224">
        <v>0</v>
      </c>
      <c r="AA70" s="224">
        <v>0</v>
      </c>
      <c r="AB70" s="224">
        <v>0</v>
      </c>
    </row>
    <row r="71" spans="1:28" ht="15" customHeight="1" x14ac:dyDescent="0.2">
      <c r="A71" s="217" t="s">
        <v>130</v>
      </c>
      <c r="B71" s="224">
        <v>1.3409961685823755</v>
      </c>
      <c r="C71" s="224">
        <v>1.5306122448979591</v>
      </c>
      <c r="D71" s="224">
        <v>1.2269938650306749</v>
      </c>
      <c r="E71" s="225"/>
      <c r="F71" s="228" t="s">
        <v>19</v>
      </c>
      <c r="G71" s="228" t="s">
        <v>19</v>
      </c>
      <c r="H71" s="228" t="s">
        <v>19</v>
      </c>
      <c r="I71" s="229"/>
      <c r="J71" s="228" t="s">
        <v>19</v>
      </c>
      <c r="K71" s="228" t="s">
        <v>19</v>
      </c>
      <c r="L71" s="228" t="s">
        <v>19</v>
      </c>
      <c r="M71" s="229"/>
      <c r="N71" s="228" t="s">
        <v>19</v>
      </c>
      <c r="O71" s="228" t="s">
        <v>19</v>
      </c>
      <c r="P71" s="228" t="s">
        <v>19</v>
      </c>
      <c r="Q71" s="225"/>
      <c r="R71" s="224">
        <v>0.516795865633075</v>
      </c>
      <c r="S71" s="224">
        <v>0</v>
      </c>
      <c r="T71" s="224">
        <v>0.84925690021231426</v>
      </c>
      <c r="U71" s="225"/>
      <c r="V71" s="224">
        <v>1.4888337468982631</v>
      </c>
      <c r="W71" s="224">
        <v>2.1739130434782608</v>
      </c>
      <c r="X71" s="224">
        <v>1.1320754716981132</v>
      </c>
      <c r="Y71" s="225"/>
      <c r="Z71" s="224">
        <v>2.8277634961439588</v>
      </c>
      <c r="AA71" s="224">
        <v>4.0816326530612246</v>
      </c>
      <c r="AB71" s="224">
        <v>2.0661157024793391</v>
      </c>
    </row>
    <row r="72" spans="1:28" ht="15" customHeight="1" x14ac:dyDescent="0.2">
      <c r="A72" s="209" t="s">
        <v>131</v>
      </c>
      <c r="B72" s="224">
        <v>0</v>
      </c>
      <c r="C72" s="224">
        <v>0</v>
      </c>
      <c r="D72" s="224">
        <v>0</v>
      </c>
      <c r="E72" s="225"/>
      <c r="F72" s="228" t="s">
        <v>19</v>
      </c>
      <c r="G72" s="228" t="s">
        <v>19</v>
      </c>
      <c r="H72" s="228" t="s">
        <v>19</v>
      </c>
      <c r="I72" s="229"/>
      <c r="J72" s="228" t="s">
        <v>19</v>
      </c>
      <c r="K72" s="228" t="s">
        <v>19</v>
      </c>
      <c r="L72" s="228" t="s">
        <v>19</v>
      </c>
      <c r="M72" s="229"/>
      <c r="N72" s="228" t="s">
        <v>19</v>
      </c>
      <c r="O72" s="228" t="s">
        <v>19</v>
      </c>
      <c r="P72" s="228" t="s">
        <v>19</v>
      </c>
      <c r="Q72" s="225"/>
      <c r="R72" s="224">
        <v>0</v>
      </c>
      <c r="S72" s="224">
        <v>0</v>
      </c>
      <c r="T72" s="224">
        <v>0</v>
      </c>
      <c r="U72" s="225"/>
      <c r="V72" s="224">
        <v>0</v>
      </c>
      <c r="W72" s="224">
        <v>0</v>
      </c>
      <c r="X72" s="224">
        <v>0</v>
      </c>
      <c r="Y72" s="225"/>
      <c r="Z72" s="224">
        <v>0</v>
      </c>
      <c r="AA72" s="224">
        <v>0</v>
      </c>
      <c r="AB72" s="224">
        <v>0</v>
      </c>
    </row>
    <row r="73" spans="1:28" ht="15" customHeight="1" x14ac:dyDescent="0.2">
      <c r="A73" s="213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</row>
    <row r="74" spans="1:28" ht="15" customHeight="1" x14ac:dyDescent="0.25">
      <c r="A74" s="218" t="s">
        <v>37</v>
      </c>
      <c r="B74" s="228">
        <v>8.1300813008130079E-2</v>
      </c>
      <c r="C74" s="228">
        <v>5.6465273856578201E-2</v>
      </c>
      <c r="D74" s="228">
        <v>9.5268339155287401E-2</v>
      </c>
      <c r="E74" s="229"/>
      <c r="F74" s="228" t="s">
        <v>19</v>
      </c>
      <c r="G74" s="228" t="s">
        <v>19</v>
      </c>
      <c r="H74" s="228" t="s">
        <v>19</v>
      </c>
      <c r="I74" s="229"/>
      <c r="J74" s="228" t="s">
        <v>19</v>
      </c>
      <c r="K74" s="228" t="s">
        <v>19</v>
      </c>
      <c r="L74" s="228" t="s">
        <v>19</v>
      </c>
      <c r="M74" s="229"/>
      <c r="N74" s="228" t="s">
        <v>19</v>
      </c>
      <c r="O74" s="228" t="s">
        <v>19</v>
      </c>
      <c r="P74" s="228" t="s">
        <v>19</v>
      </c>
      <c r="Q74" s="229"/>
      <c r="R74" s="228">
        <v>0</v>
      </c>
      <c r="S74" s="228">
        <v>0</v>
      </c>
      <c r="T74" s="228">
        <v>0</v>
      </c>
      <c r="U74" s="229"/>
      <c r="V74" s="228">
        <v>0</v>
      </c>
      <c r="W74" s="228">
        <v>0</v>
      </c>
      <c r="X74" s="228">
        <v>0</v>
      </c>
      <c r="Y74" s="229"/>
      <c r="Z74" s="228">
        <v>0.34071550255536626</v>
      </c>
      <c r="AA74" s="228">
        <v>0.26246719160104987</v>
      </c>
      <c r="AB74" s="228">
        <v>0.37831021437578816</v>
      </c>
    </row>
    <row r="75" spans="1:28" ht="15" customHeight="1" x14ac:dyDescent="0.2">
      <c r="A75" s="213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</row>
    <row r="76" spans="1:28" ht="15" customHeight="1" x14ac:dyDescent="0.2">
      <c r="A76" s="216" t="s">
        <v>125</v>
      </c>
      <c r="B76" s="224">
        <v>0</v>
      </c>
      <c r="C76" s="224">
        <v>0</v>
      </c>
      <c r="D76" s="224">
        <v>0</v>
      </c>
      <c r="E76" s="225"/>
      <c r="F76" s="228" t="s">
        <v>19</v>
      </c>
      <c r="G76" s="228" t="s">
        <v>19</v>
      </c>
      <c r="H76" s="228" t="s">
        <v>19</v>
      </c>
      <c r="I76" s="229"/>
      <c r="J76" s="228" t="s">
        <v>19</v>
      </c>
      <c r="K76" s="228" t="s">
        <v>19</v>
      </c>
      <c r="L76" s="228" t="s">
        <v>19</v>
      </c>
      <c r="M76" s="229"/>
      <c r="N76" s="228" t="s">
        <v>19</v>
      </c>
      <c r="O76" s="228" t="s">
        <v>19</v>
      </c>
      <c r="P76" s="228" t="s">
        <v>19</v>
      </c>
      <c r="Q76" s="225"/>
      <c r="R76" s="224">
        <v>0</v>
      </c>
      <c r="S76" s="224">
        <v>0</v>
      </c>
      <c r="T76" s="224">
        <v>0</v>
      </c>
      <c r="U76" s="225"/>
      <c r="V76" s="224">
        <v>0</v>
      </c>
      <c r="W76" s="224">
        <v>0</v>
      </c>
      <c r="X76" s="224">
        <v>0</v>
      </c>
      <c r="Y76" s="225"/>
      <c r="Z76" s="224">
        <v>0</v>
      </c>
      <c r="AA76" s="224">
        <v>0</v>
      </c>
      <c r="AB76" s="224">
        <v>0</v>
      </c>
    </row>
    <row r="77" spans="1:28" ht="15" customHeight="1" x14ac:dyDescent="0.2">
      <c r="A77" s="209" t="s">
        <v>126</v>
      </c>
      <c r="B77" s="224">
        <v>0.13386880856760375</v>
      </c>
      <c r="C77" s="224">
        <v>0.19230769230769232</v>
      </c>
      <c r="D77" s="224">
        <v>0.10266940451745381</v>
      </c>
      <c r="E77" s="225"/>
      <c r="F77" s="228" t="s">
        <v>19</v>
      </c>
      <c r="G77" s="228" t="s">
        <v>19</v>
      </c>
      <c r="H77" s="228" t="s">
        <v>19</v>
      </c>
      <c r="I77" s="229"/>
      <c r="J77" s="228" t="s">
        <v>19</v>
      </c>
      <c r="K77" s="228" t="s">
        <v>19</v>
      </c>
      <c r="L77" s="228" t="s">
        <v>19</v>
      </c>
      <c r="M77" s="229"/>
      <c r="N77" s="228" t="s">
        <v>19</v>
      </c>
      <c r="O77" s="228" t="s">
        <v>19</v>
      </c>
      <c r="P77" s="228" t="s">
        <v>19</v>
      </c>
      <c r="Q77" s="225"/>
      <c r="R77" s="224">
        <v>0</v>
      </c>
      <c r="S77" s="224">
        <v>0</v>
      </c>
      <c r="T77" s="224">
        <v>0</v>
      </c>
      <c r="U77" s="225"/>
      <c r="V77" s="224">
        <v>0</v>
      </c>
      <c r="W77" s="224">
        <v>0</v>
      </c>
      <c r="X77" s="224">
        <v>0</v>
      </c>
      <c r="Y77" s="225"/>
      <c r="Z77" s="224">
        <v>0.5988023952095809</v>
      </c>
      <c r="AA77" s="224">
        <v>1.0416666666666665</v>
      </c>
      <c r="AB77" s="224">
        <v>0.42016806722689076</v>
      </c>
    </row>
    <row r="78" spans="1:28" ht="15" customHeight="1" x14ac:dyDescent="0.2">
      <c r="A78" s="209" t="s">
        <v>127</v>
      </c>
      <c r="B78" s="224">
        <v>0</v>
      </c>
      <c r="C78" s="224">
        <v>0</v>
      </c>
      <c r="D78" s="224">
        <v>0</v>
      </c>
      <c r="E78" s="225"/>
      <c r="F78" s="228" t="s">
        <v>19</v>
      </c>
      <c r="G78" s="228" t="s">
        <v>19</v>
      </c>
      <c r="H78" s="228" t="s">
        <v>19</v>
      </c>
      <c r="I78" s="229"/>
      <c r="J78" s="228" t="s">
        <v>19</v>
      </c>
      <c r="K78" s="228" t="s">
        <v>19</v>
      </c>
      <c r="L78" s="228" t="s">
        <v>19</v>
      </c>
      <c r="M78" s="229"/>
      <c r="N78" s="228" t="s">
        <v>19</v>
      </c>
      <c r="O78" s="228" t="s">
        <v>19</v>
      </c>
      <c r="P78" s="228" t="s">
        <v>19</v>
      </c>
      <c r="Q78" s="225"/>
      <c r="R78" s="224">
        <v>0</v>
      </c>
      <c r="S78" s="224">
        <v>0</v>
      </c>
      <c r="T78" s="224">
        <v>0</v>
      </c>
      <c r="U78" s="225"/>
      <c r="V78" s="224">
        <v>0</v>
      </c>
      <c r="W78" s="224">
        <v>0</v>
      </c>
      <c r="X78" s="224">
        <v>0</v>
      </c>
      <c r="Y78" s="225"/>
      <c r="Z78" s="224">
        <v>0</v>
      </c>
      <c r="AA78" s="224">
        <v>0</v>
      </c>
      <c r="AB78" s="224">
        <v>0</v>
      </c>
    </row>
    <row r="79" spans="1:28" ht="15" customHeight="1" x14ac:dyDescent="0.2">
      <c r="A79" s="209" t="s">
        <v>128</v>
      </c>
      <c r="B79" s="224">
        <v>0</v>
      </c>
      <c r="C79" s="224">
        <v>0</v>
      </c>
      <c r="D79" s="224">
        <v>0</v>
      </c>
      <c r="E79" s="225"/>
      <c r="F79" s="228" t="s">
        <v>19</v>
      </c>
      <c r="G79" s="228" t="s">
        <v>19</v>
      </c>
      <c r="H79" s="228" t="s">
        <v>19</v>
      </c>
      <c r="I79" s="229"/>
      <c r="J79" s="228" t="s">
        <v>19</v>
      </c>
      <c r="K79" s="228" t="s">
        <v>19</v>
      </c>
      <c r="L79" s="228" t="s">
        <v>19</v>
      </c>
      <c r="M79" s="229"/>
      <c r="N79" s="228" t="s">
        <v>19</v>
      </c>
      <c r="O79" s="228" t="s">
        <v>19</v>
      </c>
      <c r="P79" s="228" t="s">
        <v>19</v>
      </c>
      <c r="Q79" s="225"/>
      <c r="R79" s="224">
        <v>0</v>
      </c>
      <c r="S79" s="224">
        <v>0</v>
      </c>
      <c r="T79" s="224">
        <v>0</v>
      </c>
      <c r="U79" s="225"/>
      <c r="V79" s="224">
        <v>0</v>
      </c>
      <c r="W79" s="224">
        <v>0</v>
      </c>
      <c r="X79" s="224">
        <v>0</v>
      </c>
      <c r="Y79" s="225"/>
      <c r="Z79" s="224">
        <v>0</v>
      </c>
      <c r="AA79" s="224">
        <v>0</v>
      </c>
      <c r="AB79" s="224">
        <v>0</v>
      </c>
    </row>
    <row r="80" spans="1:28" ht="15" customHeight="1" x14ac:dyDescent="0.2">
      <c r="A80" s="209" t="s">
        <v>129</v>
      </c>
      <c r="B80" s="224">
        <v>0</v>
      </c>
      <c r="C80" s="224">
        <v>0</v>
      </c>
      <c r="D80" s="224">
        <v>0</v>
      </c>
      <c r="E80" s="225"/>
      <c r="F80" s="228" t="s">
        <v>19</v>
      </c>
      <c r="G80" s="228" t="s">
        <v>19</v>
      </c>
      <c r="H80" s="228" t="s">
        <v>19</v>
      </c>
      <c r="I80" s="229"/>
      <c r="J80" s="228" t="s">
        <v>19</v>
      </c>
      <c r="K80" s="228" t="s">
        <v>19</v>
      </c>
      <c r="L80" s="228" t="s">
        <v>19</v>
      </c>
      <c r="M80" s="229"/>
      <c r="N80" s="228" t="s">
        <v>19</v>
      </c>
      <c r="O80" s="228" t="s">
        <v>19</v>
      </c>
      <c r="P80" s="228" t="s">
        <v>19</v>
      </c>
      <c r="Q80" s="225"/>
      <c r="R80" s="224">
        <v>0</v>
      </c>
      <c r="S80" s="224">
        <v>0</v>
      </c>
      <c r="T80" s="224">
        <v>0</v>
      </c>
      <c r="U80" s="225"/>
      <c r="V80" s="224">
        <v>0</v>
      </c>
      <c r="W80" s="224">
        <v>0</v>
      </c>
      <c r="X80" s="224">
        <v>0</v>
      </c>
      <c r="Y80" s="225"/>
      <c r="Z80" s="224">
        <v>0</v>
      </c>
      <c r="AA80" s="224">
        <v>0</v>
      </c>
      <c r="AB80" s="224">
        <v>0</v>
      </c>
    </row>
    <row r="81" spans="1:28" ht="15" customHeight="1" x14ac:dyDescent="0.2">
      <c r="A81" s="217" t="s">
        <v>130</v>
      </c>
      <c r="B81" s="224">
        <v>0.16353229762878169</v>
      </c>
      <c r="C81" s="224">
        <v>0</v>
      </c>
      <c r="D81" s="224">
        <v>0.24660912453760789</v>
      </c>
      <c r="E81" s="225"/>
      <c r="F81" s="228" t="s">
        <v>19</v>
      </c>
      <c r="G81" s="228" t="s">
        <v>19</v>
      </c>
      <c r="H81" s="228" t="s">
        <v>19</v>
      </c>
      <c r="I81" s="229"/>
      <c r="J81" s="228" t="s">
        <v>19</v>
      </c>
      <c r="K81" s="228" t="s">
        <v>19</v>
      </c>
      <c r="L81" s="228" t="s">
        <v>19</v>
      </c>
      <c r="M81" s="229"/>
      <c r="N81" s="228" t="s">
        <v>19</v>
      </c>
      <c r="O81" s="228" t="s">
        <v>19</v>
      </c>
      <c r="P81" s="228" t="s">
        <v>19</v>
      </c>
      <c r="Q81" s="225"/>
      <c r="R81" s="224">
        <v>0</v>
      </c>
      <c r="S81" s="224">
        <v>0</v>
      </c>
      <c r="T81" s="224">
        <v>0</v>
      </c>
      <c r="U81" s="225"/>
      <c r="V81" s="224">
        <v>0</v>
      </c>
      <c r="W81" s="224">
        <v>0</v>
      </c>
      <c r="X81" s="224">
        <v>0</v>
      </c>
      <c r="Y81" s="225"/>
      <c r="Z81" s="224">
        <v>0.69686411149825789</v>
      </c>
      <c r="AA81" s="224">
        <v>0</v>
      </c>
      <c r="AB81" s="224">
        <v>1.0204081632653061</v>
      </c>
    </row>
    <row r="82" spans="1:28" ht="15" customHeight="1" thickBot="1" x14ac:dyDescent="0.25">
      <c r="A82" s="220" t="s">
        <v>131</v>
      </c>
      <c r="B82" s="226">
        <v>0</v>
      </c>
      <c r="C82" s="226">
        <v>0</v>
      </c>
      <c r="D82" s="226">
        <v>0</v>
      </c>
      <c r="E82" s="227"/>
      <c r="F82" s="230" t="s">
        <v>19</v>
      </c>
      <c r="G82" s="230" t="s">
        <v>19</v>
      </c>
      <c r="H82" s="230" t="s">
        <v>19</v>
      </c>
      <c r="I82" s="231"/>
      <c r="J82" s="230" t="s">
        <v>19</v>
      </c>
      <c r="K82" s="230" t="s">
        <v>19</v>
      </c>
      <c r="L82" s="230" t="s">
        <v>19</v>
      </c>
      <c r="M82" s="231"/>
      <c r="N82" s="230" t="s">
        <v>19</v>
      </c>
      <c r="O82" s="230" t="s">
        <v>19</v>
      </c>
      <c r="P82" s="230" t="s">
        <v>19</v>
      </c>
      <c r="Q82" s="227"/>
      <c r="R82" s="226">
        <v>0</v>
      </c>
      <c r="S82" s="226">
        <v>0</v>
      </c>
      <c r="T82" s="226">
        <v>0</v>
      </c>
      <c r="U82" s="227"/>
      <c r="V82" s="226">
        <v>0</v>
      </c>
      <c r="W82" s="226">
        <v>0</v>
      </c>
      <c r="X82" s="226">
        <v>0</v>
      </c>
      <c r="Y82" s="227"/>
      <c r="Z82" s="226">
        <v>0</v>
      </c>
      <c r="AA82" s="226">
        <v>0</v>
      </c>
      <c r="AB82" s="226">
        <v>0</v>
      </c>
    </row>
  </sheetData>
  <mergeCells count="2">
    <mergeCell ref="A2:AB2"/>
    <mergeCell ref="A46:AB46"/>
  </mergeCells>
  <hyperlinks>
    <hyperlink ref="AE42" location="INDICE!A1" display="Indice"/>
    <hyperlink ref="AE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Normal="100" zoomScaleSheetLayoutView="100" workbookViewId="0">
      <selection activeCell="K1" sqref="K1"/>
    </sheetView>
  </sheetViews>
  <sheetFormatPr baseColWidth="10" defaultRowHeight="12.75" x14ac:dyDescent="0.25"/>
  <cols>
    <col min="1" max="1" width="10.7109375" style="4" customWidth="1"/>
    <col min="2" max="3" width="11.7109375" style="4" customWidth="1"/>
    <col min="4" max="4" width="1.7109375" style="4" customWidth="1"/>
    <col min="5" max="6" width="11.7109375" style="4" customWidth="1"/>
    <col min="7" max="7" width="1.7109375" style="4" customWidth="1"/>
    <col min="8" max="9" width="11.7109375" style="4" customWidth="1"/>
    <col min="10" max="256" width="11.42578125" style="4"/>
    <col min="257" max="258" width="14.28515625" style="4" customWidth="1"/>
    <col min="259" max="259" width="1.7109375" style="4" customWidth="1"/>
    <col min="260" max="261" width="14.28515625" style="4" customWidth="1"/>
    <col min="262" max="262" width="1.7109375" style="4" customWidth="1"/>
    <col min="263" max="264" width="14.28515625" style="4" customWidth="1"/>
    <col min="265" max="512" width="11.42578125" style="4"/>
    <col min="513" max="514" width="14.28515625" style="4" customWidth="1"/>
    <col min="515" max="515" width="1.7109375" style="4" customWidth="1"/>
    <col min="516" max="517" width="14.28515625" style="4" customWidth="1"/>
    <col min="518" max="518" width="1.7109375" style="4" customWidth="1"/>
    <col min="519" max="520" width="14.28515625" style="4" customWidth="1"/>
    <col min="521" max="768" width="11.42578125" style="4"/>
    <col min="769" max="770" width="14.28515625" style="4" customWidth="1"/>
    <col min="771" max="771" width="1.7109375" style="4" customWidth="1"/>
    <col min="772" max="773" width="14.28515625" style="4" customWidth="1"/>
    <col min="774" max="774" width="1.7109375" style="4" customWidth="1"/>
    <col min="775" max="776" width="14.28515625" style="4" customWidth="1"/>
    <col min="777" max="1024" width="11.42578125" style="4"/>
    <col min="1025" max="1026" width="14.28515625" style="4" customWidth="1"/>
    <col min="1027" max="1027" width="1.7109375" style="4" customWidth="1"/>
    <col min="1028" max="1029" width="14.28515625" style="4" customWidth="1"/>
    <col min="1030" max="1030" width="1.7109375" style="4" customWidth="1"/>
    <col min="1031" max="1032" width="14.28515625" style="4" customWidth="1"/>
    <col min="1033" max="1280" width="11.42578125" style="4"/>
    <col min="1281" max="1282" width="14.28515625" style="4" customWidth="1"/>
    <col min="1283" max="1283" width="1.7109375" style="4" customWidth="1"/>
    <col min="1284" max="1285" width="14.28515625" style="4" customWidth="1"/>
    <col min="1286" max="1286" width="1.7109375" style="4" customWidth="1"/>
    <col min="1287" max="1288" width="14.28515625" style="4" customWidth="1"/>
    <col min="1289" max="1536" width="11.42578125" style="4"/>
    <col min="1537" max="1538" width="14.28515625" style="4" customWidth="1"/>
    <col min="1539" max="1539" width="1.7109375" style="4" customWidth="1"/>
    <col min="1540" max="1541" width="14.28515625" style="4" customWidth="1"/>
    <col min="1542" max="1542" width="1.7109375" style="4" customWidth="1"/>
    <col min="1543" max="1544" width="14.28515625" style="4" customWidth="1"/>
    <col min="1545" max="1792" width="11.42578125" style="4"/>
    <col min="1793" max="1794" width="14.28515625" style="4" customWidth="1"/>
    <col min="1795" max="1795" width="1.7109375" style="4" customWidth="1"/>
    <col min="1796" max="1797" width="14.28515625" style="4" customWidth="1"/>
    <col min="1798" max="1798" width="1.7109375" style="4" customWidth="1"/>
    <col min="1799" max="1800" width="14.28515625" style="4" customWidth="1"/>
    <col min="1801" max="2048" width="11.42578125" style="4"/>
    <col min="2049" max="2050" width="14.28515625" style="4" customWidth="1"/>
    <col min="2051" max="2051" width="1.7109375" style="4" customWidth="1"/>
    <col min="2052" max="2053" width="14.28515625" style="4" customWidth="1"/>
    <col min="2054" max="2054" width="1.7109375" style="4" customWidth="1"/>
    <col min="2055" max="2056" width="14.28515625" style="4" customWidth="1"/>
    <col min="2057" max="2304" width="11.42578125" style="4"/>
    <col min="2305" max="2306" width="14.28515625" style="4" customWidth="1"/>
    <col min="2307" max="2307" width="1.7109375" style="4" customWidth="1"/>
    <col min="2308" max="2309" width="14.28515625" style="4" customWidth="1"/>
    <col min="2310" max="2310" width="1.7109375" style="4" customWidth="1"/>
    <col min="2311" max="2312" width="14.28515625" style="4" customWidth="1"/>
    <col min="2313" max="2560" width="11.42578125" style="4"/>
    <col min="2561" max="2562" width="14.28515625" style="4" customWidth="1"/>
    <col min="2563" max="2563" width="1.7109375" style="4" customWidth="1"/>
    <col min="2564" max="2565" width="14.28515625" style="4" customWidth="1"/>
    <col min="2566" max="2566" width="1.7109375" style="4" customWidth="1"/>
    <col min="2567" max="2568" width="14.28515625" style="4" customWidth="1"/>
    <col min="2569" max="2816" width="11.42578125" style="4"/>
    <col min="2817" max="2818" width="14.28515625" style="4" customWidth="1"/>
    <col min="2819" max="2819" width="1.7109375" style="4" customWidth="1"/>
    <col min="2820" max="2821" width="14.28515625" style="4" customWidth="1"/>
    <col min="2822" max="2822" width="1.7109375" style="4" customWidth="1"/>
    <col min="2823" max="2824" width="14.28515625" style="4" customWidth="1"/>
    <col min="2825" max="3072" width="11.42578125" style="4"/>
    <col min="3073" max="3074" width="14.28515625" style="4" customWidth="1"/>
    <col min="3075" max="3075" width="1.7109375" style="4" customWidth="1"/>
    <col min="3076" max="3077" width="14.28515625" style="4" customWidth="1"/>
    <col min="3078" max="3078" width="1.7109375" style="4" customWidth="1"/>
    <col min="3079" max="3080" width="14.28515625" style="4" customWidth="1"/>
    <col min="3081" max="3328" width="11.42578125" style="4"/>
    <col min="3329" max="3330" width="14.28515625" style="4" customWidth="1"/>
    <col min="3331" max="3331" width="1.7109375" style="4" customWidth="1"/>
    <col min="3332" max="3333" width="14.28515625" style="4" customWidth="1"/>
    <col min="3334" max="3334" width="1.7109375" style="4" customWidth="1"/>
    <col min="3335" max="3336" width="14.28515625" style="4" customWidth="1"/>
    <col min="3337" max="3584" width="11.42578125" style="4"/>
    <col min="3585" max="3586" width="14.28515625" style="4" customWidth="1"/>
    <col min="3587" max="3587" width="1.7109375" style="4" customWidth="1"/>
    <col min="3588" max="3589" width="14.28515625" style="4" customWidth="1"/>
    <col min="3590" max="3590" width="1.7109375" style="4" customWidth="1"/>
    <col min="3591" max="3592" width="14.28515625" style="4" customWidth="1"/>
    <col min="3593" max="3840" width="11.42578125" style="4"/>
    <col min="3841" max="3842" width="14.28515625" style="4" customWidth="1"/>
    <col min="3843" max="3843" width="1.7109375" style="4" customWidth="1"/>
    <col min="3844" max="3845" width="14.28515625" style="4" customWidth="1"/>
    <col min="3846" max="3846" width="1.7109375" style="4" customWidth="1"/>
    <col min="3847" max="3848" width="14.28515625" style="4" customWidth="1"/>
    <col min="3849" max="4096" width="11.42578125" style="4"/>
    <col min="4097" max="4098" width="14.28515625" style="4" customWidth="1"/>
    <col min="4099" max="4099" width="1.7109375" style="4" customWidth="1"/>
    <col min="4100" max="4101" width="14.28515625" style="4" customWidth="1"/>
    <col min="4102" max="4102" width="1.7109375" style="4" customWidth="1"/>
    <col min="4103" max="4104" width="14.28515625" style="4" customWidth="1"/>
    <col min="4105" max="4352" width="11.42578125" style="4"/>
    <col min="4353" max="4354" width="14.28515625" style="4" customWidth="1"/>
    <col min="4355" max="4355" width="1.7109375" style="4" customWidth="1"/>
    <col min="4356" max="4357" width="14.28515625" style="4" customWidth="1"/>
    <col min="4358" max="4358" width="1.7109375" style="4" customWidth="1"/>
    <col min="4359" max="4360" width="14.28515625" style="4" customWidth="1"/>
    <col min="4361" max="4608" width="11.42578125" style="4"/>
    <col min="4609" max="4610" width="14.28515625" style="4" customWidth="1"/>
    <col min="4611" max="4611" width="1.7109375" style="4" customWidth="1"/>
    <col min="4612" max="4613" width="14.28515625" style="4" customWidth="1"/>
    <col min="4614" max="4614" width="1.7109375" style="4" customWidth="1"/>
    <col min="4615" max="4616" width="14.28515625" style="4" customWidth="1"/>
    <col min="4617" max="4864" width="11.42578125" style="4"/>
    <col min="4865" max="4866" width="14.28515625" style="4" customWidth="1"/>
    <col min="4867" max="4867" width="1.7109375" style="4" customWidth="1"/>
    <col min="4868" max="4869" width="14.28515625" style="4" customWidth="1"/>
    <col min="4870" max="4870" width="1.7109375" style="4" customWidth="1"/>
    <col min="4871" max="4872" width="14.28515625" style="4" customWidth="1"/>
    <col min="4873" max="5120" width="11.42578125" style="4"/>
    <col min="5121" max="5122" width="14.28515625" style="4" customWidth="1"/>
    <col min="5123" max="5123" width="1.7109375" style="4" customWidth="1"/>
    <col min="5124" max="5125" width="14.28515625" style="4" customWidth="1"/>
    <col min="5126" max="5126" width="1.7109375" style="4" customWidth="1"/>
    <col min="5127" max="5128" width="14.28515625" style="4" customWidth="1"/>
    <col min="5129" max="5376" width="11.42578125" style="4"/>
    <col min="5377" max="5378" width="14.28515625" style="4" customWidth="1"/>
    <col min="5379" max="5379" width="1.7109375" style="4" customWidth="1"/>
    <col min="5380" max="5381" width="14.28515625" style="4" customWidth="1"/>
    <col min="5382" max="5382" width="1.7109375" style="4" customWidth="1"/>
    <col min="5383" max="5384" width="14.28515625" style="4" customWidth="1"/>
    <col min="5385" max="5632" width="11.42578125" style="4"/>
    <col min="5633" max="5634" width="14.28515625" style="4" customWidth="1"/>
    <col min="5635" max="5635" width="1.7109375" style="4" customWidth="1"/>
    <col min="5636" max="5637" width="14.28515625" style="4" customWidth="1"/>
    <col min="5638" max="5638" width="1.7109375" style="4" customWidth="1"/>
    <col min="5639" max="5640" width="14.28515625" style="4" customWidth="1"/>
    <col min="5641" max="5888" width="11.42578125" style="4"/>
    <col min="5889" max="5890" width="14.28515625" style="4" customWidth="1"/>
    <col min="5891" max="5891" width="1.7109375" style="4" customWidth="1"/>
    <col min="5892" max="5893" width="14.28515625" style="4" customWidth="1"/>
    <col min="5894" max="5894" width="1.7109375" style="4" customWidth="1"/>
    <col min="5895" max="5896" width="14.28515625" style="4" customWidth="1"/>
    <col min="5897" max="6144" width="11.42578125" style="4"/>
    <col min="6145" max="6146" width="14.28515625" style="4" customWidth="1"/>
    <col min="6147" max="6147" width="1.7109375" style="4" customWidth="1"/>
    <col min="6148" max="6149" width="14.28515625" style="4" customWidth="1"/>
    <col min="6150" max="6150" width="1.7109375" style="4" customWidth="1"/>
    <col min="6151" max="6152" width="14.28515625" style="4" customWidth="1"/>
    <col min="6153" max="6400" width="11.42578125" style="4"/>
    <col min="6401" max="6402" width="14.28515625" style="4" customWidth="1"/>
    <col min="6403" max="6403" width="1.7109375" style="4" customWidth="1"/>
    <col min="6404" max="6405" width="14.28515625" style="4" customWidth="1"/>
    <col min="6406" max="6406" width="1.7109375" style="4" customWidth="1"/>
    <col min="6407" max="6408" width="14.28515625" style="4" customWidth="1"/>
    <col min="6409" max="6656" width="11.42578125" style="4"/>
    <col min="6657" max="6658" width="14.28515625" style="4" customWidth="1"/>
    <col min="6659" max="6659" width="1.7109375" style="4" customWidth="1"/>
    <col min="6660" max="6661" width="14.28515625" style="4" customWidth="1"/>
    <col min="6662" max="6662" width="1.7109375" style="4" customWidth="1"/>
    <col min="6663" max="6664" width="14.28515625" style="4" customWidth="1"/>
    <col min="6665" max="6912" width="11.42578125" style="4"/>
    <col min="6913" max="6914" width="14.28515625" style="4" customWidth="1"/>
    <col min="6915" max="6915" width="1.7109375" style="4" customWidth="1"/>
    <col min="6916" max="6917" width="14.28515625" style="4" customWidth="1"/>
    <col min="6918" max="6918" width="1.7109375" style="4" customWidth="1"/>
    <col min="6919" max="6920" width="14.28515625" style="4" customWidth="1"/>
    <col min="6921" max="7168" width="11.42578125" style="4"/>
    <col min="7169" max="7170" width="14.28515625" style="4" customWidth="1"/>
    <col min="7171" max="7171" width="1.7109375" style="4" customWidth="1"/>
    <col min="7172" max="7173" width="14.28515625" style="4" customWidth="1"/>
    <col min="7174" max="7174" width="1.7109375" style="4" customWidth="1"/>
    <col min="7175" max="7176" width="14.28515625" style="4" customWidth="1"/>
    <col min="7177" max="7424" width="11.42578125" style="4"/>
    <col min="7425" max="7426" width="14.28515625" style="4" customWidth="1"/>
    <col min="7427" max="7427" width="1.7109375" style="4" customWidth="1"/>
    <col min="7428" max="7429" width="14.28515625" style="4" customWidth="1"/>
    <col min="7430" max="7430" width="1.7109375" style="4" customWidth="1"/>
    <col min="7431" max="7432" width="14.28515625" style="4" customWidth="1"/>
    <col min="7433" max="7680" width="11.42578125" style="4"/>
    <col min="7681" max="7682" width="14.28515625" style="4" customWidth="1"/>
    <col min="7683" max="7683" width="1.7109375" style="4" customWidth="1"/>
    <col min="7684" max="7685" width="14.28515625" style="4" customWidth="1"/>
    <col min="7686" max="7686" width="1.7109375" style="4" customWidth="1"/>
    <col min="7687" max="7688" width="14.28515625" style="4" customWidth="1"/>
    <col min="7689" max="7936" width="11.42578125" style="4"/>
    <col min="7937" max="7938" width="14.28515625" style="4" customWidth="1"/>
    <col min="7939" max="7939" width="1.7109375" style="4" customWidth="1"/>
    <col min="7940" max="7941" width="14.28515625" style="4" customWidth="1"/>
    <col min="7942" max="7942" width="1.7109375" style="4" customWidth="1"/>
    <col min="7943" max="7944" width="14.28515625" style="4" customWidth="1"/>
    <col min="7945" max="8192" width="11.42578125" style="4"/>
    <col min="8193" max="8194" width="14.28515625" style="4" customWidth="1"/>
    <col min="8195" max="8195" width="1.7109375" style="4" customWidth="1"/>
    <col min="8196" max="8197" width="14.28515625" style="4" customWidth="1"/>
    <col min="8198" max="8198" width="1.7109375" style="4" customWidth="1"/>
    <col min="8199" max="8200" width="14.28515625" style="4" customWidth="1"/>
    <col min="8201" max="8448" width="11.42578125" style="4"/>
    <col min="8449" max="8450" width="14.28515625" style="4" customWidth="1"/>
    <col min="8451" max="8451" width="1.7109375" style="4" customWidth="1"/>
    <col min="8452" max="8453" width="14.28515625" style="4" customWidth="1"/>
    <col min="8454" max="8454" width="1.7109375" style="4" customWidth="1"/>
    <col min="8455" max="8456" width="14.28515625" style="4" customWidth="1"/>
    <col min="8457" max="8704" width="11.42578125" style="4"/>
    <col min="8705" max="8706" width="14.28515625" style="4" customWidth="1"/>
    <col min="8707" max="8707" width="1.7109375" style="4" customWidth="1"/>
    <col min="8708" max="8709" width="14.28515625" style="4" customWidth="1"/>
    <col min="8710" max="8710" width="1.7109375" style="4" customWidth="1"/>
    <col min="8711" max="8712" width="14.28515625" style="4" customWidth="1"/>
    <col min="8713" max="8960" width="11.42578125" style="4"/>
    <col min="8961" max="8962" width="14.28515625" style="4" customWidth="1"/>
    <col min="8963" max="8963" width="1.7109375" style="4" customWidth="1"/>
    <col min="8964" max="8965" width="14.28515625" style="4" customWidth="1"/>
    <col min="8966" max="8966" width="1.7109375" style="4" customWidth="1"/>
    <col min="8967" max="8968" width="14.28515625" style="4" customWidth="1"/>
    <col min="8969" max="9216" width="11.42578125" style="4"/>
    <col min="9217" max="9218" width="14.28515625" style="4" customWidth="1"/>
    <col min="9219" max="9219" width="1.7109375" style="4" customWidth="1"/>
    <col min="9220" max="9221" width="14.28515625" style="4" customWidth="1"/>
    <col min="9222" max="9222" width="1.7109375" style="4" customWidth="1"/>
    <col min="9223" max="9224" width="14.28515625" style="4" customWidth="1"/>
    <col min="9225" max="9472" width="11.42578125" style="4"/>
    <col min="9473" max="9474" width="14.28515625" style="4" customWidth="1"/>
    <col min="9475" max="9475" width="1.7109375" style="4" customWidth="1"/>
    <col min="9476" max="9477" width="14.28515625" style="4" customWidth="1"/>
    <col min="9478" max="9478" width="1.7109375" style="4" customWidth="1"/>
    <col min="9479" max="9480" width="14.28515625" style="4" customWidth="1"/>
    <col min="9481" max="9728" width="11.42578125" style="4"/>
    <col min="9729" max="9730" width="14.28515625" style="4" customWidth="1"/>
    <col min="9731" max="9731" width="1.7109375" style="4" customWidth="1"/>
    <col min="9732" max="9733" width="14.28515625" style="4" customWidth="1"/>
    <col min="9734" max="9734" width="1.7109375" style="4" customWidth="1"/>
    <col min="9735" max="9736" width="14.28515625" style="4" customWidth="1"/>
    <col min="9737" max="9984" width="11.42578125" style="4"/>
    <col min="9985" max="9986" width="14.28515625" style="4" customWidth="1"/>
    <col min="9987" max="9987" width="1.7109375" style="4" customWidth="1"/>
    <col min="9988" max="9989" width="14.28515625" style="4" customWidth="1"/>
    <col min="9990" max="9990" width="1.7109375" style="4" customWidth="1"/>
    <col min="9991" max="9992" width="14.28515625" style="4" customWidth="1"/>
    <col min="9993" max="10240" width="11.42578125" style="4"/>
    <col min="10241" max="10242" width="14.28515625" style="4" customWidth="1"/>
    <col min="10243" max="10243" width="1.7109375" style="4" customWidth="1"/>
    <col min="10244" max="10245" width="14.28515625" style="4" customWidth="1"/>
    <col min="10246" max="10246" width="1.7109375" style="4" customWidth="1"/>
    <col min="10247" max="10248" width="14.28515625" style="4" customWidth="1"/>
    <col min="10249" max="10496" width="11.42578125" style="4"/>
    <col min="10497" max="10498" width="14.28515625" style="4" customWidth="1"/>
    <col min="10499" max="10499" width="1.7109375" style="4" customWidth="1"/>
    <col min="10500" max="10501" width="14.28515625" style="4" customWidth="1"/>
    <col min="10502" max="10502" width="1.7109375" style="4" customWidth="1"/>
    <col min="10503" max="10504" width="14.28515625" style="4" customWidth="1"/>
    <col min="10505" max="10752" width="11.42578125" style="4"/>
    <col min="10753" max="10754" width="14.28515625" style="4" customWidth="1"/>
    <col min="10755" max="10755" width="1.7109375" style="4" customWidth="1"/>
    <col min="10756" max="10757" width="14.28515625" style="4" customWidth="1"/>
    <col min="10758" max="10758" width="1.7109375" style="4" customWidth="1"/>
    <col min="10759" max="10760" width="14.28515625" style="4" customWidth="1"/>
    <col min="10761" max="11008" width="11.42578125" style="4"/>
    <col min="11009" max="11010" width="14.28515625" style="4" customWidth="1"/>
    <col min="11011" max="11011" width="1.7109375" style="4" customWidth="1"/>
    <col min="11012" max="11013" width="14.28515625" style="4" customWidth="1"/>
    <col min="11014" max="11014" width="1.7109375" style="4" customWidth="1"/>
    <col min="11015" max="11016" width="14.28515625" style="4" customWidth="1"/>
    <col min="11017" max="11264" width="11.42578125" style="4"/>
    <col min="11265" max="11266" width="14.28515625" style="4" customWidth="1"/>
    <col min="11267" max="11267" width="1.7109375" style="4" customWidth="1"/>
    <col min="11268" max="11269" width="14.28515625" style="4" customWidth="1"/>
    <col min="11270" max="11270" width="1.7109375" style="4" customWidth="1"/>
    <col min="11271" max="11272" width="14.28515625" style="4" customWidth="1"/>
    <col min="11273" max="11520" width="11.42578125" style="4"/>
    <col min="11521" max="11522" width="14.28515625" style="4" customWidth="1"/>
    <col min="11523" max="11523" width="1.7109375" style="4" customWidth="1"/>
    <col min="11524" max="11525" width="14.28515625" style="4" customWidth="1"/>
    <col min="11526" max="11526" width="1.7109375" style="4" customWidth="1"/>
    <col min="11527" max="11528" width="14.28515625" style="4" customWidth="1"/>
    <col min="11529" max="11776" width="11.42578125" style="4"/>
    <col min="11777" max="11778" width="14.28515625" style="4" customWidth="1"/>
    <col min="11779" max="11779" width="1.7109375" style="4" customWidth="1"/>
    <col min="11780" max="11781" width="14.28515625" style="4" customWidth="1"/>
    <col min="11782" max="11782" width="1.7109375" style="4" customWidth="1"/>
    <col min="11783" max="11784" width="14.28515625" style="4" customWidth="1"/>
    <col min="11785" max="12032" width="11.42578125" style="4"/>
    <col min="12033" max="12034" width="14.28515625" style="4" customWidth="1"/>
    <col min="12035" max="12035" width="1.7109375" style="4" customWidth="1"/>
    <col min="12036" max="12037" width="14.28515625" style="4" customWidth="1"/>
    <col min="12038" max="12038" width="1.7109375" style="4" customWidth="1"/>
    <col min="12039" max="12040" width="14.28515625" style="4" customWidth="1"/>
    <col min="12041" max="12288" width="11.42578125" style="4"/>
    <col min="12289" max="12290" width="14.28515625" style="4" customWidth="1"/>
    <col min="12291" max="12291" width="1.7109375" style="4" customWidth="1"/>
    <col min="12292" max="12293" width="14.28515625" style="4" customWidth="1"/>
    <col min="12294" max="12294" width="1.7109375" style="4" customWidth="1"/>
    <col min="12295" max="12296" width="14.28515625" style="4" customWidth="1"/>
    <col min="12297" max="12544" width="11.42578125" style="4"/>
    <col min="12545" max="12546" width="14.28515625" style="4" customWidth="1"/>
    <col min="12547" max="12547" width="1.7109375" style="4" customWidth="1"/>
    <col min="12548" max="12549" width="14.28515625" style="4" customWidth="1"/>
    <col min="12550" max="12550" width="1.7109375" style="4" customWidth="1"/>
    <col min="12551" max="12552" width="14.28515625" style="4" customWidth="1"/>
    <col min="12553" max="12800" width="11.42578125" style="4"/>
    <col min="12801" max="12802" width="14.28515625" style="4" customWidth="1"/>
    <col min="12803" max="12803" width="1.7109375" style="4" customWidth="1"/>
    <col min="12804" max="12805" width="14.28515625" style="4" customWidth="1"/>
    <col min="12806" max="12806" width="1.7109375" style="4" customWidth="1"/>
    <col min="12807" max="12808" width="14.28515625" style="4" customWidth="1"/>
    <col min="12809" max="13056" width="11.42578125" style="4"/>
    <col min="13057" max="13058" width="14.28515625" style="4" customWidth="1"/>
    <col min="13059" max="13059" width="1.7109375" style="4" customWidth="1"/>
    <col min="13060" max="13061" width="14.28515625" style="4" customWidth="1"/>
    <col min="13062" max="13062" width="1.7109375" style="4" customWidth="1"/>
    <col min="13063" max="13064" width="14.28515625" style="4" customWidth="1"/>
    <col min="13065" max="13312" width="11.42578125" style="4"/>
    <col min="13313" max="13314" width="14.28515625" style="4" customWidth="1"/>
    <col min="13315" max="13315" width="1.7109375" style="4" customWidth="1"/>
    <col min="13316" max="13317" width="14.28515625" style="4" customWidth="1"/>
    <col min="13318" max="13318" width="1.7109375" style="4" customWidth="1"/>
    <col min="13319" max="13320" width="14.28515625" style="4" customWidth="1"/>
    <col min="13321" max="13568" width="11.42578125" style="4"/>
    <col min="13569" max="13570" width="14.28515625" style="4" customWidth="1"/>
    <col min="13571" max="13571" width="1.7109375" style="4" customWidth="1"/>
    <col min="13572" max="13573" width="14.28515625" style="4" customWidth="1"/>
    <col min="13574" max="13574" width="1.7109375" style="4" customWidth="1"/>
    <col min="13575" max="13576" width="14.28515625" style="4" customWidth="1"/>
    <col min="13577" max="13824" width="11.42578125" style="4"/>
    <col min="13825" max="13826" width="14.28515625" style="4" customWidth="1"/>
    <col min="13827" max="13827" width="1.7109375" style="4" customWidth="1"/>
    <col min="13828" max="13829" width="14.28515625" style="4" customWidth="1"/>
    <col min="13830" max="13830" width="1.7109375" style="4" customWidth="1"/>
    <col min="13831" max="13832" width="14.28515625" style="4" customWidth="1"/>
    <col min="13833" max="14080" width="11.42578125" style="4"/>
    <col min="14081" max="14082" width="14.28515625" style="4" customWidth="1"/>
    <col min="14083" max="14083" width="1.7109375" style="4" customWidth="1"/>
    <col min="14084" max="14085" width="14.28515625" style="4" customWidth="1"/>
    <col min="14086" max="14086" width="1.7109375" style="4" customWidth="1"/>
    <col min="14087" max="14088" width="14.28515625" style="4" customWidth="1"/>
    <col min="14089" max="14336" width="11.42578125" style="4"/>
    <col min="14337" max="14338" width="14.28515625" style="4" customWidth="1"/>
    <col min="14339" max="14339" width="1.7109375" style="4" customWidth="1"/>
    <col min="14340" max="14341" width="14.28515625" style="4" customWidth="1"/>
    <col min="14342" max="14342" width="1.7109375" style="4" customWidth="1"/>
    <col min="14343" max="14344" width="14.28515625" style="4" customWidth="1"/>
    <col min="14345" max="14592" width="11.42578125" style="4"/>
    <col min="14593" max="14594" width="14.28515625" style="4" customWidth="1"/>
    <col min="14595" max="14595" width="1.7109375" style="4" customWidth="1"/>
    <col min="14596" max="14597" width="14.28515625" style="4" customWidth="1"/>
    <col min="14598" max="14598" width="1.7109375" style="4" customWidth="1"/>
    <col min="14599" max="14600" width="14.28515625" style="4" customWidth="1"/>
    <col min="14601" max="14848" width="11.42578125" style="4"/>
    <col min="14849" max="14850" width="14.28515625" style="4" customWidth="1"/>
    <col min="14851" max="14851" width="1.7109375" style="4" customWidth="1"/>
    <col min="14852" max="14853" width="14.28515625" style="4" customWidth="1"/>
    <col min="14854" max="14854" width="1.7109375" style="4" customWidth="1"/>
    <col min="14855" max="14856" width="14.28515625" style="4" customWidth="1"/>
    <col min="14857" max="15104" width="11.42578125" style="4"/>
    <col min="15105" max="15106" width="14.28515625" style="4" customWidth="1"/>
    <col min="15107" max="15107" width="1.7109375" style="4" customWidth="1"/>
    <col min="15108" max="15109" width="14.28515625" style="4" customWidth="1"/>
    <col min="15110" max="15110" width="1.7109375" style="4" customWidth="1"/>
    <col min="15111" max="15112" width="14.28515625" style="4" customWidth="1"/>
    <col min="15113" max="15360" width="11.42578125" style="4"/>
    <col min="15361" max="15362" width="14.28515625" style="4" customWidth="1"/>
    <col min="15363" max="15363" width="1.7109375" style="4" customWidth="1"/>
    <col min="15364" max="15365" width="14.28515625" style="4" customWidth="1"/>
    <col min="15366" max="15366" width="1.7109375" style="4" customWidth="1"/>
    <col min="15367" max="15368" width="14.28515625" style="4" customWidth="1"/>
    <col min="15369" max="15616" width="11.42578125" style="4"/>
    <col min="15617" max="15618" width="14.28515625" style="4" customWidth="1"/>
    <col min="15619" max="15619" width="1.7109375" style="4" customWidth="1"/>
    <col min="15620" max="15621" width="14.28515625" style="4" customWidth="1"/>
    <col min="15622" max="15622" width="1.7109375" style="4" customWidth="1"/>
    <col min="15623" max="15624" width="14.28515625" style="4" customWidth="1"/>
    <col min="15625" max="15872" width="11.42578125" style="4"/>
    <col min="15873" max="15874" width="14.28515625" style="4" customWidth="1"/>
    <col min="15875" max="15875" width="1.7109375" style="4" customWidth="1"/>
    <col min="15876" max="15877" width="14.28515625" style="4" customWidth="1"/>
    <col min="15878" max="15878" width="1.7109375" style="4" customWidth="1"/>
    <col min="15879" max="15880" width="14.28515625" style="4" customWidth="1"/>
    <col min="15881" max="16128" width="11.42578125" style="4"/>
    <col min="16129" max="16130" width="14.28515625" style="4" customWidth="1"/>
    <col min="16131" max="16131" width="1.7109375" style="4" customWidth="1"/>
    <col min="16132" max="16133" width="14.28515625" style="4" customWidth="1"/>
    <col min="16134" max="16134" width="1.7109375" style="4" customWidth="1"/>
    <col min="16135" max="16136" width="14.28515625" style="4" customWidth="1"/>
    <col min="16137" max="16384" width="11.42578125" style="4"/>
  </cols>
  <sheetData>
    <row r="1" spans="1:11" s="31" customFormat="1" ht="14.25" customHeight="1" thickBot="1" x14ac:dyDescent="0.3">
      <c r="A1" s="234" t="s">
        <v>82</v>
      </c>
      <c r="B1" s="234"/>
      <c r="C1" s="234"/>
      <c r="D1" s="234"/>
      <c r="E1" s="234"/>
      <c r="F1" s="234"/>
      <c r="G1" s="234"/>
      <c r="H1" s="234"/>
      <c r="I1" s="234"/>
      <c r="K1" s="189" t="s">
        <v>111</v>
      </c>
    </row>
    <row r="2" spans="1:11" s="31" customFormat="1" ht="15" x14ac:dyDescent="0.25">
      <c r="A2" s="234" t="s">
        <v>0</v>
      </c>
      <c r="B2" s="234"/>
      <c r="C2" s="234"/>
      <c r="D2" s="234"/>
      <c r="E2" s="234"/>
      <c r="F2" s="234"/>
      <c r="G2" s="234"/>
      <c r="H2" s="234"/>
      <c r="I2" s="234"/>
    </row>
    <row r="3" spans="1:11" s="31" customFormat="1" ht="15" x14ac:dyDescent="0.25">
      <c r="A3" s="234" t="s">
        <v>99</v>
      </c>
      <c r="B3" s="234"/>
      <c r="C3" s="234"/>
      <c r="D3" s="234"/>
      <c r="E3" s="234"/>
      <c r="F3" s="234"/>
      <c r="G3" s="234"/>
      <c r="H3" s="234"/>
      <c r="I3" s="234"/>
    </row>
    <row r="4" spans="1:11" s="31" customFormat="1" ht="15" x14ac:dyDescent="0.25">
      <c r="A4" s="234" t="s">
        <v>119</v>
      </c>
      <c r="B4" s="234"/>
      <c r="C4" s="234"/>
      <c r="D4" s="234"/>
      <c r="E4" s="234"/>
      <c r="F4" s="234"/>
      <c r="G4" s="234"/>
      <c r="H4" s="234"/>
      <c r="I4" s="234"/>
    </row>
    <row r="5" spans="1:11" s="31" customFormat="1" ht="15.75" thickBot="1" x14ac:dyDescent="0.3">
      <c r="A5" s="5"/>
      <c r="B5" s="20"/>
      <c r="C5" s="46"/>
      <c r="D5" s="46"/>
      <c r="E5" s="46"/>
      <c r="F5" s="46"/>
      <c r="G5" s="46"/>
      <c r="H5" s="46"/>
      <c r="I5" s="46"/>
    </row>
    <row r="6" spans="1:11" ht="13.5" customHeight="1" x14ac:dyDescent="0.25">
      <c r="A6" s="235" t="s">
        <v>9</v>
      </c>
      <c r="B6" s="235" t="s">
        <v>2</v>
      </c>
      <c r="C6" s="235"/>
      <c r="E6" s="239" t="s">
        <v>1</v>
      </c>
      <c r="F6" s="239"/>
      <c r="G6" s="239"/>
      <c r="H6" s="239"/>
      <c r="I6" s="239"/>
    </row>
    <row r="7" spans="1:11" ht="15" customHeight="1" x14ac:dyDescent="0.25">
      <c r="A7" s="236"/>
      <c r="B7" s="238"/>
      <c r="C7" s="238"/>
      <c r="E7" s="240" t="s">
        <v>3</v>
      </c>
      <c r="F7" s="240"/>
      <c r="H7" s="240" t="s">
        <v>4</v>
      </c>
      <c r="I7" s="240"/>
    </row>
    <row r="8" spans="1:11" s="157" customFormat="1" ht="24" customHeight="1" thickBot="1" x14ac:dyDescent="0.3">
      <c r="A8" s="237"/>
      <c r="B8" s="155" t="s">
        <v>5</v>
      </c>
      <c r="C8" s="155" t="s">
        <v>6</v>
      </c>
      <c r="D8" s="156"/>
      <c r="E8" s="155" t="s">
        <v>5</v>
      </c>
      <c r="F8" s="155" t="s">
        <v>6</v>
      </c>
      <c r="G8" s="156"/>
      <c r="H8" s="155" t="s">
        <v>5</v>
      </c>
      <c r="I8" s="155" t="s">
        <v>6</v>
      </c>
    </row>
    <row r="9" spans="1:11" s="22" customFormat="1" ht="15" customHeight="1" x14ac:dyDescent="0.25">
      <c r="A9" s="7">
        <v>1995</v>
      </c>
      <c r="B9" s="19">
        <v>47404</v>
      </c>
      <c r="C9" s="12">
        <v>9.3492190905200214</v>
      </c>
      <c r="D9" s="151"/>
      <c r="E9" s="19">
        <v>19377</v>
      </c>
      <c r="F9" s="12">
        <v>10.798595630851539</v>
      </c>
      <c r="G9" s="151"/>
      <c r="H9" s="19">
        <v>5525</v>
      </c>
      <c r="I9" s="12">
        <v>19.88053686445252</v>
      </c>
    </row>
    <row r="10" spans="1:11" s="22" customFormat="1" ht="15" customHeight="1" x14ac:dyDescent="0.25">
      <c r="A10" s="17">
        <v>1996</v>
      </c>
      <c r="B10" s="152">
        <v>59138</v>
      </c>
      <c r="C10" s="12">
        <v>11.403327786379949</v>
      </c>
      <c r="D10" s="153"/>
      <c r="E10" s="152">
        <v>20797</v>
      </c>
      <c r="F10" s="12">
        <v>11.354429412214325</v>
      </c>
      <c r="G10" s="153"/>
      <c r="H10" s="152">
        <v>6468</v>
      </c>
      <c r="I10" s="12">
        <v>25.798731602249614</v>
      </c>
    </row>
    <row r="11" spans="1:11" s="22" customFormat="1" ht="15" customHeight="1" x14ac:dyDescent="0.25">
      <c r="A11" s="17">
        <v>1997</v>
      </c>
      <c r="B11" s="152">
        <v>53228</v>
      </c>
      <c r="C11" s="12">
        <v>10.13339730007063</v>
      </c>
      <c r="D11" s="153"/>
      <c r="E11" s="152">
        <v>21521</v>
      </c>
      <c r="F11" s="12">
        <v>11.169412179906372</v>
      </c>
      <c r="G11" s="153"/>
      <c r="H11" s="152">
        <v>5515</v>
      </c>
      <c r="I11" s="12">
        <v>20.643833052592175</v>
      </c>
    </row>
    <row r="12" spans="1:11" s="22" customFormat="1" ht="15" customHeight="1" x14ac:dyDescent="0.25">
      <c r="A12" s="17">
        <v>1998</v>
      </c>
      <c r="B12" s="152">
        <v>53042</v>
      </c>
      <c r="C12" s="12">
        <v>10.014783710352562</v>
      </c>
      <c r="D12" s="153"/>
      <c r="E12" s="152">
        <v>21897</v>
      </c>
      <c r="F12" s="12">
        <v>10.817874169404442</v>
      </c>
      <c r="G12" s="142"/>
      <c r="H12" s="152" t="s">
        <v>7</v>
      </c>
      <c r="I12" s="12" t="s">
        <v>7</v>
      </c>
    </row>
    <row r="13" spans="1:11" s="22" customFormat="1" ht="15" customHeight="1" x14ac:dyDescent="0.25">
      <c r="A13" s="17">
        <v>1999</v>
      </c>
      <c r="B13" s="152">
        <v>50642</v>
      </c>
      <c r="C13" s="142">
        <v>9.4647859947631758</v>
      </c>
      <c r="D13" s="153"/>
      <c r="E13" s="152">
        <v>22444</v>
      </c>
      <c r="F13" s="142">
        <v>10.539810749254503</v>
      </c>
      <c r="G13" s="142"/>
      <c r="H13" s="152" t="s">
        <v>7</v>
      </c>
      <c r="I13" s="142" t="s">
        <v>7</v>
      </c>
    </row>
    <row r="14" spans="1:11" s="22" customFormat="1" ht="15" customHeight="1" x14ac:dyDescent="0.25">
      <c r="A14" s="17">
        <v>2000</v>
      </c>
      <c r="B14" s="152">
        <v>44419</v>
      </c>
      <c r="C14" s="142">
        <v>8.1999999999999993</v>
      </c>
      <c r="D14" s="153"/>
      <c r="E14" s="152">
        <v>20271</v>
      </c>
      <c r="F14" s="142">
        <v>8.8000000000000007</v>
      </c>
      <c r="G14" s="142"/>
      <c r="H14" s="152" t="s">
        <v>7</v>
      </c>
      <c r="I14" s="142" t="s">
        <v>7</v>
      </c>
    </row>
    <row r="15" spans="1:11" s="22" customFormat="1" ht="15" customHeight="1" x14ac:dyDescent="0.25">
      <c r="A15" s="17">
        <v>2001</v>
      </c>
      <c r="B15" s="152">
        <v>45330</v>
      </c>
      <c r="C15" s="142">
        <v>8.4</v>
      </c>
      <c r="D15" s="153"/>
      <c r="E15" s="152">
        <f>22245-39</f>
        <v>22206</v>
      </c>
      <c r="F15" s="142">
        <v>9.1999999999999993</v>
      </c>
      <c r="G15" s="142"/>
      <c r="H15" s="152" t="s">
        <v>7</v>
      </c>
      <c r="I15" s="142" t="s">
        <v>7</v>
      </c>
    </row>
    <row r="16" spans="1:11" s="22" customFormat="1" ht="15" customHeight="1" x14ac:dyDescent="0.25">
      <c r="A16" s="17">
        <v>2002</v>
      </c>
      <c r="B16" s="152">
        <v>40705</v>
      </c>
      <c r="C16" s="142">
        <v>7.6</v>
      </c>
      <c r="D16" s="153"/>
      <c r="E16" s="152">
        <v>26296</v>
      </c>
      <c r="F16" s="142">
        <v>10.199999999999999</v>
      </c>
      <c r="G16" s="142"/>
      <c r="H16" s="152" t="s">
        <v>7</v>
      </c>
      <c r="I16" s="142" t="s">
        <v>7</v>
      </c>
      <c r="J16" s="28"/>
    </row>
    <row r="17" spans="1:12" s="22" customFormat="1" ht="15" customHeight="1" x14ac:dyDescent="0.25">
      <c r="A17" s="17">
        <v>2003</v>
      </c>
      <c r="B17" s="152">
        <v>39957</v>
      </c>
      <c r="C17" s="142">
        <v>7.5</v>
      </c>
      <c r="D17" s="153"/>
      <c r="E17" s="152">
        <v>28188</v>
      </c>
      <c r="F17" s="142">
        <v>10.4</v>
      </c>
      <c r="G17" s="142"/>
      <c r="H17" s="152" t="s">
        <v>7</v>
      </c>
      <c r="I17" s="142" t="s">
        <v>7</v>
      </c>
      <c r="J17" s="28"/>
    </row>
    <row r="18" spans="1:12" s="22" customFormat="1" ht="15" customHeight="1" x14ac:dyDescent="0.25">
      <c r="A18" s="17">
        <v>2004</v>
      </c>
      <c r="B18" s="152">
        <v>38657</v>
      </c>
      <c r="C18" s="142">
        <v>7.4</v>
      </c>
      <c r="D18" s="153"/>
      <c r="E18" s="152">
        <v>28677</v>
      </c>
      <c r="F18" s="142">
        <v>10.199999999999999</v>
      </c>
      <c r="G18" s="142"/>
      <c r="H18" s="152" t="s">
        <v>7</v>
      </c>
      <c r="I18" s="142" t="s">
        <v>7</v>
      </c>
    </row>
    <row r="19" spans="1:12" s="22" customFormat="1" ht="15" customHeight="1" x14ac:dyDescent="0.25">
      <c r="A19" s="17">
        <v>2005</v>
      </c>
      <c r="B19" s="152">
        <v>38972</v>
      </c>
      <c r="C19" s="142">
        <v>7.5</v>
      </c>
      <c r="D19" s="153"/>
      <c r="E19" s="152">
        <v>33291</v>
      </c>
      <c r="F19" s="142">
        <v>11.4</v>
      </c>
      <c r="G19" s="142"/>
      <c r="H19" s="152" t="s">
        <v>7</v>
      </c>
      <c r="I19" s="142" t="s">
        <v>7</v>
      </c>
      <c r="J19" s="28"/>
    </row>
    <row r="20" spans="1:12" s="22" customFormat="1" ht="15" customHeight="1" x14ac:dyDescent="0.25">
      <c r="A20" s="17">
        <v>2006</v>
      </c>
      <c r="B20" s="152">
        <v>39814</v>
      </c>
      <c r="C20" s="142">
        <v>7.6</v>
      </c>
      <c r="D20" s="153"/>
      <c r="E20" s="152">
        <v>34144</v>
      </c>
      <c r="F20" s="142">
        <v>11.4</v>
      </c>
      <c r="G20" s="153"/>
      <c r="H20" s="152" t="s">
        <v>7</v>
      </c>
      <c r="I20" s="142" t="s">
        <v>7</v>
      </c>
      <c r="J20" s="28"/>
    </row>
    <row r="21" spans="1:12" ht="15" customHeight="1" x14ac:dyDescent="0.25">
      <c r="A21" s="17">
        <v>2007</v>
      </c>
      <c r="B21" s="152">
        <v>40810</v>
      </c>
      <c r="C21" s="142">
        <v>7.9</v>
      </c>
      <c r="D21" s="153"/>
      <c r="E21" s="152">
        <v>36407</v>
      </c>
      <c r="F21" s="142">
        <v>12.2</v>
      </c>
      <c r="G21" s="50"/>
      <c r="H21" s="152" t="s">
        <v>7</v>
      </c>
      <c r="I21" s="142" t="s">
        <v>7</v>
      </c>
    </row>
    <row r="22" spans="1:12" ht="15" customHeight="1" x14ac:dyDescent="0.25">
      <c r="A22" s="17">
        <v>2008</v>
      </c>
      <c r="B22" s="152">
        <v>37570</v>
      </c>
      <c r="C22" s="142">
        <v>7.4</v>
      </c>
      <c r="D22" s="153"/>
      <c r="E22" s="152">
        <v>34800</v>
      </c>
      <c r="F22" s="142">
        <v>11.6</v>
      </c>
      <c r="G22" s="95"/>
      <c r="H22" s="152" t="s">
        <v>7</v>
      </c>
      <c r="I22" s="142" t="s">
        <v>7</v>
      </c>
      <c r="J22" s="35"/>
    </row>
    <row r="23" spans="1:12" s="22" customFormat="1" ht="15" customHeight="1" x14ac:dyDescent="0.25">
      <c r="A23" s="17">
        <v>2009</v>
      </c>
      <c r="B23" s="152">
        <v>26996</v>
      </c>
      <c r="C23" s="142">
        <v>5.3</v>
      </c>
      <c r="D23" s="153"/>
      <c r="E23" s="152">
        <v>31022</v>
      </c>
      <c r="F23" s="142">
        <v>10</v>
      </c>
      <c r="G23" s="95"/>
      <c r="H23" s="152">
        <v>8087</v>
      </c>
      <c r="I23" s="142">
        <v>21</v>
      </c>
    </row>
    <row r="24" spans="1:12" ht="15" customHeight="1" x14ac:dyDescent="0.25">
      <c r="A24" s="17">
        <v>2010</v>
      </c>
      <c r="B24" s="152">
        <v>29550</v>
      </c>
      <c r="C24" s="142">
        <v>6</v>
      </c>
      <c r="D24" s="153"/>
      <c r="E24" s="152">
        <v>36288</v>
      </c>
      <c r="F24" s="142">
        <v>11.6</v>
      </c>
      <c r="G24" s="95"/>
      <c r="H24" s="152">
        <v>7866</v>
      </c>
      <c r="I24" s="142">
        <v>20.3</v>
      </c>
      <c r="J24" s="35"/>
    </row>
    <row r="25" spans="1:12" ht="12.75" customHeight="1" x14ac:dyDescent="0.25">
      <c r="A25" s="17">
        <v>2011</v>
      </c>
      <c r="B25" s="152">
        <v>27846</v>
      </c>
      <c r="C25" s="142">
        <v>5.8</v>
      </c>
      <c r="D25" s="153"/>
      <c r="E25" s="152">
        <v>40511</v>
      </c>
      <c r="F25" s="142">
        <v>12.8</v>
      </c>
      <c r="G25" s="95"/>
      <c r="H25" s="152">
        <f>22+7822</f>
        <v>7844</v>
      </c>
      <c r="I25" s="142">
        <f>+H25/39046*100</f>
        <v>20.089125646673157</v>
      </c>
      <c r="J25" s="35"/>
      <c r="K25" s="35"/>
    </row>
    <row r="26" spans="1:12" ht="12.75" customHeight="1" x14ac:dyDescent="0.25">
      <c r="A26" s="17">
        <v>2012</v>
      </c>
      <c r="B26" s="152">
        <v>26366</v>
      </c>
      <c r="C26" s="142">
        <v>5.6</v>
      </c>
      <c r="D26" s="153"/>
      <c r="E26" s="152">
        <v>37826</v>
      </c>
      <c r="F26" s="142">
        <v>11.9</v>
      </c>
      <c r="G26" s="95"/>
      <c r="H26" s="152">
        <v>8438</v>
      </c>
      <c r="I26" s="142">
        <v>20.6</v>
      </c>
    </row>
    <row r="27" spans="1:12" ht="12.75" customHeight="1" x14ac:dyDescent="0.25">
      <c r="A27" s="17">
        <v>2013</v>
      </c>
      <c r="B27" s="152">
        <v>23195</v>
      </c>
      <c r="C27" s="142">
        <v>5.0999999999999996</v>
      </c>
      <c r="D27" s="153"/>
      <c r="E27" s="152">
        <f>25399+5932</f>
        <v>31331</v>
      </c>
      <c r="F27" s="142">
        <v>9.8000000000000007</v>
      </c>
      <c r="G27" s="95"/>
      <c r="H27" s="152">
        <f>6794+20</f>
        <v>6814</v>
      </c>
      <c r="I27" s="142">
        <v>15.4</v>
      </c>
    </row>
    <row r="28" spans="1:12" x14ac:dyDescent="0.25">
      <c r="A28" s="17">
        <v>2014</v>
      </c>
      <c r="B28" s="152">
        <v>19024</v>
      </c>
      <c r="C28" s="142">
        <v>4.3</v>
      </c>
      <c r="D28" s="153"/>
      <c r="E28" s="152">
        <v>31179</v>
      </c>
      <c r="F28" s="142">
        <v>9.6999999999999993</v>
      </c>
      <c r="G28" s="95"/>
      <c r="H28" s="152">
        <v>7015</v>
      </c>
      <c r="I28" s="142">
        <v>14.7</v>
      </c>
      <c r="J28" s="35"/>
    </row>
    <row r="29" spans="1:12" x14ac:dyDescent="0.25">
      <c r="A29" s="17">
        <v>2015</v>
      </c>
      <c r="B29" s="152">
        <v>13658</v>
      </c>
      <c r="C29" s="142">
        <v>3.1</v>
      </c>
      <c r="D29" s="153"/>
      <c r="E29" s="152">
        <v>31448</v>
      </c>
      <c r="F29" s="142">
        <v>9.6999999999999993</v>
      </c>
      <c r="G29" s="95"/>
      <c r="H29" s="152">
        <v>7262</v>
      </c>
      <c r="I29" s="142">
        <v>14.9</v>
      </c>
      <c r="J29" s="35"/>
    </row>
    <row r="30" spans="1:12" x14ac:dyDescent="0.25">
      <c r="A30" s="17">
        <v>2016</v>
      </c>
      <c r="B30" s="152">
        <v>14169</v>
      </c>
      <c r="C30" s="142">
        <v>3.1853620373367866</v>
      </c>
      <c r="D30" s="153"/>
      <c r="E30" s="152">
        <v>29565</v>
      </c>
      <c r="F30" s="142">
        <v>9.19278258517277</v>
      </c>
      <c r="G30" s="95"/>
      <c r="H30" s="152">
        <v>6650</v>
      </c>
      <c r="I30" s="142">
        <v>13.792960404870055</v>
      </c>
      <c r="J30" s="35"/>
      <c r="K30" s="25"/>
    </row>
    <row r="31" spans="1:12" x14ac:dyDescent="0.25">
      <c r="A31" s="17">
        <v>2017</v>
      </c>
      <c r="B31" s="152">
        <v>12093</v>
      </c>
      <c r="C31" s="142">
        <v>2.7</v>
      </c>
      <c r="D31" s="153"/>
      <c r="E31" s="152">
        <f>18394+4471</f>
        <v>22865</v>
      </c>
      <c r="F31" s="142">
        <v>7.2</v>
      </c>
      <c r="G31" s="95"/>
      <c r="H31" s="152">
        <f>5627+27</f>
        <v>5654</v>
      </c>
      <c r="I31" s="142">
        <v>11.9</v>
      </c>
      <c r="J31" s="35"/>
      <c r="K31" s="25"/>
    </row>
    <row r="32" spans="1:12" x14ac:dyDescent="0.25">
      <c r="A32" s="17">
        <v>2018</v>
      </c>
      <c r="B32" s="152">
        <v>10579</v>
      </c>
      <c r="C32" s="142">
        <v>2.2999999999999998</v>
      </c>
      <c r="D32" s="153"/>
      <c r="E32" s="152">
        <f>16586+3796+58</f>
        <v>20440</v>
      </c>
      <c r="F32" s="142">
        <f>+E32/318519*100</f>
        <v>6.417199601907579</v>
      </c>
      <c r="G32" s="95"/>
      <c r="H32" s="152">
        <f>6024+42</f>
        <v>6066</v>
      </c>
      <c r="I32" s="142">
        <f>+H32/47951*100</f>
        <v>12.650413964255177</v>
      </c>
      <c r="J32" s="35"/>
      <c r="K32" s="201"/>
      <c r="L32" s="35"/>
    </row>
    <row r="33" spans="1:11" ht="13.5" thickBot="1" x14ac:dyDescent="0.3">
      <c r="A33" s="191">
        <v>2019</v>
      </c>
      <c r="B33" s="30">
        <v>3626</v>
      </c>
      <c r="C33" s="13">
        <v>0.8</v>
      </c>
      <c r="D33" s="154"/>
      <c r="E33" s="30">
        <v>3950</v>
      </c>
      <c r="F33" s="13">
        <v>1.2</v>
      </c>
      <c r="G33" s="49"/>
      <c r="H33" s="30">
        <v>4541</v>
      </c>
      <c r="I33" s="13">
        <v>9</v>
      </c>
      <c r="K33" s="25"/>
    </row>
    <row r="34" spans="1:11" x14ac:dyDescent="0.25">
      <c r="A34" s="233" t="s">
        <v>79</v>
      </c>
      <c r="B34" s="233"/>
      <c r="C34" s="233"/>
      <c r="D34" s="233"/>
      <c r="E34" s="233"/>
      <c r="F34" s="233"/>
      <c r="G34" s="233"/>
      <c r="H34" s="233"/>
      <c r="I34" s="233"/>
    </row>
  </sheetData>
  <mergeCells count="10">
    <mergeCell ref="A34:I34"/>
    <mergeCell ref="A1:I1"/>
    <mergeCell ref="A2:I2"/>
    <mergeCell ref="A3:I3"/>
    <mergeCell ref="A4:I4"/>
    <mergeCell ref="A6:A8"/>
    <mergeCell ref="B6:C7"/>
    <mergeCell ref="E6:I6"/>
    <mergeCell ref="E7:F7"/>
    <mergeCell ref="H7:I7"/>
  </mergeCells>
  <hyperlinks>
    <hyperlink ref="K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H1" zoomScaleNormal="100" zoomScaleSheetLayoutView="100" workbookViewId="0">
      <selection activeCell="V1" sqref="V1"/>
    </sheetView>
  </sheetViews>
  <sheetFormatPr baseColWidth="10" defaultRowHeight="12.75" x14ac:dyDescent="0.25"/>
  <cols>
    <col min="1" max="1" width="9.85546875" style="4" customWidth="1"/>
    <col min="2" max="2" width="7" style="50" bestFit="1" customWidth="1"/>
    <col min="3" max="17" width="6.42578125" style="50" bestFit="1" customWidth="1"/>
    <col min="18" max="21" width="6.7109375" style="50" customWidth="1"/>
    <col min="22" max="253" width="11.42578125" style="4"/>
    <col min="254" max="254" width="11.85546875" style="4" customWidth="1"/>
    <col min="255" max="275" width="6.28515625" style="4" customWidth="1"/>
    <col min="276" max="509" width="11.42578125" style="4"/>
    <col min="510" max="510" width="11.85546875" style="4" customWidth="1"/>
    <col min="511" max="531" width="6.28515625" style="4" customWidth="1"/>
    <col min="532" max="765" width="11.42578125" style="4"/>
    <col min="766" max="766" width="11.85546875" style="4" customWidth="1"/>
    <col min="767" max="787" width="6.28515625" style="4" customWidth="1"/>
    <col min="788" max="1021" width="11.42578125" style="4"/>
    <col min="1022" max="1022" width="11.85546875" style="4" customWidth="1"/>
    <col min="1023" max="1043" width="6.28515625" style="4" customWidth="1"/>
    <col min="1044" max="1277" width="11.42578125" style="4"/>
    <col min="1278" max="1278" width="11.85546875" style="4" customWidth="1"/>
    <col min="1279" max="1299" width="6.28515625" style="4" customWidth="1"/>
    <col min="1300" max="1533" width="11.42578125" style="4"/>
    <col min="1534" max="1534" width="11.85546875" style="4" customWidth="1"/>
    <col min="1535" max="1555" width="6.28515625" style="4" customWidth="1"/>
    <col min="1556" max="1789" width="11.42578125" style="4"/>
    <col min="1790" max="1790" width="11.85546875" style="4" customWidth="1"/>
    <col min="1791" max="1811" width="6.28515625" style="4" customWidth="1"/>
    <col min="1812" max="2045" width="11.42578125" style="4"/>
    <col min="2046" max="2046" width="11.85546875" style="4" customWidth="1"/>
    <col min="2047" max="2067" width="6.28515625" style="4" customWidth="1"/>
    <col min="2068" max="2301" width="11.42578125" style="4"/>
    <col min="2302" max="2302" width="11.85546875" style="4" customWidth="1"/>
    <col min="2303" max="2323" width="6.28515625" style="4" customWidth="1"/>
    <col min="2324" max="2557" width="11.42578125" style="4"/>
    <col min="2558" max="2558" width="11.85546875" style="4" customWidth="1"/>
    <col min="2559" max="2579" width="6.28515625" style="4" customWidth="1"/>
    <col min="2580" max="2813" width="11.42578125" style="4"/>
    <col min="2814" max="2814" width="11.85546875" style="4" customWidth="1"/>
    <col min="2815" max="2835" width="6.28515625" style="4" customWidth="1"/>
    <col min="2836" max="3069" width="11.42578125" style="4"/>
    <col min="3070" max="3070" width="11.85546875" style="4" customWidth="1"/>
    <col min="3071" max="3091" width="6.28515625" style="4" customWidth="1"/>
    <col min="3092" max="3325" width="11.42578125" style="4"/>
    <col min="3326" max="3326" width="11.85546875" style="4" customWidth="1"/>
    <col min="3327" max="3347" width="6.28515625" style="4" customWidth="1"/>
    <col min="3348" max="3581" width="11.42578125" style="4"/>
    <col min="3582" max="3582" width="11.85546875" style="4" customWidth="1"/>
    <col min="3583" max="3603" width="6.28515625" style="4" customWidth="1"/>
    <col min="3604" max="3837" width="11.42578125" style="4"/>
    <col min="3838" max="3838" width="11.85546875" style="4" customWidth="1"/>
    <col min="3839" max="3859" width="6.28515625" style="4" customWidth="1"/>
    <col min="3860" max="4093" width="11.42578125" style="4"/>
    <col min="4094" max="4094" width="11.85546875" style="4" customWidth="1"/>
    <col min="4095" max="4115" width="6.28515625" style="4" customWidth="1"/>
    <col min="4116" max="4349" width="11.42578125" style="4"/>
    <col min="4350" max="4350" width="11.85546875" style="4" customWidth="1"/>
    <col min="4351" max="4371" width="6.28515625" style="4" customWidth="1"/>
    <col min="4372" max="4605" width="11.42578125" style="4"/>
    <col min="4606" max="4606" width="11.85546875" style="4" customWidth="1"/>
    <col min="4607" max="4627" width="6.28515625" style="4" customWidth="1"/>
    <col min="4628" max="4861" width="11.42578125" style="4"/>
    <col min="4862" max="4862" width="11.85546875" style="4" customWidth="1"/>
    <col min="4863" max="4883" width="6.28515625" style="4" customWidth="1"/>
    <col min="4884" max="5117" width="11.42578125" style="4"/>
    <col min="5118" max="5118" width="11.85546875" style="4" customWidth="1"/>
    <col min="5119" max="5139" width="6.28515625" style="4" customWidth="1"/>
    <col min="5140" max="5373" width="11.42578125" style="4"/>
    <col min="5374" max="5374" width="11.85546875" style="4" customWidth="1"/>
    <col min="5375" max="5395" width="6.28515625" style="4" customWidth="1"/>
    <col min="5396" max="5629" width="11.42578125" style="4"/>
    <col min="5630" max="5630" width="11.85546875" style="4" customWidth="1"/>
    <col min="5631" max="5651" width="6.28515625" style="4" customWidth="1"/>
    <col min="5652" max="5885" width="11.42578125" style="4"/>
    <col min="5886" max="5886" width="11.85546875" style="4" customWidth="1"/>
    <col min="5887" max="5907" width="6.28515625" style="4" customWidth="1"/>
    <col min="5908" max="6141" width="11.42578125" style="4"/>
    <col min="6142" max="6142" width="11.85546875" style="4" customWidth="1"/>
    <col min="6143" max="6163" width="6.28515625" style="4" customWidth="1"/>
    <col min="6164" max="6397" width="11.42578125" style="4"/>
    <col min="6398" max="6398" width="11.85546875" style="4" customWidth="1"/>
    <col min="6399" max="6419" width="6.28515625" style="4" customWidth="1"/>
    <col min="6420" max="6653" width="11.42578125" style="4"/>
    <col min="6654" max="6654" width="11.85546875" style="4" customWidth="1"/>
    <col min="6655" max="6675" width="6.28515625" style="4" customWidth="1"/>
    <col min="6676" max="6909" width="11.42578125" style="4"/>
    <col min="6910" max="6910" width="11.85546875" style="4" customWidth="1"/>
    <col min="6911" max="6931" width="6.28515625" style="4" customWidth="1"/>
    <col min="6932" max="7165" width="11.42578125" style="4"/>
    <col min="7166" max="7166" width="11.85546875" style="4" customWidth="1"/>
    <col min="7167" max="7187" width="6.28515625" style="4" customWidth="1"/>
    <col min="7188" max="7421" width="11.42578125" style="4"/>
    <col min="7422" max="7422" width="11.85546875" style="4" customWidth="1"/>
    <col min="7423" max="7443" width="6.28515625" style="4" customWidth="1"/>
    <col min="7444" max="7677" width="11.42578125" style="4"/>
    <col min="7678" max="7678" width="11.85546875" style="4" customWidth="1"/>
    <col min="7679" max="7699" width="6.28515625" style="4" customWidth="1"/>
    <col min="7700" max="7933" width="11.42578125" style="4"/>
    <col min="7934" max="7934" width="11.85546875" style="4" customWidth="1"/>
    <col min="7935" max="7955" width="6.28515625" style="4" customWidth="1"/>
    <col min="7956" max="8189" width="11.42578125" style="4"/>
    <col min="8190" max="8190" width="11.85546875" style="4" customWidth="1"/>
    <col min="8191" max="8211" width="6.28515625" style="4" customWidth="1"/>
    <col min="8212" max="8445" width="11.42578125" style="4"/>
    <col min="8446" max="8446" width="11.85546875" style="4" customWidth="1"/>
    <col min="8447" max="8467" width="6.28515625" style="4" customWidth="1"/>
    <col min="8468" max="8701" width="11.42578125" style="4"/>
    <col min="8702" max="8702" width="11.85546875" style="4" customWidth="1"/>
    <col min="8703" max="8723" width="6.28515625" style="4" customWidth="1"/>
    <col min="8724" max="8957" width="11.42578125" style="4"/>
    <col min="8958" max="8958" width="11.85546875" style="4" customWidth="1"/>
    <col min="8959" max="8979" width="6.28515625" style="4" customWidth="1"/>
    <col min="8980" max="9213" width="11.42578125" style="4"/>
    <col min="9214" max="9214" width="11.85546875" style="4" customWidth="1"/>
    <col min="9215" max="9235" width="6.28515625" style="4" customWidth="1"/>
    <col min="9236" max="9469" width="11.42578125" style="4"/>
    <col min="9470" max="9470" width="11.85546875" style="4" customWidth="1"/>
    <col min="9471" max="9491" width="6.28515625" style="4" customWidth="1"/>
    <col min="9492" max="9725" width="11.42578125" style="4"/>
    <col min="9726" max="9726" width="11.85546875" style="4" customWidth="1"/>
    <col min="9727" max="9747" width="6.28515625" style="4" customWidth="1"/>
    <col min="9748" max="9981" width="11.42578125" style="4"/>
    <col min="9982" max="9982" width="11.85546875" style="4" customWidth="1"/>
    <col min="9983" max="10003" width="6.28515625" style="4" customWidth="1"/>
    <col min="10004" max="10237" width="11.42578125" style="4"/>
    <col min="10238" max="10238" width="11.85546875" style="4" customWidth="1"/>
    <col min="10239" max="10259" width="6.28515625" style="4" customWidth="1"/>
    <col min="10260" max="10493" width="11.42578125" style="4"/>
    <col min="10494" max="10494" width="11.85546875" style="4" customWidth="1"/>
    <col min="10495" max="10515" width="6.28515625" style="4" customWidth="1"/>
    <col min="10516" max="10749" width="11.42578125" style="4"/>
    <col min="10750" max="10750" width="11.85546875" style="4" customWidth="1"/>
    <col min="10751" max="10771" width="6.28515625" style="4" customWidth="1"/>
    <col min="10772" max="11005" width="11.42578125" style="4"/>
    <col min="11006" max="11006" width="11.85546875" style="4" customWidth="1"/>
    <col min="11007" max="11027" width="6.28515625" style="4" customWidth="1"/>
    <col min="11028" max="11261" width="11.42578125" style="4"/>
    <col min="11262" max="11262" width="11.85546875" style="4" customWidth="1"/>
    <col min="11263" max="11283" width="6.28515625" style="4" customWidth="1"/>
    <col min="11284" max="11517" width="11.42578125" style="4"/>
    <col min="11518" max="11518" width="11.85546875" style="4" customWidth="1"/>
    <col min="11519" max="11539" width="6.28515625" style="4" customWidth="1"/>
    <col min="11540" max="11773" width="11.42578125" style="4"/>
    <col min="11774" max="11774" width="11.85546875" style="4" customWidth="1"/>
    <col min="11775" max="11795" width="6.28515625" style="4" customWidth="1"/>
    <col min="11796" max="12029" width="11.42578125" style="4"/>
    <col min="12030" max="12030" width="11.85546875" style="4" customWidth="1"/>
    <col min="12031" max="12051" width="6.28515625" style="4" customWidth="1"/>
    <col min="12052" max="12285" width="11.42578125" style="4"/>
    <col min="12286" max="12286" width="11.85546875" style="4" customWidth="1"/>
    <col min="12287" max="12307" width="6.28515625" style="4" customWidth="1"/>
    <col min="12308" max="12541" width="11.42578125" style="4"/>
    <col min="12542" max="12542" width="11.85546875" style="4" customWidth="1"/>
    <col min="12543" max="12563" width="6.28515625" style="4" customWidth="1"/>
    <col min="12564" max="12797" width="11.42578125" style="4"/>
    <col min="12798" max="12798" width="11.85546875" style="4" customWidth="1"/>
    <col min="12799" max="12819" width="6.28515625" style="4" customWidth="1"/>
    <col min="12820" max="13053" width="11.42578125" style="4"/>
    <col min="13054" max="13054" width="11.85546875" style="4" customWidth="1"/>
    <col min="13055" max="13075" width="6.28515625" style="4" customWidth="1"/>
    <col min="13076" max="13309" width="11.42578125" style="4"/>
    <col min="13310" max="13310" width="11.85546875" style="4" customWidth="1"/>
    <col min="13311" max="13331" width="6.28515625" style="4" customWidth="1"/>
    <col min="13332" max="13565" width="11.42578125" style="4"/>
    <col min="13566" max="13566" width="11.85546875" style="4" customWidth="1"/>
    <col min="13567" max="13587" width="6.28515625" style="4" customWidth="1"/>
    <col min="13588" max="13821" width="11.42578125" style="4"/>
    <col min="13822" max="13822" width="11.85546875" style="4" customWidth="1"/>
    <col min="13823" max="13843" width="6.28515625" style="4" customWidth="1"/>
    <col min="13844" max="14077" width="11.42578125" style="4"/>
    <col min="14078" max="14078" width="11.85546875" style="4" customWidth="1"/>
    <col min="14079" max="14099" width="6.28515625" style="4" customWidth="1"/>
    <col min="14100" max="14333" width="11.42578125" style="4"/>
    <col min="14334" max="14334" width="11.85546875" style="4" customWidth="1"/>
    <col min="14335" max="14355" width="6.28515625" style="4" customWidth="1"/>
    <col min="14356" max="14589" width="11.42578125" style="4"/>
    <col min="14590" max="14590" width="11.85546875" style="4" customWidth="1"/>
    <col min="14591" max="14611" width="6.28515625" style="4" customWidth="1"/>
    <col min="14612" max="14845" width="11.42578125" style="4"/>
    <col min="14846" max="14846" width="11.85546875" style="4" customWidth="1"/>
    <col min="14847" max="14867" width="6.28515625" style="4" customWidth="1"/>
    <col min="14868" max="15101" width="11.42578125" style="4"/>
    <col min="15102" max="15102" width="11.85546875" style="4" customWidth="1"/>
    <col min="15103" max="15123" width="6.28515625" style="4" customWidth="1"/>
    <col min="15124" max="15357" width="11.42578125" style="4"/>
    <col min="15358" max="15358" width="11.85546875" style="4" customWidth="1"/>
    <col min="15359" max="15379" width="6.28515625" style="4" customWidth="1"/>
    <col min="15380" max="15613" width="11.42578125" style="4"/>
    <col min="15614" max="15614" width="11.85546875" style="4" customWidth="1"/>
    <col min="15615" max="15635" width="6.28515625" style="4" customWidth="1"/>
    <col min="15636" max="15869" width="11.42578125" style="4"/>
    <col min="15870" max="15870" width="11.85546875" style="4" customWidth="1"/>
    <col min="15871" max="15891" width="6.28515625" style="4" customWidth="1"/>
    <col min="15892" max="16125" width="11.42578125" style="4"/>
    <col min="16126" max="16126" width="11.85546875" style="4" customWidth="1"/>
    <col min="16127" max="16147" width="6.28515625" style="4" customWidth="1"/>
    <col min="16148" max="16384" width="11.42578125" style="4"/>
  </cols>
  <sheetData>
    <row r="1" spans="1:22" s="31" customFormat="1" ht="14.25" customHeight="1" thickBot="1" x14ac:dyDescent="0.3">
      <c r="A1" s="199" t="s">
        <v>81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89" t="s">
        <v>111</v>
      </c>
    </row>
    <row r="2" spans="1:22" s="31" customFormat="1" ht="15" x14ac:dyDescent="0.25">
      <c r="A2" s="199" t="s">
        <v>8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2" s="31" customFormat="1" ht="15" x14ac:dyDescent="0.25">
      <c r="A3" s="199" t="s">
        <v>92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</row>
    <row r="4" spans="1:22" s="31" customFormat="1" ht="15" x14ac:dyDescent="0.25">
      <c r="A4" s="199" t="s">
        <v>99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</row>
    <row r="5" spans="1:22" s="31" customFormat="1" ht="15" x14ac:dyDescent="0.25">
      <c r="A5" s="199" t="s">
        <v>118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</row>
    <row r="6" spans="1:22" ht="15" customHeight="1" thickBot="1" x14ac:dyDescent="0.3">
      <c r="A6" s="42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2" ht="25.5" customHeight="1" thickBot="1" x14ac:dyDescent="0.3">
      <c r="A7" s="158" t="s">
        <v>80</v>
      </c>
      <c r="B7" s="139">
        <v>2000</v>
      </c>
      <c r="C7" s="139">
        <v>2001</v>
      </c>
      <c r="D7" s="139">
        <v>2002</v>
      </c>
      <c r="E7" s="139">
        <v>2003</v>
      </c>
      <c r="F7" s="139">
        <v>2004</v>
      </c>
      <c r="G7" s="139">
        <v>2005</v>
      </c>
      <c r="H7" s="139">
        <v>2006</v>
      </c>
      <c r="I7" s="139">
        <v>2007</v>
      </c>
      <c r="J7" s="139">
        <v>2008</v>
      </c>
      <c r="K7" s="139">
        <v>2009</v>
      </c>
      <c r="L7" s="139">
        <v>2010</v>
      </c>
      <c r="M7" s="139">
        <v>2011</v>
      </c>
      <c r="N7" s="139">
        <v>2012</v>
      </c>
      <c r="O7" s="139">
        <v>2013</v>
      </c>
      <c r="P7" s="139">
        <v>2014</v>
      </c>
      <c r="Q7" s="139">
        <v>2015</v>
      </c>
      <c r="R7" s="139">
        <v>2016</v>
      </c>
      <c r="S7" s="167">
        <v>2017</v>
      </c>
      <c r="T7" s="167">
        <v>2018</v>
      </c>
      <c r="U7" s="191">
        <v>2019</v>
      </c>
    </row>
    <row r="8" spans="1:22" ht="9.75" customHeight="1" x14ac:dyDescent="0.25"/>
    <row r="9" spans="1:22" ht="13.5" x14ac:dyDescent="0.25">
      <c r="A9" s="241" t="s">
        <v>5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166"/>
      <c r="T9" s="166"/>
      <c r="U9" s="190"/>
    </row>
    <row r="10" spans="1:22" ht="13.5" x14ac:dyDescent="0.25">
      <c r="A10" s="190" t="s">
        <v>10</v>
      </c>
      <c r="B10" s="200">
        <f>+B12+B17</f>
        <v>44419</v>
      </c>
      <c r="C10" s="200">
        <f t="shared" ref="C10:U10" si="0">+C12+C17</f>
        <v>45330</v>
      </c>
      <c r="D10" s="200">
        <f t="shared" si="0"/>
        <v>40705</v>
      </c>
      <c r="E10" s="200">
        <f t="shared" si="0"/>
        <v>39957</v>
      </c>
      <c r="F10" s="200">
        <f t="shared" si="0"/>
        <v>38657</v>
      </c>
      <c r="G10" s="200">
        <f t="shared" si="0"/>
        <v>38972</v>
      </c>
      <c r="H10" s="200">
        <f t="shared" si="0"/>
        <v>39814</v>
      </c>
      <c r="I10" s="200">
        <f t="shared" si="0"/>
        <v>40810</v>
      </c>
      <c r="J10" s="200">
        <f t="shared" si="0"/>
        <v>37570</v>
      </c>
      <c r="K10" s="200">
        <f t="shared" si="0"/>
        <v>26996</v>
      </c>
      <c r="L10" s="200">
        <f t="shared" si="0"/>
        <v>29550</v>
      </c>
      <c r="M10" s="200">
        <f t="shared" si="0"/>
        <v>27846</v>
      </c>
      <c r="N10" s="200">
        <f t="shared" si="0"/>
        <v>26366</v>
      </c>
      <c r="O10" s="200">
        <f t="shared" si="0"/>
        <v>23195</v>
      </c>
      <c r="P10" s="200">
        <f t="shared" si="0"/>
        <v>19024</v>
      </c>
      <c r="Q10" s="200">
        <f t="shared" si="0"/>
        <v>13658</v>
      </c>
      <c r="R10" s="200">
        <f t="shared" si="0"/>
        <v>14169</v>
      </c>
      <c r="S10" s="200">
        <f t="shared" si="0"/>
        <v>12093</v>
      </c>
      <c r="T10" s="200">
        <f t="shared" si="0"/>
        <v>10579</v>
      </c>
      <c r="U10" s="61">
        <f t="shared" si="0"/>
        <v>3626</v>
      </c>
    </row>
    <row r="11" spans="1:22" ht="15" customHeight="1" x14ac:dyDescent="0.25">
      <c r="A11" s="14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2" ht="15" customHeight="1" x14ac:dyDescent="0.25">
      <c r="A12" s="140" t="s">
        <v>11</v>
      </c>
      <c r="B12" s="61">
        <v>30279</v>
      </c>
      <c r="C12" s="61">
        <f t="shared" ref="C12:O12" si="1">+C13+C14+C15</f>
        <v>30126</v>
      </c>
      <c r="D12" s="61">
        <f t="shared" si="1"/>
        <v>27263</v>
      </c>
      <c r="E12" s="61">
        <f t="shared" si="1"/>
        <v>26589</v>
      </c>
      <c r="F12" s="61">
        <f t="shared" si="1"/>
        <v>26223</v>
      </c>
      <c r="G12" s="61">
        <f t="shared" si="1"/>
        <v>25873</v>
      </c>
      <c r="H12" s="61">
        <f t="shared" si="1"/>
        <v>26247</v>
      </c>
      <c r="I12" s="61">
        <f t="shared" si="1"/>
        <v>27061</v>
      </c>
      <c r="J12" s="61">
        <f t="shared" si="1"/>
        <v>25544</v>
      </c>
      <c r="K12" s="61">
        <f t="shared" si="1"/>
        <v>18148</v>
      </c>
      <c r="L12" s="61">
        <f t="shared" si="1"/>
        <v>19801</v>
      </c>
      <c r="M12" s="61">
        <f t="shared" si="1"/>
        <v>18635</v>
      </c>
      <c r="N12" s="61">
        <f t="shared" si="1"/>
        <v>17262</v>
      </c>
      <c r="O12" s="61">
        <f t="shared" si="1"/>
        <v>15490</v>
      </c>
      <c r="P12" s="61">
        <f t="shared" ref="P12:U12" si="2">+P13+P14+P15</f>
        <v>12190</v>
      </c>
      <c r="Q12" s="61">
        <f t="shared" si="2"/>
        <v>8096</v>
      </c>
      <c r="R12" s="61">
        <f t="shared" si="2"/>
        <v>8636</v>
      </c>
      <c r="S12" s="61">
        <f t="shared" si="2"/>
        <v>7752</v>
      </c>
      <c r="T12" s="61">
        <f t="shared" si="2"/>
        <v>7053</v>
      </c>
      <c r="U12" s="61">
        <f t="shared" si="2"/>
        <v>2847</v>
      </c>
    </row>
    <row r="13" spans="1:22" ht="15" customHeight="1" x14ac:dyDescent="0.25">
      <c r="A13" s="39" t="s">
        <v>12</v>
      </c>
      <c r="B13" s="21">
        <v>15627</v>
      </c>
      <c r="C13" s="21">
        <v>15220</v>
      </c>
      <c r="D13" s="21">
        <v>13867</v>
      </c>
      <c r="E13" s="21">
        <v>13718</v>
      </c>
      <c r="F13" s="21">
        <v>13438</v>
      </c>
      <c r="G13" s="21">
        <v>12968</v>
      </c>
      <c r="H13" s="21">
        <v>12650</v>
      </c>
      <c r="I13" s="21">
        <v>13679</v>
      </c>
      <c r="J13" s="21">
        <v>13032</v>
      </c>
      <c r="K13" s="21">
        <v>9361</v>
      </c>
      <c r="L13" s="21">
        <v>9556</v>
      </c>
      <c r="M13" s="21">
        <v>9440</v>
      </c>
      <c r="N13" s="21">
        <v>9034</v>
      </c>
      <c r="O13" s="21">
        <v>8400</v>
      </c>
      <c r="P13" s="21">
        <v>6292</v>
      </c>
      <c r="Q13" s="21">
        <v>2674</v>
      </c>
      <c r="R13" s="21">
        <v>919</v>
      </c>
      <c r="S13" s="21">
        <v>676</v>
      </c>
      <c r="T13" s="21">
        <v>513</v>
      </c>
      <c r="U13" s="21">
        <v>331</v>
      </c>
    </row>
    <row r="14" spans="1:22" ht="15" customHeight="1" x14ac:dyDescent="0.25">
      <c r="A14" s="39" t="s">
        <v>13</v>
      </c>
      <c r="B14" s="21">
        <v>8235</v>
      </c>
      <c r="C14" s="21">
        <v>8301</v>
      </c>
      <c r="D14" s="21">
        <v>7283</v>
      </c>
      <c r="E14" s="21">
        <v>7094</v>
      </c>
      <c r="F14" s="21">
        <v>7190</v>
      </c>
      <c r="G14" s="21">
        <v>6857</v>
      </c>
      <c r="H14" s="21">
        <v>7350</v>
      </c>
      <c r="I14" s="21">
        <v>7106</v>
      </c>
      <c r="J14" s="21">
        <v>6702</v>
      </c>
      <c r="K14" s="21">
        <v>4852</v>
      </c>
      <c r="L14" s="21">
        <v>5799</v>
      </c>
      <c r="M14" s="21">
        <v>5066</v>
      </c>
      <c r="N14" s="21">
        <v>4469</v>
      </c>
      <c r="O14" s="21">
        <v>3972</v>
      </c>
      <c r="P14" s="21">
        <v>3391</v>
      </c>
      <c r="Q14" s="21">
        <v>3170</v>
      </c>
      <c r="R14" s="21">
        <v>5150</v>
      </c>
      <c r="S14" s="21">
        <v>4828</v>
      </c>
      <c r="T14" s="21">
        <v>4628</v>
      </c>
      <c r="U14" s="21">
        <v>1947</v>
      </c>
    </row>
    <row r="15" spans="1:22" ht="15" customHeight="1" x14ac:dyDescent="0.25">
      <c r="A15" s="39" t="s">
        <v>14</v>
      </c>
      <c r="B15" s="21">
        <v>6417</v>
      </c>
      <c r="C15" s="21">
        <v>6605</v>
      </c>
      <c r="D15" s="21">
        <v>6113</v>
      </c>
      <c r="E15" s="21">
        <v>5777</v>
      </c>
      <c r="F15" s="21">
        <v>5595</v>
      </c>
      <c r="G15" s="21">
        <v>6048</v>
      </c>
      <c r="H15" s="21">
        <v>6247</v>
      </c>
      <c r="I15" s="21">
        <v>6276</v>
      </c>
      <c r="J15" s="21">
        <v>5810</v>
      </c>
      <c r="K15" s="21">
        <v>3935</v>
      </c>
      <c r="L15" s="21">
        <v>4446</v>
      </c>
      <c r="M15" s="21">
        <v>4129</v>
      </c>
      <c r="N15" s="21">
        <v>3759</v>
      </c>
      <c r="O15" s="21">
        <v>3118</v>
      </c>
      <c r="P15" s="21">
        <v>2507</v>
      </c>
      <c r="Q15" s="21">
        <v>2252</v>
      </c>
      <c r="R15" s="21">
        <v>2567</v>
      </c>
      <c r="S15" s="21">
        <v>2248</v>
      </c>
      <c r="T15" s="21">
        <v>1912</v>
      </c>
      <c r="U15" s="21">
        <v>569</v>
      </c>
    </row>
    <row r="16" spans="1:22" ht="15" customHeight="1" x14ac:dyDescent="0.25">
      <c r="A16" s="14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15" customHeight="1" x14ac:dyDescent="0.25">
      <c r="A17" s="140" t="s">
        <v>15</v>
      </c>
      <c r="B17" s="61">
        <v>14140</v>
      </c>
      <c r="C17" s="61">
        <f t="shared" ref="C17:O17" si="3">+C18+C19+C20</f>
        <v>15204</v>
      </c>
      <c r="D17" s="61">
        <f t="shared" si="3"/>
        <v>13442</v>
      </c>
      <c r="E17" s="61">
        <f t="shared" si="3"/>
        <v>13368</v>
      </c>
      <c r="F17" s="61">
        <f t="shared" si="3"/>
        <v>12434</v>
      </c>
      <c r="G17" s="61">
        <f t="shared" si="3"/>
        <v>13099</v>
      </c>
      <c r="H17" s="61">
        <f t="shared" si="3"/>
        <v>13567</v>
      </c>
      <c r="I17" s="61">
        <f t="shared" si="3"/>
        <v>13749</v>
      </c>
      <c r="J17" s="61">
        <f t="shared" si="3"/>
        <v>12026</v>
      </c>
      <c r="K17" s="61">
        <f t="shared" si="3"/>
        <v>8848</v>
      </c>
      <c r="L17" s="61">
        <f t="shared" si="3"/>
        <v>9749</v>
      </c>
      <c r="M17" s="61">
        <f t="shared" si="3"/>
        <v>9211</v>
      </c>
      <c r="N17" s="61">
        <f t="shared" si="3"/>
        <v>9104</v>
      </c>
      <c r="O17" s="61">
        <f t="shared" si="3"/>
        <v>7705</v>
      </c>
      <c r="P17" s="61">
        <f t="shared" ref="P17:U17" si="4">+P18+P19+P20</f>
        <v>6834</v>
      </c>
      <c r="Q17" s="61">
        <f t="shared" si="4"/>
        <v>5562</v>
      </c>
      <c r="R17" s="61">
        <f t="shared" si="4"/>
        <v>5533</v>
      </c>
      <c r="S17" s="61">
        <f t="shared" si="4"/>
        <v>4341</v>
      </c>
      <c r="T17" s="61">
        <f t="shared" si="4"/>
        <v>3526</v>
      </c>
      <c r="U17" s="61">
        <f t="shared" si="4"/>
        <v>779</v>
      </c>
    </row>
    <row r="18" spans="1:21" ht="15" customHeight="1" x14ac:dyDescent="0.25">
      <c r="A18" s="39" t="s">
        <v>16</v>
      </c>
      <c r="B18" s="21">
        <v>7931</v>
      </c>
      <c r="C18" s="21">
        <v>8444</v>
      </c>
      <c r="D18" s="21">
        <v>7437</v>
      </c>
      <c r="E18" s="21">
        <v>7307</v>
      </c>
      <c r="F18" s="21">
        <v>7105</v>
      </c>
      <c r="G18" s="21">
        <v>7513</v>
      </c>
      <c r="H18" s="21">
        <v>7807</v>
      </c>
      <c r="I18" s="21">
        <v>8210</v>
      </c>
      <c r="J18" s="21">
        <v>7366</v>
      </c>
      <c r="K18" s="21">
        <v>5439</v>
      </c>
      <c r="L18" s="21">
        <v>5846</v>
      </c>
      <c r="M18" s="21">
        <v>5441</v>
      </c>
      <c r="N18" s="21">
        <v>5085</v>
      </c>
      <c r="O18" s="21">
        <v>4498</v>
      </c>
      <c r="P18" s="21">
        <v>3550</v>
      </c>
      <c r="Q18" s="21">
        <v>3021</v>
      </c>
      <c r="R18" s="21">
        <v>2927</v>
      </c>
      <c r="S18" s="21">
        <v>2342</v>
      </c>
      <c r="T18" s="21">
        <v>1986</v>
      </c>
      <c r="U18" s="21">
        <v>433</v>
      </c>
    </row>
    <row r="19" spans="1:21" ht="15" customHeight="1" x14ac:dyDescent="0.25">
      <c r="A19" s="39" t="s">
        <v>17</v>
      </c>
      <c r="B19" s="21">
        <v>5545</v>
      </c>
      <c r="C19" s="21">
        <v>6250</v>
      </c>
      <c r="D19" s="21">
        <v>5509</v>
      </c>
      <c r="E19" s="21">
        <v>5402</v>
      </c>
      <c r="F19" s="21">
        <v>4953</v>
      </c>
      <c r="G19" s="21">
        <v>5083</v>
      </c>
      <c r="H19" s="21">
        <v>5242</v>
      </c>
      <c r="I19" s="21">
        <v>4971</v>
      </c>
      <c r="J19" s="21">
        <v>3750</v>
      </c>
      <c r="K19" s="21">
        <v>2731</v>
      </c>
      <c r="L19" s="21">
        <v>3098</v>
      </c>
      <c r="M19" s="21">
        <v>2956</v>
      </c>
      <c r="N19" s="21">
        <v>2962</v>
      </c>
      <c r="O19" s="21">
        <v>2388</v>
      </c>
      <c r="P19" s="21">
        <v>2275</v>
      </c>
      <c r="Q19" s="21">
        <v>1802</v>
      </c>
      <c r="R19" s="21">
        <v>1922</v>
      </c>
      <c r="S19" s="21">
        <v>1531</v>
      </c>
      <c r="T19" s="21">
        <v>1202</v>
      </c>
      <c r="U19" s="21">
        <v>259</v>
      </c>
    </row>
    <row r="20" spans="1:21" ht="15" customHeight="1" x14ac:dyDescent="0.25">
      <c r="A20" s="39" t="s">
        <v>18</v>
      </c>
      <c r="B20" s="21">
        <v>664</v>
      </c>
      <c r="C20" s="21">
        <v>510</v>
      </c>
      <c r="D20" s="21">
        <v>496</v>
      </c>
      <c r="E20" s="21">
        <v>659</v>
      </c>
      <c r="F20" s="21">
        <v>376</v>
      </c>
      <c r="G20" s="21">
        <v>503</v>
      </c>
      <c r="H20" s="21">
        <v>518</v>
      </c>
      <c r="I20" s="21">
        <v>568</v>
      </c>
      <c r="J20" s="21">
        <v>910</v>
      </c>
      <c r="K20" s="21">
        <v>678</v>
      </c>
      <c r="L20" s="21">
        <v>805</v>
      </c>
      <c r="M20" s="21">
        <v>814</v>
      </c>
      <c r="N20" s="21">
        <v>1057</v>
      </c>
      <c r="O20" s="21">
        <v>819</v>
      </c>
      <c r="P20" s="21">
        <v>1009</v>
      </c>
      <c r="Q20" s="21">
        <v>739</v>
      </c>
      <c r="R20" s="21">
        <v>684</v>
      </c>
      <c r="S20" s="21">
        <v>468</v>
      </c>
      <c r="T20" s="21">
        <v>338</v>
      </c>
      <c r="U20" s="21">
        <v>87</v>
      </c>
    </row>
    <row r="21" spans="1:21" ht="15" customHeight="1" x14ac:dyDescent="0.25"/>
    <row r="22" spans="1:21" ht="13.5" x14ac:dyDescent="0.25">
      <c r="A22" s="241" t="s">
        <v>6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166"/>
      <c r="T22" s="168"/>
      <c r="U22" s="190"/>
    </row>
    <row r="23" spans="1:21" s="24" customFormat="1" ht="15" customHeight="1" x14ac:dyDescent="0.25">
      <c r="A23" s="138" t="s">
        <v>10</v>
      </c>
      <c r="B23" s="62">
        <v>8.2410630134546459</v>
      </c>
      <c r="C23" s="62">
        <v>8.4</v>
      </c>
      <c r="D23" s="62">
        <v>7.6</v>
      </c>
      <c r="E23" s="62">
        <v>7.5</v>
      </c>
      <c r="F23" s="62">
        <v>7.4</v>
      </c>
      <c r="G23" s="62">
        <v>7.5</v>
      </c>
      <c r="H23" s="62">
        <v>7.6</v>
      </c>
      <c r="I23" s="62">
        <v>7.9</v>
      </c>
      <c r="J23" s="62">
        <v>7.4</v>
      </c>
      <c r="K23" s="62">
        <v>5.3</v>
      </c>
      <c r="L23" s="62">
        <v>6</v>
      </c>
      <c r="M23" s="62">
        <v>5.8</v>
      </c>
      <c r="N23" s="62">
        <v>5.6</v>
      </c>
      <c r="O23" s="62">
        <v>5.0999999999999996</v>
      </c>
      <c r="P23" s="62">
        <v>4.3</v>
      </c>
      <c r="Q23" s="62">
        <v>3.1</v>
      </c>
      <c r="R23" s="62">
        <v>3.1853620373367866</v>
      </c>
      <c r="S23" s="62">
        <v>2.7296612809296152</v>
      </c>
      <c r="T23" s="62">
        <v>2.3408906846756743</v>
      </c>
      <c r="U23" s="62">
        <v>0.8</v>
      </c>
    </row>
    <row r="24" spans="1:21" ht="15" customHeight="1" x14ac:dyDescent="0.25">
      <c r="A24" s="140"/>
    </row>
    <row r="25" spans="1:21" ht="15" customHeight="1" x14ac:dyDescent="0.25">
      <c r="A25" s="140" t="s">
        <v>11</v>
      </c>
      <c r="B25" s="62">
        <v>10.645688670123935</v>
      </c>
      <c r="C25" s="62">
        <v>10.7</v>
      </c>
      <c r="D25" s="62">
        <v>9.8000000000000007</v>
      </c>
      <c r="E25" s="62">
        <v>9.6175014779151073</v>
      </c>
      <c r="F25" s="62">
        <v>9.6102973275661636</v>
      </c>
      <c r="G25" s="62">
        <v>9.4855108056930373</v>
      </c>
      <c r="H25" s="62">
        <v>9.5740874961459621</v>
      </c>
      <c r="I25" s="62">
        <v>10.098377480440917</v>
      </c>
      <c r="J25" s="62">
        <v>9.6859452348401529</v>
      </c>
      <c r="K25" s="62">
        <v>7.1320584396369693</v>
      </c>
      <c r="L25" s="62">
        <v>8.0736062908040687</v>
      </c>
      <c r="M25" s="62">
        <v>7.7451644831201403</v>
      </c>
      <c r="N25" s="62">
        <v>7.3</v>
      </c>
      <c r="O25" s="62">
        <v>6.8</v>
      </c>
      <c r="P25" s="62">
        <v>5.4</v>
      </c>
      <c r="Q25" s="62">
        <v>3.5</v>
      </c>
      <c r="R25" s="62">
        <v>3.8</v>
      </c>
      <c r="S25" s="62">
        <v>3.4029253217678357</v>
      </c>
      <c r="T25" s="62">
        <v>3.0286634460547504</v>
      </c>
      <c r="U25" s="62">
        <v>1.2</v>
      </c>
    </row>
    <row r="26" spans="1:21" ht="15" customHeight="1" x14ac:dyDescent="0.25">
      <c r="A26" s="39" t="s">
        <v>12</v>
      </c>
      <c r="B26" s="53">
        <v>15.461102371553235</v>
      </c>
      <c r="C26" s="53">
        <v>15.5</v>
      </c>
      <c r="D26" s="53">
        <v>14</v>
      </c>
      <c r="E26" s="53">
        <v>14</v>
      </c>
      <c r="F26" s="53">
        <v>13.9</v>
      </c>
      <c r="G26" s="53">
        <v>13.5</v>
      </c>
      <c r="H26" s="53">
        <v>12.8</v>
      </c>
      <c r="I26" s="53">
        <v>14.5</v>
      </c>
      <c r="J26" s="53">
        <v>14.7</v>
      </c>
      <c r="K26" s="53">
        <v>10.8</v>
      </c>
      <c r="L26" s="53">
        <v>11.2</v>
      </c>
      <c r="M26" s="53">
        <v>11.3</v>
      </c>
      <c r="N26" s="53">
        <v>11</v>
      </c>
      <c r="O26" s="53">
        <v>10.5</v>
      </c>
      <c r="P26" s="53">
        <v>7.9</v>
      </c>
      <c r="Q26" s="53">
        <v>3.5</v>
      </c>
      <c r="R26" s="53">
        <v>1.2328785500596988</v>
      </c>
      <c r="S26" s="53">
        <v>0.95125520657435547</v>
      </c>
      <c r="T26" s="53">
        <v>0.64327632040928928</v>
      </c>
      <c r="U26" s="53">
        <v>0.4</v>
      </c>
    </row>
    <row r="27" spans="1:21" ht="15" customHeight="1" x14ac:dyDescent="0.25">
      <c r="A27" s="39" t="s">
        <v>13</v>
      </c>
      <c r="B27" s="53">
        <v>8.8526493447856982</v>
      </c>
      <c r="C27" s="53">
        <v>9</v>
      </c>
      <c r="D27" s="53">
        <v>8.1999999999999993</v>
      </c>
      <c r="E27" s="53">
        <v>7.8</v>
      </c>
      <c r="F27" s="53">
        <v>8.1</v>
      </c>
      <c r="G27" s="53">
        <v>7.7</v>
      </c>
      <c r="H27" s="53">
        <v>8.3000000000000007</v>
      </c>
      <c r="I27" s="53">
        <v>8</v>
      </c>
      <c r="J27" s="53">
        <v>7.7</v>
      </c>
      <c r="K27" s="53">
        <v>5.9</v>
      </c>
      <c r="L27" s="53">
        <v>7.2</v>
      </c>
      <c r="M27" s="53">
        <v>6.4</v>
      </c>
      <c r="N27" s="53">
        <v>5.8</v>
      </c>
      <c r="O27" s="53">
        <v>5.3</v>
      </c>
      <c r="P27" s="53">
        <v>4.5</v>
      </c>
      <c r="Q27" s="53">
        <v>4</v>
      </c>
      <c r="R27" s="53">
        <v>6.3594378997801986</v>
      </c>
      <c r="S27" s="53">
        <v>5.9958769032065771</v>
      </c>
      <c r="T27" s="53">
        <v>5.9989370941190199</v>
      </c>
      <c r="U27" s="53">
        <v>2.2999999999999998</v>
      </c>
    </row>
    <row r="28" spans="1:21" ht="15" customHeight="1" x14ac:dyDescent="0.25">
      <c r="A28" s="39" t="s">
        <v>14</v>
      </c>
      <c r="B28" s="53">
        <v>7.104030820666674</v>
      </c>
      <c r="C28" s="53">
        <v>7.3</v>
      </c>
      <c r="D28" s="53">
        <v>6.8</v>
      </c>
      <c r="E28" s="53">
        <v>6.6</v>
      </c>
      <c r="F28" s="53">
        <v>6.4</v>
      </c>
      <c r="G28" s="53">
        <v>6.9</v>
      </c>
      <c r="H28" s="53">
        <v>7.2</v>
      </c>
      <c r="I28" s="53">
        <v>7.4</v>
      </c>
      <c r="J28" s="53">
        <v>6.6</v>
      </c>
      <c r="K28" s="53">
        <v>4.5999999999999996</v>
      </c>
      <c r="L28" s="53">
        <v>5.6</v>
      </c>
      <c r="M28" s="53">
        <v>5.3</v>
      </c>
      <c r="N28" s="53">
        <v>4.9000000000000004</v>
      </c>
      <c r="O28" s="53">
        <v>4.2</v>
      </c>
      <c r="P28" s="53">
        <v>3.4</v>
      </c>
      <c r="Q28" s="53">
        <v>3.1</v>
      </c>
      <c r="R28" s="53">
        <v>3.4362283144142212</v>
      </c>
      <c r="S28" s="53">
        <v>2.9494345167808129</v>
      </c>
      <c r="T28" s="53">
        <v>2.5164516978152145</v>
      </c>
      <c r="U28" s="53">
        <v>0.8</v>
      </c>
    </row>
    <row r="29" spans="1:21" ht="15" customHeight="1" x14ac:dyDescent="0.25">
      <c r="A29" s="140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1" ht="15" customHeight="1" x14ac:dyDescent="0.25">
      <c r="A30" s="140" t="s">
        <v>15</v>
      </c>
      <c r="B30" s="62">
        <v>5.5544425720133086</v>
      </c>
      <c r="C30" s="62">
        <v>5.9</v>
      </c>
      <c r="D30" s="62">
        <v>5.2</v>
      </c>
      <c r="E30" s="62">
        <v>5.1472021894017272</v>
      </c>
      <c r="F30" s="62">
        <v>5.0290626515876697</v>
      </c>
      <c r="G30" s="62">
        <v>5.1529188442463623</v>
      </c>
      <c r="H30" s="62">
        <v>5.4868414927572537</v>
      </c>
      <c r="I30" s="62">
        <v>5.5001481237853183</v>
      </c>
      <c r="J30" s="62">
        <v>4.9284078478613056</v>
      </c>
      <c r="K30" s="62">
        <v>3.5784941051667194</v>
      </c>
      <c r="L30" s="62">
        <v>3.8964778619357467</v>
      </c>
      <c r="M30" s="62">
        <v>3.7823505177881049</v>
      </c>
      <c r="N30" s="62">
        <v>3.9</v>
      </c>
      <c r="O30" s="62">
        <v>3.4</v>
      </c>
      <c r="P30" s="62">
        <v>3.1</v>
      </c>
      <c r="Q30" s="62">
        <v>2.6</v>
      </c>
      <c r="R30" s="62">
        <v>2.6</v>
      </c>
      <c r="S30" s="62">
        <v>2.0170245983142676</v>
      </c>
      <c r="T30" s="62">
        <v>1.6097002013266561</v>
      </c>
      <c r="U30" s="62">
        <v>0.3</v>
      </c>
    </row>
    <row r="31" spans="1:21" ht="15" customHeight="1" x14ac:dyDescent="0.25">
      <c r="A31" s="39" t="s">
        <v>16</v>
      </c>
      <c r="B31" s="53">
        <v>8.6051255343619122</v>
      </c>
      <c r="C31" s="53">
        <v>9.1999999999999993</v>
      </c>
      <c r="D31" s="53">
        <v>8.1999999999999993</v>
      </c>
      <c r="E31" s="53">
        <v>8.1</v>
      </c>
      <c r="F31" s="53">
        <v>8.1999999999999993</v>
      </c>
      <c r="G31" s="53">
        <v>8.5</v>
      </c>
      <c r="H31" s="53">
        <v>8.8000000000000007</v>
      </c>
      <c r="I31" s="53">
        <v>9.4</v>
      </c>
      <c r="J31" s="53">
        <v>8.5</v>
      </c>
      <c r="K31" s="53">
        <v>6.1</v>
      </c>
      <c r="L31" s="53">
        <v>6.8</v>
      </c>
      <c r="M31" s="53">
        <v>6.8</v>
      </c>
      <c r="N31" s="53">
        <v>6.5</v>
      </c>
      <c r="O31" s="53">
        <v>5.8</v>
      </c>
      <c r="P31" s="53">
        <v>4.8</v>
      </c>
      <c r="Q31" s="53">
        <v>4.0999999999999996</v>
      </c>
      <c r="R31" s="53">
        <v>3.9899127589967285</v>
      </c>
      <c r="S31" s="53">
        <v>3.1483572619239659</v>
      </c>
      <c r="T31" s="53">
        <v>2.606299212598425</v>
      </c>
      <c r="U31" s="53">
        <v>0.6</v>
      </c>
    </row>
    <row r="32" spans="1:21" ht="15" customHeight="1" x14ac:dyDescent="0.25">
      <c r="A32" s="39" t="s">
        <v>17</v>
      </c>
      <c r="B32" s="53">
        <v>6.3863358901711464</v>
      </c>
      <c r="C32" s="53">
        <v>7.1</v>
      </c>
      <c r="D32" s="53">
        <v>6.3</v>
      </c>
      <c r="E32" s="53">
        <v>6.2</v>
      </c>
      <c r="F32" s="53">
        <v>5.8</v>
      </c>
      <c r="G32" s="53">
        <v>6.2</v>
      </c>
      <c r="H32" s="53">
        <v>6.2</v>
      </c>
      <c r="I32" s="53">
        <v>6.1</v>
      </c>
      <c r="J32" s="53">
        <v>4.5999999999999996</v>
      </c>
      <c r="K32" s="53">
        <v>3.3</v>
      </c>
      <c r="L32" s="53">
        <v>3.7</v>
      </c>
      <c r="M32" s="53">
        <v>3.6</v>
      </c>
      <c r="N32" s="53">
        <v>3.9</v>
      </c>
      <c r="O32" s="53">
        <v>3.2</v>
      </c>
      <c r="P32" s="53">
        <v>3.1</v>
      </c>
      <c r="Q32" s="53">
        <v>2.5</v>
      </c>
      <c r="R32" s="53">
        <v>2.6926309890725695</v>
      </c>
      <c r="S32" s="53">
        <v>2.1364778118894781</v>
      </c>
      <c r="T32" s="53">
        <v>1.6561720655304022</v>
      </c>
      <c r="U32" s="53">
        <v>0.3</v>
      </c>
    </row>
    <row r="33" spans="1:21" ht="15" customHeight="1" thickBot="1" x14ac:dyDescent="0.3">
      <c r="A33" s="66" t="s">
        <v>18</v>
      </c>
      <c r="B33" s="56">
        <v>0.87855092022916426</v>
      </c>
      <c r="C33" s="56">
        <v>0.7</v>
      </c>
      <c r="D33" s="56">
        <v>0.6</v>
      </c>
      <c r="E33" s="56">
        <v>0.8</v>
      </c>
      <c r="F33" s="56">
        <v>0.5</v>
      </c>
      <c r="G33" s="56">
        <v>0.6</v>
      </c>
      <c r="H33" s="56">
        <v>0.7</v>
      </c>
      <c r="I33" s="56">
        <v>0.7</v>
      </c>
      <c r="J33" s="56">
        <v>1.2</v>
      </c>
      <c r="K33" s="56">
        <v>0.9</v>
      </c>
      <c r="L33" s="56">
        <v>1</v>
      </c>
      <c r="M33" s="56">
        <v>1</v>
      </c>
      <c r="N33" s="56">
        <v>1.4</v>
      </c>
      <c r="O33" s="56">
        <v>1.1000000000000001</v>
      </c>
      <c r="P33" s="56">
        <v>1.4</v>
      </c>
      <c r="Q33" s="56">
        <v>1</v>
      </c>
      <c r="R33" s="56">
        <v>0.97925525061203444</v>
      </c>
      <c r="S33" s="56">
        <v>0.67659389908920053</v>
      </c>
      <c r="T33" s="56">
        <v>0.48100185000711537</v>
      </c>
      <c r="U33" s="56">
        <v>0.1</v>
      </c>
    </row>
    <row r="34" spans="1:21" x14ac:dyDescent="0.25">
      <c r="A34" s="242" t="s">
        <v>79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169"/>
      <c r="T34" s="169"/>
      <c r="U34" s="169"/>
    </row>
    <row r="35" spans="1:21" ht="13.5" x14ac:dyDescent="0.25">
      <c r="A35" s="24"/>
    </row>
  </sheetData>
  <mergeCells count="3">
    <mergeCell ref="A9:R9"/>
    <mergeCell ref="A22:R22"/>
    <mergeCell ref="A34:R34"/>
  </mergeCells>
  <hyperlinks>
    <hyperlink ref="V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topLeftCell="H1" zoomScaleNormal="100" zoomScaleSheetLayoutView="100" workbookViewId="0">
      <selection activeCell="Z1" sqref="Z1"/>
    </sheetView>
  </sheetViews>
  <sheetFormatPr baseColWidth="10" defaultRowHeight="12.75" x14ac:dyDescent="0.25"/>
  <cols>
    <col min="1" max="1" width="13.85546875" style="4" customWidth="1"/>
    <col min="2" max="12" width="6.28515625" style="50" customWidth="1"/>
    <col min="13" max="13" width="1.42578125" style="50" customWidth="1"/>
    <col min="14" max="24" width="5.85546875" style="50" customWidth="1"/>
    <col min="25" max="25" width="4.85546875" style="4" customWidth="1"/>
    <col min="26" max="262" width="11.42578125" style="4"/>
    <col min="263" max="263" width="15.7109375" style="4" customWidth="1"/>
    <col min="264" max="270" width="8.7109375" style="4" customWidth="1"/>
    <col min="271" max="271" width="1.42578125" style="4" customWidth="1"/>
    <col min="272" max="278" width="8.7109375" style="4" customWidth="1"/>
    <col min="279" max="518" width="11.42578125" style="4"/>
    <col min="519" max="519" width="15.7109375" style="4" customWidth="1"/>
    <col min="520" max="526" width="8.7109375" style="4" customWidth="1"/>
    <col min="527" max="527" width="1.42578125" style="4" customWidth="1"/>
    <col min="528" max="534" width="8.7109375" style="4" customWidth="1"/>
    <col min="535" max="774" width="11.42578125" style="4"/>
    <col min="775" max="775" width="15.7109375" style="4" customWidth="1"/>
    <col min="776" max="782" width="8.7109375" style="4" customWidth="1"/>
    <col min="783" max="783" width="1.42578125" style="4" customWidth="1"/>
    <col min="784" max="790" width="8.7109375" style="4" customWidth="1"/>
    <col min="791" max="1030" width="11.42578125" style="4"/>
    <col min="1031" max="1031" width="15.7109375" style="4" customWidth="1"/>
    <col min="1032" max="1038" width="8.7109375" style="4" customWidth="1"/>
    <col min="1039" max="1039" width="1.42578125" style="4" customWidth="1"/>
    <col min="1040" max="1046" width="8.7109375" style="4" customWidth="1"/>
    <col min="1047" max="1286" width="11.42578125" style="4"/>
    <col min="1287" max="1287" width="15.7109375" style="4" customWidth="1"/>
    <col min="1288" max="1294" width="8.7109375" style="4" customWidth="1"/>
    <col min="1295" max="1295" width="1.42578125" style="4" customWidth="1"/>
    <col min="1296" max="1302" width="8.7109375" style="4" customWidth="1"/>
    <col min="1303" max="1542" width="11.42578125" style="4"/>
    <col min="1543" max="1543" width="15.7109375" style="4" customWidth="1"/>
    <col min="1544" max="1550" width="8.7109375" style="4" customWidth="1"/>
    <col min="1551" max="1551" width="1.42578125" style="4" customWidth="1"/>
    <col min="1552" max="1558" width="8.7109375" style="4" customWidth="1"/>
    <col min="1559" max="1798" width="11.42578125" style="4"/>
    <col min="1799" max="1799" width="15.7109375" style="4" customWidth="1"/>
    <col min="1800" max="1806" width="8.7109375" style="4" customWidth="1"/>
    <col min="1807" max="1807" width="1.42578125" style="4" customWidth="1"/>
    <col min="1808" max="1814" width="8.7109375" style="4" customWidth="1"/>
    <col min="1815" max="2054" width="11.42578125" style="4"/>
    <col min="2055" max="2055" width="15.7109375" style="4" customWidth="1"/>
    <col min="2056" max="2062" width="8.7109375" style="4" customWidth="1"/>
    <col min="2063" max="2063" width="1.42578125" style="4" customWidth="1"/>
    <col min="2064" max="2070" width="8.7109375" style="4" customWidth="1"/>
    <col min="2071" max="2310" width="11.42578125" style="4"/>
    <col min="2311" max="2311" width="15.7109375" style="4" customWidth="1"/>
    <col min="2312" max="2318" width="8.7109375" style="4" customWidth="1"/>
    <col min="2319" max="2319" width="1.42578125" style="4" customWidth="1"/>
    <col min="2320" max="2326" width="8.7109375" style="4" customWidth="1"/>
    <col min="2327" max="2566" width="11.42578125" style="4"/>
    <col min="2567" max="2567" width="15.7109375" style="4" customWidth="1"/>
    <col min="2568" max="2574" width="8.7109375" style="4" customWidth="1"/>
    <col min="2575" max="2575" width="1.42578125" style="4" customWidth="1"/>
    <col min="2576" max="2582" width="8.7109375" style="4" customWidth="1"/>
    <col min="2583" max="2822" width="11.42578125" style="4"/>
    <col min="2823" max="2823" width="15.7109375" style="4" customWidth="1"/>
    <col min="2824" max="2830" width="8.7109375" style="4" customWidth="1"/>
    <col min="2831" max="2831" width="1.42578125" style="4" customWidth="1"/>
    <col min="2832" max="2838" width="8.7109375" style="4" customWidth="1"/>
    <col min="2839" max="3078" width="11.42578125" style="4"/>
    <col min="3079" max="3079" width="15.7109375" style="4" customWidth="1"/>
    <col min="3080" max="3086" width="8.7109375" style="4" customWidth="1"/>
    <col min="3087" max="3087" width="1.42578125" style="4" customWidth="1"/>
    <col min="3088" max="3094" width="8.7109375" style="4" customWidth="1"/>
    <col min="3095" max="3334" width="11.42578125" style="4"/>
    <col min="3335" max="3335" width="15.7109375" style="4" customWidth="1"/>
    <col min="3336" max="3342" width="8.7109375" style="4" customWidth="1"/>
    <col min="3343" max="3343" width="1.42578125" style="4" customWidth="1"/>
    <col min="3344" max="3350" width="8.7109375" style="4" customWidth="1"/>
    <col min="3351" max="3590" width="11.42578125" style="4"/>
    <col min="3591" max="3591" width="15.7109375" style="4" customWidth="1"/>
    <col min="3592" max="3598" width="8.7109375" style="4" customWidth="1"/>
    <col min="3599" max="3599" width="1.42578125" style="4" customWidth="1"/>
    <col min="3600" max="3606" width="8.7109375" style="4" customWidth="1"/>
    <col min="3607" max="3846" width="11.42578125" style="4"/>
    <col min="3847" max="3847" width="15.7109375" style="4" customWidth="1"/>
    <col min="3848" max="3854" width="8.7109375" style="4" customWidth="1"/>
    <col min="3855" max="3855" width="1.42578125" style="4" customWidth="1"/>
    <col min="3856" max="3862" width="8.7109375" style="4" customWidth="1"/>
    <col min="3863" max="4102" width="11.42578125" style="4"/>
    <col min="4103" max="4103" width="15.7109375" style="4" customWidth="1"/>
    <col min="4104" max="4110" width="8.7109375" style="4" customWidth="1"/>
    <col min="4111" max="4111" width="1.42578125" style="4" customWidth="1"/>
    <col min="4112" max="4118" width="8.7109375" style="4" customWidth="1"/>
    <col min="4119" max="4358" width="11.42578125" style="4"/>
    <col min="4359" max="4359" width="15.7109375" style="4" customWidth="1"/>
    <col min="4360" max="4366" width="8.7109375" style="4" customWidth="1"/>
    <col min="4367" max="4367" width="1.42578125" style="4" customWidth="1"/>
    <col min="4368" max="4374" width="8.7109375" style="4" customWidth="1"/>
    <col min="4375" max="4614" width="11.42578125" style="4"/>
    <col min="4615" max="4615" width="15.7109375" style="4" customWidth="1"/>
    <col min="4616" max="4622" width="8.7109375" style="4" customWidth="1"/>
    <col min="4623" max="4623" width="1.42578125" style="4" customWidth="1"/>
    <col min="4624" max="4630" width="8.7109375" style="4" customWidth="1"/>
    <col min="4631" max="4870" width="11.42578125" style="4"/>
    <col min="4871" max="4871" width="15.7109375" style="4" customWidth="1"/>
    <col min="4872" max="4878" width="8.7109375" style="4" customWidth="1"/>
    <col min="4879" max="4879" width="1.42578125" style="4" customWidth="1"/>
    <col min="4880" max="4886" width="8.7109375" style="4" customWidth="1"/>
    <col min="4887" max="5126" width="11.42578125" style="4"/>
    <col min="5127" max="5127" width="15.7109375" style="4" customWidth="1"/>
    <col min="5128" max="5134" width="8.7109375" style="4" customWidth="1"/>
    <col min="5135" max="5135" width="1.42578125" style="4" customWidth="1"/>
    <col min="5136" max="5142" width="8.7109375" style="4" customWidth="1"/>
    <col min="5143" max="5382" width="11.42578125" style="4"/>
    <col min="5383" max="5383" width="15.7109375" style="4" customWidth="1"/>
    <col min="5384" max="5390" width="8.7109375" style="4" customWidth="1"/>
    <col min="5391" max="5391" width="1.42578125" style="4" customWidth="1"/>
    <col min="5392" max="5398" width="8.7109375" style="4" customWidth="1"/>
    <col min="5399" max="5638" width="11.42578125" style="4"/>
    <col min="5639" max="5639" width="15.7109375" style="4" customWidth="1"/>
    <col min="5640" max="5646" width="8.7109375" style="4" customWidth="1"/>
    <col min="5647" max="5647" width="1.42578125" style="4" customWidth="1"/>
    <col min="5648" max="5654" width="8.7109375" style="4" customWidth="1"/>
    <col min="5655" max="5894" width="11.42578125" style="4"/>
    <col min="5895" max="5895" width="15.7109375" style="4" customWidth="1"/>
    <col min="5896" max="5902" width="8.7109375" style="4" customWidth="1"/>
    <col min="5903" max="5903" width="1.42578125" style="4" customWidth="1"/>
    <col min="5904" max="5910" width="8.7109375" style="4" customWidth="1"/>
    <col min="5911" max="6150" width="11.42578125" style="4"/>
    <col min="6151" max="6151" width="15.7109375" style="4" customWidth="1"/>
    <col min="6152" max="6158" width="8.7109375" style="4" customWidth="1"/>
    <col min="6159" max="6159" width="1.42578125" style="4" customWidth="1"/>
    <col min="6160" max="6166" width="8.7109375" style="4" customWidth="1"/>
    <col min="6167" max="6406" width="11.42578125" style="4"/>
    <col min="6407" max="6407" width="15.7109375" style="4" customWidth="1"/>
    <col min="6408" max="6414" width="8.7109375" style="4" customWidth="1"/>
    <col min="6415" max="6415" width="1.42578125" style="4" customWidth="1"/>
    <col min="6416" max="6422" width="8.7109375" style="4" customWidth="1"/>
    <col min="6423" max="6662" width="11.42578125" style="4"/>
    <col min="6663" max="6663" width="15.7109375" style="4" customWidth="1"/>
    <col min="6664" max="6670" width="8.7109375" style="4" customWidth="1"/>
    <col min="6671" max="6671" width="1.42578125" style="4" customWidth="1"/>
    <col min="6672" max="6678" width="8.7109375" style="4" customWidth="1"/>
    <col min="6679" max="6918" width="11.42578125" style="4"/>
    <col min="6919" max="6919" width="15.7109375" style="4" customWidth="1"/>
    <col min="6920" max="6926" width="8.7109375" style="4" customWidth="1"/>
    <col min="6927" max="6927" width="1.42578125" style="4" customWidth="1"/>
    <col min="6928" max="6934" width="8.7109375" style="4" customWidth="1"/>
    <col min="6935" max="7174" width="11.42578125" style="4"/>
    <col min="7175" max="7175" width="15.7109375" style="4" customWidth="1"/>
    <col min="7176" max="7182" width="8.7109375" style="4" customWidth="1"/>
    <col min="7183" max="7183" width="1.42578125" style="4" customWidth="1"/>
    <col min="7184" max="7190" width="8.7109375" style="4" customWidth="1"/>
    <col min="7191" max="7430" width="11.42578125" style="4"/>
    <col min="7431" max="7431" width="15.7109375" style="4" customWidth="1"/>
    <col min="7432" max="7438" width="8.7109375" style="4" customWidth="1"/>
    <col min="7439" max="7439" width="1.42578125" style="4" customWidth="1"/>
    <col min="7440" max="7446" width="8.7109375" style="4" customWidth="1"/>
    <col min="7447" max="7686" width="11.42578125" style="4"/>
    <col min="7687" max="7687" width="15.7109375" style="4" customWidth="1"/>
    <col min="7688" max="7694" width="8.7109375" style="4" customWidth="1"/>
    <col min="7695" max="7695" width="1.42578125" style="4" customWidth="1"/>
    <col min="7696" max="7702" width="8.7109375" style="4" customWidth="1"/>
    <col min="7703" max="7942" width="11.42578125" style="4"/>
    <col min="7943" max="7943" width="15.7109375" style="4" customWidth="1"/>
    <col min="7944" max="7950" width="8.7109375" style="4" customWidth="1"/>
    <col min="7951" max="7951" width="1.42578125" style="4" customWidth="1"/>
    <col min="7952" max="7958" width="8.7109375" style="4" customWidth="1"/>
    <col min="7959" max="8198" width="11.42578125" style="4"/>
    <col min="8199" max="8199" width="15.7109375" style="4" customWidth="1"/>
    <col min="8200" max="8206" width="8.7109375" style="4" customWidth="1"/>
    <col min="8207" max="8207" width="1.42578125" style="4" customWidth="1"/>
    <col min="8208" max="8214" width="8.7109375" style="4" customWidth="1"/>
    <col min="8215" max="8454" width="11.42578125" style="4"/>
    <col min="8455" max="8455" width="15.7109375" style="4" customWidth="1"/>
    <col min="8456" max="8462" width="8.7109375" style="4" customWidth="1"/>
    <col min="8463" max="8463" width="1.42578125" style="4" customWidth="1"/>
    <col min="8464" max="8470" width="8.7109375" style="4" customWidth="1"/>
    <col min="8471" max="8710" width="11.42578125" style="4"/>
    <col min="8711" max="8711" width="15.7109375" style="4" customWidth="1"/>
    <col min="8712" max="8718" width="8.7109375" style="4" customWidth="1"/>
    <col min="8719" max="8719" width="1.42578125" style="4" customWidth="1"/>
    <col min="8720" max="8726" width="8.7109375" style="4" customWidth="1"/>
    <col min="8727" max="8966" width="11.42578125" style="4"/>
    <col min="8967" max="8967" width="15.7109375" style="4" customWidth="1"/>
    <col min="8968" max="8974" width="8.7109375" style="4" customWidth="1"/>
    <col min="8975" max="8975" width="1.42578125" style="4" customWidth="1"/>
    <col min="8976" max="8982" width="8.7109375" style="4" customWidth="1"/>
    <col min="8983" max="9222" width="11.42578125" style="4"/>
    <col min="9223" max="9223" width="15.7109375" style="4" customWidth="1"/>
    <col min="9224" max="9230" width="8.7109375" style="4" customWidth="1"/>
    <col min="9231" max="9231" width="1.42578125" style="4" customWidth="1"/>
    <col min="9232" max="9238" width="8.7109375" style="4" customWidth="1"/>
    <col min="9239" max="9478" width="11.42578125" style="4"/>
    <col min="9479" max="9479" width="15.7109375" style="4" customWidth="1"/>
    <col min="9480" max="9486" width="8.7109375" style="4" customWidth="1"/>
    <col min="9487" max="9487" width="1.42578125" style="4" customWidth="1"/>
    <col min="9488" max="9494" width="8.7109375" style="4" customWidth="1"/>
    <col min="9495" max="9734" width="11.42578125" style="4"/>
    <col min="9735" max="9735" width="15.7109375" style="4" customWidth="1"/>
    <col min="9736" max="9742" width="8.7109375" style="4" customWidth="1"/>
    <col min="9743" max="9743" width="1.42578125" style="4" customWidth="1"/>
    <col min="9744" max="9750" width="8.7109375" style="4" customWidth="1"/>
    <col min="9751" max="9990" width="11.42578125" style="4"/>
    <col min="9991" max="9991" width="15.7109375" style="4" customWidth="1"/>
    <col min="9992" max="9998" width="8.7109375" style="4" customWidth="1"/>
    <col min="9999" max="9999" width="1.42578125" style="4" customWidth="1"/>
    <col min="10000" max="10006" width="8.7109375" style="4" customWidth="1"/>
    <col min="10007" max="10246" width="11.42578125" style="4"/>
    <col min="10247" max="10247" width="15.7109375" style="4" customWidth="1"/>
    <col min="10248" max="10254" width="8.7109375" style="4" customWidth="1"/>
    <col min="10255" max="10255" width="1.42578125" style="4" customWidth="1"/>
    <col min="10256" max="10262" width="8.7109375" style="4" customWidth="1"/>
    <col min="10263" max="10502" width="11.42578125" style="4"/>
    <col min="10503" max="10503" width="15.7109375" style="4" customWidth="1"/>
    <col min="10504" max="10510" width="8.7109375" style="4" customWidth="1"/>
    <col min="10511" max="10511" width="1.42578125" style="4" customWidth="1"/>
    <col min="10512" max="10518" width="8.7109375" style="4" customWidth="1"/>
    <col min="10519" max="10758" width="11.42578125" style="4"/>
    <col min="10759" max="10759" width="15.7109375" style="4" customWidth="1"/>
    <col min="10760" max="10766" width="8.7109375" style="4" customWidth="1"/>
    <col min="10767" max="10767" width="1.42578125" style="4" customWidth="1"/>
    <col min="10768" max="10774" width="8.7109375" style="4" customWidth="1"/>
    <col min="10775" max="11014" width="11.42578125" style="4"/>
    <col min="11015" max="11015" width="15.7109375" style="4" customWidth="1"/>
    <col min="11016" max="11022" width="8.7109375" style="4" customWidth="1"/>
    <col min="11023" max="11023" width="1.42578125" style="4" customWidth="1"/>
    <col min="11024" max="11030" width="8.7109375" style="4" customWidth="1"/>
    <col min="11031" max="11270" width="11.42578125" style="4"/>
    <col min="11271" max="11271" width="15.7109375" style="4" customWidth="1"/>
    <col min="11272" max="11278" width="8.7109375" style="4" customWidth="1"/>
    <col min="11279" max="11279" width="1.42578125" style="4" customWidth="1"/>
    <col min="11280" max="11286" width="8.7109375" style="4" customWidth="1"/>
    <col min="11287" max="11526" width="11.42578125" style="4"/>
    <col min="11527" max="11527" width="15.7109375" style="4" customWidth="1"/>
    <col min="11528" max="11534" width="8.7109375" style="4" customWidth="1"/>
    <col min="11535" max="11535" width="1.42578125" style="4" customWidth="1"/>
    <col min="11536" max="11542" width="8.7109375" style="4" customWidth="1"/>
    <col min="11543" max="11782" width="11.42578125" style="4"/>
    <col min="11783" max="11783" width="15.7109375" style="4" customWidth="1"/>
    <col min="11784" max="11790" width="8.7109375" style="4" customWidth="1"/>
    <col min="11791" max="11791" width="1.42578125" style="4" customWidth="1"/>
    <col min="11792" max="11798" width="8.7109375" style="4" customWidth="1"/>
    <col min="11799" max="12038" width="11.42578125" style="4"/>
    <col min="12039" max="12039" width="15.7109375" style="4" customWidth="1"/>
    <col min="12040" max="12046" width="8.7109375" style="4" customWidth="1"/>
    <col min="12047" max="12047" width="1.42578125" style="4" customWidth="1"/>
    <col min="12048" max="12054" width="8.7109375" style="4" customWidth="1"/>
    <col min="12055" max="12294" width="11.42578125" style="4"/>
    <col min="12295" max="12295" width="15.7109375" style="4" customWidth="1"/>
    <col min="12296" max="12302" width="8.7109375" style="4" customWidth="1"/>
    <col min="12303" max="12303" width="1.42578125" style="4" customWidth="1"/>
    <col min="12304" max="12310" width="8.7109375" style="4" customWidth="1"/>
    <col min="12311" max="12550" width="11.42578125" style="4"/>
    <col min="12551" max="12551" width="15.7109375" style="4" customWidth="1"/>
    <col min="12552" max="12558" width="8.7109375" style="4" customWidth="1"/>
    <col min="12559" max="12559" width="1.42578125" style="4" customWidth="1"/>
    <col min="12560" max="12566" width="8.7109375" style="4" customWidth="1"/>
    <col min="12567" max="12806" width="11.42578125" style="4"/>
    <col min="12807" max="12807" width="15.7109375" style="4" customWidth="1"/>
    <col min="12808" max="12814" width="8.7109375" style="4" customWidth="1"/>
    <col min="12815" max="12815" width="1.42578125" style="4" customWidth="1"/>
    <col min="12816" max="12822" width="8.7109375" style="4" customWidth="1"/>
    <col min="12823" max="13062" width="11.42578125" style="4"/>
    <col min="13063" max="13063" width="15.7109375" style="4" customWidth="1"/>
    <col min="13064" max="13070" width="8.7109375" style="4" customWidth="1"/>
    <col min="13071" max="13071" width="1.42578125" style="4" customWidth="1"/>
    <col min="13072" max="13078" width="8.7109375" style="4" customWidth="1"/>
    <col min="13079" max="13318" width="11.42578125" style="4"/>
    <col min="13319" max="13319" width="15.7109375" style="4" customWidth="1"/>
    <col min="13320" max="13326" width="8.7109375" style="4" customWidth="1"/>
    <col min="13327" max="13327" width="1.42578125" style="4" customWidth="1"/>
    <col min="13328" max="13334" width="8.7109375" style="4" customWidth="1"/>
    <col min="13335" max="13574" width="11.42578125" style="4"/>
    <col min="13575" max="13575" width="15.7109375" style="4" customWidth="1"/>
    <col min="13576" max="13582" width="8.7109375" style="4" customWidth="1"/>
    <col min="13583" max="13583" width="1.42578125" style="4" customWidth="1"/>
    <col min="13584" max="13590" width="8.7109375" style="4" customWidth="1"/>
    <col min="13591" max="13830" width="11.42578125" style="4"/>
    <col min="13831" max="13831" width="15.7109375" style="4" customWidth="1"/>
    <col min="13832" max="13838" width="8.7109375" style="4" customWidth="1"/>
    <col min="13839" max="13839" width="1.42578125" style="4" customWidth="1"/>
    <col min="13840" max="13846" width="8.7109375" style="4" customWidth="1"/>
    <col min="13847" max="14086" width="11.42578125" style="4"/>
    <col min="14087" max="14087" width="15.7109375" style="4" customWidth="1"/>
    <col min="14088" max="14094" width="8.7109375" style="4" customWidth="1"/>
    <col min="14095" max="14095" width="1.42578125" style="4" customWidth="1"/>
    <col min="14096" max="14102" width="8.7109375" style="4" customWidth="1"/>
    <col min="14103" max="14342" width="11.42578125" style="4"/>
    <col min="14343" max="14343" width="15.7109375" style="4" customWidth="1"/>
    <col min="14344" max="14350" width="8.7109375" style="4" customWidth="1"/>
    <col min="14351" max="14351" width="1.42578125" style="4" customWidth="1"/>
    <col min="14352" max="14358" width="8.7109375" style="4" customWidth="1"/>
    <col min="14359" max="14598" width="11.42578125" style="4"/>
    <col min="14599" max="14599" width="15.7109375" style="4" customWidth="1"/>
    <col min="14600" max="14606" width="8.7109375" style="4" customWidth="1"/>
    <col min="14607" max="14607" width="1.42578125" style="4" customWidth="1"/>
    <col min="14608" max="14614" width="8.7109375" style="4" customWidth="1"/>
    <col min="14615" max="14854" width="11.42578125" style="4"/>
    <col min="14855" max="14855" width="15.7109375" style="4" customWidth="1"/>
    <col min="14856" max="14862" width="8.7109375" style="4" customWidth="1"/>
    <col min="14863" max="14863" width="1.42578125" style="4" customWidth="1"/>
    <col min="14864" max="14870" width="8.7109375" style="4" customWidth="1"/>
    <col min="14871" max="15110" width="11.42578125" style="4"/>
    <col min="15111" max="15111" width="15.7109375" style="4" customWidth="1"/>
    <col min="15112" max="15118" width="8.7109375" style="4" customWidth="1"/>
    <col min="15119" max="15119" width="1.42578125" style="4" customWidth="1"/>
    <col min="15120" max="15126" width="8.7109375" style="4" customWidth="1"/>
    <col min="15127" max="15366" width="11.42578125" style="4"/>
    <col min="15367" max="15367" width="15.7109375" style="4" customWidth="1"/>
    <col min="15368" max="15374" width="8.7109375" style="4" customWidth="1"/>
    <col min="15375" max="15375" width="1.42578125" style="4" customWidth="1"/>
    <col min="15376" max="15382" width="8.7109375" style="4" customWidth="1"/>
    <col min="15383" max="15622" width="11.42578125" style="4"/>
    <col min="15623" max="15623" width="15.7109375" style="4" customWidth="1"/>
    <col min="15624" max="15630" width="8.7109375" style="4" customWidth="1"/>
    <col min="15631" max="15631" width="1.42578125" style="4" customWidth="1"/>
    <col min="15632" max="15638" width="8.7109375" style="4" customWidth="1"/>
    <col min="15639" max="15878" width="11.42578125" style="4"/>
    <col min="15879" max="15879" width="15.7109375" style="4" customWidth="1"/>
    <col min="15880" max="15886" width="8.7109375" style="4" customWidth="1"/>
    <col min="15887" max="15887" width="1.42578125" style="4" customWidth="1"/>
    <col min="15888" max="15894" width="8.7109375" style="4" customWidth="1"/>
    <col min="15895" max="16134" width="11.42578125" style="4"/>
    <col min="16135" max="16135" width="15.7109375" style="4" customWidth="1"/>
    <col min="16136" max="16142" width="8.7109375" style="4" customWidth="1"/>
    <col min="16143" max="16143" width="1.42578125" style="4" customWidth="1"/>
    <col min="16144" max="16150" width="8.7109375" style="4" customWidth="1"/>
    <col min="16151" max="16384" width="11.42578125" style="4"/>
  </cols>
  <sheetData>
    <row r="1" spans="1:26" s="31" customFormat="1" ht="14.25" customHeight="1" thickBot="1" x14ac:dyDescent="0.3">
      <c r="A1" s="178" t="s">
        <v>108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Z1" s="189" t="s">
        <v>111</v>
      </c>
    </row>
    <row r="2" spans="1:26" s="31" customFormat="1" ht="12.75" customHeight="1" x14ac:dyDescent="0.25">
      <c r="A2" s="178" t="s">
        <v>96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6" s="31" customFormat="1" ht="12.75" customHeight="1" x14ac:dyDescent="0.25">
      <c r="A3" s="178" t="s">
        <v>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6" s="31" customFormat="1" ht="12.75" customHeight="1" x14ac:dyDescent="0.25">
      <c r="A4" s="178" t="s">
        <v>99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6" s="31" customFormat="1" ht="13.5" customHeight="1" x14ac:dyDescent="0.25">
      <c r="A5" s="178" t="s">
        <v>141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</row>
    <row r="6" spans="1:26" ht="13.5" customHeight="1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6" ht="15" customHeight="1" x14ac:dyDescent="0.25">
      <c r="A7" s="235" t="s">
        <v>80</v>
      </c>
      <c r="B7" s="179" t="s">
        <v>5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N7" s="179" t="s">
        <v>6</v>
      </c>
      <c r="O7" s="179"/>
      <c r="P7" s="179"/>
      <c r="Q7" s="179"/>
      <c r="R7" s="179"/>
      <c r="S7" s="179"/>
      <c r="T7" s="179"/>
      <c r="U7" s="179"/>
      <c r="V7" s="179"/>
      <c r="W7" s="179"/>
      <c r="X7" s="179"/>
    </row>
    <row r="8" spans="1:26" ht="15" customHeight="1" thickBot="1" x14ac:dyDescent="0.3">
      <c r="A8" s="237"/>
      <c r="B8" s="11">
        <v>2009</v>
      </c>
      <c r="C8" s="11">
        <v>2010</v>
      </c>
      <c r="D8" s="11">
        <v>2011</v>
      </c>
      <c r="E8" s="11">
        <v>2012</v>
      </c>
      <c r="F8" s="11">
        <v>2013</v>
      </c>
      <c r="G8" s="11">
        <v>2014</v>
      </c>
      <c r="H8" s="11">
        <v>2015</v>
      </c>
      <c r="I8" s="11">
        <v>2016</v>
      </c>
      <c r="J8" s="11">
        <v>2017</v>
      </c>
      <c r="K8" s="11">
        <v>2018</v>
      </c>
      <c r="L8" s="11">
        <v>2019</v>
      </c>
      <c r="N8" s="11">
        <v>2009</v>
      </c>
      <c r="O8" s="11">
        <v>2010</v>
      </c>
      <c r="P8" s="11">
        <v>2011</v>
      </c>
      <c r="Q8" s="11">
        <v>2012</v>
      </c>
      <c r="R8" s="11">
        <v>2013</v>
      </c>
      <c r="S8" s="11">
        <v>2014</v>
      </c>
      <c r="T8" s="11">
        <v>2015</v>
      </c>
      <c r="U8" s="11">
        <v>2016</v>
      </c>
      <c r="V8" s="11">
        <v>2017</v>
      </c>
      <c r="W8" s="11">
        <v>2018</v>
      </c>
      <c r="X8" s="11">
        <v>2019</v>
      </c>
    </row>
    <row r="9" spans="1:26" ht="9.75" customHeight="1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26" s="8" customFormat="1" ht="25.5" customHeight="1" x14ac:dyDescent="0.25">
      <c r="A10" s="40" t="s">
        <v>10</v>
      </c>
      <c r="B10" s="159">
        <f t="shared" ref="B10:G10" si="0">+B12+B17</f>
        <v>39109</v>
      </c>
      <c r="C10" s="159">
        <f t="shared" si="0"/>
        <v>44154</v>
      </c>
      <c r="D10" s="159">
        <f t="shared" si="0"/>
        <v>48355</v>
      </c>
      <c r="E10" s="159">
        <f t="shared" si="0"/>
        <v>46264</v>
      </c>
      <c r="F10" s="159">
        <f t="shared" si="0"/>
        <v>38145</v>
      </c>
      <c r="G10" s="159">
        <f t="shared" si="0"/>
        <v>38194</v>
      </c>
      <c r="H10" s="159">
        <f>+H12+H17</f>
        <v>38710</v>
      </c>
      <c r="I10" s="159">
        <v>36215</v>
      </c>
      <c r="J10" s="159">
        <f>+J12+J17</f>
        <v>28519</v>
      </c>
      <c r="K10" s="159">
        <f>+K12+K17</f>
        <v>26506</v>
      </c>
      <c r="L10" s="159">
        <f>+L12+L17</f>
        <v>8491</v>
      </c>
      <c r="M10" s="93"/>
      <c r="N10" s="160">
        <v>11.186944893376621</v>
      </c>
      <c r="O10" s="160">
        <v>12.586981992126367</v>
      </c>
      <c r="P10" s="160">
        <v>13.643686885074757</v>
      </c>
      <c r="Q10" s="160">
        <v>12.9</v>
      </c>
      <c r="R10" s="160">
        <v>10.5</v>
      </c>
      <c r="S10" s="160">
        <v>10.3</v>
      </c>
      <c r="T10" s="160">
        <v>10.4</v>
      </c>
      <c r="U10" s="160">
        <v>9.7924958899368342</v>
      </c>
      <c r="V10" s="160">
        <v>7.7766294818761645</v>
      </c>
      <c r="W10" s="160">
        <v>7.2</v>
      </c>
      <c r="X10" s="160">
        <v>2.2000000000000002</v>
      </c>
    </row>
    <row r="11" spans="1:26" ht="15" customHeight="1" x14ac:dyDescent="0.25">
      <c r="A11" s="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6" s="8" customFormat="1" ht="25.5" customHeight="1" x14ac:dyDescent="0.25">
      <c r="A12" s="7" t="s">
        <v>20</v>
      </c>
      <c r="B12" s="54">
        <f t="shared" ref="B12:G12" si="1">+B13+B14+B15</f>
        <v>29711</v>
      </c>
      <c r="C12" s="54">
        <f t="shared" si="1"/>
        <v>33993</v>
      </c>
      <c r="D12" s="54">
        <f t="shared" si="1"/>
        <v>36806</v>
      </c>
      <c r="E12" s="54">
        <f t="shared" si="1"/>
        <v>35615</v>
      </c>
      <c r="F12" s="54">
        <f t="shared" si="1"/>
        <v>29513</v>
      </c>
      <c r="G12" s="54">
        <f t="shared" si="1"/>
        <v>29298</v>
      </c>
      <c r="H12" s="54">
        <f>+H13+H14+H15</f>
        <v>29588</v>
      </c>
      <c r="I12" s="54">
        <v>27149</v>
      </c>
      <c r="J12" s="54">
        <f>+J13+J14+J15</f>
        <v>20864</v>
      </c>
      <c r="K12" s="54">
        <f>+K13+K14+K15</f>
        <v>19328</v>
      </c>
      <c r="L12" s="54">
        <f>+L13+L14+L15</f>
        <v>6130</v>
      </c>
      <c r="M12" s="51"/>
      <c r="N12" s="55">
        <v>12.531369546971019</v>
      </c>
      <c r="O12" s="55">
        <v>14.281212976733634</v>
      </c>
      <c r="P12" s="55">
        <v>15.254855475517463</v>
      </c>
      <c r="Q12" s="55">
        <v>14.7</v>
      </c>
      <c r="R12" s="55">
        <v>12.2</v>
      </c>
      <c r="S12" s="55">
        <v>12.2</v>
      </c>
      <c r="T12" s="55">
        <v>12.6</v>
      </c>
      <c r="U12" s="141">
        <v>11.852094383690218</v>
      </c>
      <c r="V12" s="55">
        <v>9.2201496329881962</v>
      </c>
      <c r="W12" s="141">
        <v>8.6</v>
      </c>
      <c r="X12" s="141">
        <v>4</v>
      </c>
    </row>
    <row r="13" spans="1:26" ht="15" customHeight="1" x14ac:dyDescent="0.25">
      <c r="A13" s="39" t="s">
        <v>21</v>
      </c>
      <c r="B13" s="19">
        <v>14759</v>
      </c>
      <c r="C13" s="19">
        <v>15672</v>
      </c>
      <c r="D13" s="19">
        <v>16476</v>
      </c>
      <c r="E13" s="19">
        <v>16227</v>
      </c>
      <c r="F13" s="19">
        <v>13963</v>
      </c>
      <c r="G13" s="19">
        <v>13378</v>
      </c>
      <c r="H13" s="19">
        <v>12962</v>
      </c>
      <c r="I13" s="19">
        <v>11703</v>
      </c>
      <c r="J13" s="19">
        <v>9348</v>
      </c>
      <c r="K13" s="19">
        <v>8585</v>
      </c>
      <c r="L13" s="19">
        <v>2584</v>
      </c>
      <c r="N13" s="12">
        <v>14.330517525973397</v>
      </c>
      <c r="O13" s="12">
        <v>15.210660662117961</v>
      </c>
      <c r="P13" s="12">
        <v>15.726175931582162</v>
      </c>
      <c r="Q13" s="12">
        <v>15.2</v>
      </c>
      <c r="R13" s="12">
        <v>13.8</v>
      </c>
      <c r="S13" s="12">
        <v>13.9</v>
      </c>
      <c r="T13" s="12">
        <v>13.8</v>
      </c>
      <c r="U13" s="142">
        <v>12.632226587798453</v>
      </c>
      <c r="V13" s="12">
        <v>10.461056401074305</v>
      </c>
      <c r="W13" s="142">
        <v>10</v>
      </c>
      <c r="X13" s="142">
        <v>3.3</v>
      </c>
    </row>
    <row r="14" spans="1:26" ht="15" customHeight="1" x14ac:dyDescent="0.25">
      <c r="A14" s="39" t="s">
        <v>22</v>
      </c>
      <c r="B14" s="19">
        <v>10054</v>
      </c>
      <c r="C14" s="19">
        <v>11712</v>
      </c>
      <c r="D14" s="19">
        <v>12709</v>
      </c>
      <c r="E14" s="19">
        <v>12211</v>
      </c>
      <c r="F14" s="19">
        <v>9959</v>
      </c>
      <c r="G14" s="19">
        <v>10433</v>
      </c>
      <c r="H14" s="19">
        <v>11098</v>
      </c>
      <c r="I14" s="19">
        <v>9795</v>
      </c>
      <c r="J14" s="19">
        <v>7544</v>
      </c>
      <c r="K14" s="19">
        <v>6946</v>
      </c>
      <c r="L14" s="19">
        <v>2098</v>
      </c>
      <c r="N14" s="12">
        <v>13.476669839014516</v>
      </c>
      <c r="O14" s="12">
        <v>15.498828853864783</v>
      </c>
      <c r="P14" s="12">
        <v>16.530312292704501</v>
      </c>
      <c r="Q14" s="12">
        <v>16.100000000000001</v>
      </c>
      <c r="R14" s="12">
        <v>12.5</v>
      </c>
      <c r="S14" s="12">
        <v>13.1</v>
      </c>
      <c r="T14" s="12">
        <v>14.6</v>
      </c>
      <c r="U14" s="142">
        <v>13.169924973781161</v>
      </c>
      <c r="V14" s="12">
        <v>10.090147928202658</v>
      </c>
      <c r="W14" s="142">
        <v>9.3000000000000007</v>
      </c>
      <c r="X14" s="142">
        <v>2.7</v>
      </c>
    </row>
    <row r="15" spans="1:26" ht="15" customHeight="1" x14ac:dyDescent="0.25">
      <c r="A15" s="39" t="s">
        <v>23</v>
      </c>
      <c r="B15" s="19">
        <v>4898</v>
      </c>
      <c r="C15" s="19">
        <v>6609</v>
      </c>
      <c r="D15" s="19">
        <v>7621</v>
      </c>
      <c r="E15" s="19">
        <v>7177</v>
      </c>
      <c r="F15" s="19">
        <v>5591</v>
      </c>
      <c r="G15" s="19">
        <v>5487</v>
      </c>
      <c r="H15" s="19">
        <v>5528</v>
      </c>
      <c r="I15" s="19">
        <v>5651</v>
      </c>
      <c r="J15" s="19">
        <v>3972</v>
      </c>
      <c r="K15" s="19">
        <v>3797</v>
      </c>
      <c r="L15" s="19">
        <v>1448</v>
      </c>
      <c r="N15" s="12">
        <v>8.2319327731092429</v>
      </c>
      <c r="O15" s="12">
        <v>11.12139467573116</v>
      </c>
      <c r="P15" s="12">
        <v>12.781980108347449</v>
      </c>
      <c r="Q15" s="12">
        <v>11.9</v>
      </c>
      <c r="R15" s="12">
        <v>9.1</v>
      </c>
      <c r="S15" s="12">
        <v>8.4</v>
      </c>
      <c r="T15" s="12">
        <v>8.5</v>
      </c>
      <c r="U15" s="142">
        <v>9.1076119715699377</v>
      </c>
      <c r="V15" s="12">
        <v>6.3898585930084781</v>
      </c>
      <c r="W15" s="142">
        <v>5.9</v>
      </c>
      <c r="X15" s="142">
        <v>2</v>
      </c>
    </row>
    <row r="16" spans="1:26" ht="15" customHeight="1" x14ac:dyDescent="0.25">
      <c r="A16" s="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N16" s="12"/>
      <c r="O16" s="12"/>
      <c r="P16" s="12"/>
      <c r="Q16" s="12"/>
      <c r="R16" s="12"/>
      <c r="S16" s="12"/>
      <c r="T16" s="12"/>
      <c r="U16" s="142"/>
      <c r="V16" s="142"/>
      <c r="W16" s="142"/>
      <c r="X16" s="142"/>
    </row>
    <row r="17" spans="1:24" s="8" customFormat="1" ht="25.5" x14ac:dyDescent="0.25">
      <c r="A17" s="1" t="s">
        <v>85</v>
      </c>
      <c r="B17" s="54">
        <f t="shared" ref="B17:G17" si="2">+B18+B19+B20</f>
        <v>9398</v>
      </c>
      <c r="C17" s="54">
        <f t="shared" si="2"/>
        <v>10161</v>
      </c>
      <c r="D17" s="54">
        <f t="shared" si="2"/>
        <v>11549</v>
      </c>
      <c r="E17" s="54">
        <f t="shared" si="2"/>
        <v>10649</v>
      </c>
      <c r="F17" s="54">
        <f t="shared" si="2"/>
        <v>8632</v>
      </c>
      <c r="G17" s="54">
        <f t="shared" si="2"/>
        <v>8896</v>
      </c>
      <c r="H17" s="54">
        <f>+H18+H19+H20</f>
        <v>9122</v>
      </c>
      <c r="I17" s="54">
        <v>9066</v>
      </c>
      <c r="J17" s="54">
        <f>+J18+J19+J20</f>
        <v>7655</v>
      </c>
      <c r="K17" s="54">
        <f>+K18+K19+K20</f>
        <v>7178</v>
      </c>
      <c r="L17" s="54">
        <f>+L18+L19+L20</f>
        <v>2361</v>
      </c>
      <c r="M17" s="51"/>
      <c r="N17" s="55">
        <v>8.3536292688130001</v>
      </c>
      <c r="O17" s="55">
        <v>9.0107746197845078</v>
      </c>
      <c r="P17" s="55">
        <v>10.207797488045678</v>
      </c>
      <c r="Q17" s="55">
        <v>9.1999999999999993</v>
      </c>
      <c r="R17" s="55">
        <v>7.1</v>
      </c>
      <c r="S17" s="55">
        <v>6.9</v>
      </c>
      <c r="T17" s="55">
        <v>6.6</v>
      </c>
      <c r="U17" s="141">
        <v>6.4407959704175219</v>
      </c>
      <c r="V17" s="55">
        <v>5.4507262888066084</v>
      </c>
      <c r="W17" s="141">
        <v>5.0999999999999996</v>
      </c>
      <c r="X17" s="141">
        <v>1.5</v>
      </c>
    </row>
    <row r="18" spans="1:24" ht="15" customHeight="1" x14ac:dyDescent="0.25">
      <c r="A18" s="39" t="s">
        <v>24</v>
      </c>
      <c r="B18" s="19">
        <v>7718</v>
      </c>
      <c r="C18" s="19">
        <v>7599</v>
      </c>
      <c r="D18" s="19">
        <v>8454</v>
      </c>
      <c r="E18" s="19">
        <v>7704</v>
      </c>
      <c r="F18" s="19">
        <v>6180</v>
      </c>
      <c r="G18" s="19">
        <v>6473</v>
      </c>
      <c r="H18" s="19">
        <v>6743</v>
      </c>
      <c r="I18" s="19">
        <v>6686</v>
      </c>
      <c r="J18" s="19">
        <v>5886</v>
      </c>
      <c r="K18" s="19">
        <v>5327</v>
      </c>
      <c r="L18" s="19">
        <v>1321</v>
      </c>
      <c r="N18" s="12">
        <v>12.554492810202355</v>
      </c>
      <c r="O18" s="12">
        <v>12.5861269378561</v>
      </c>
      <c r="P18" s="12">
        <v>13.977481275730371</v>
      </c>
      <c r="Q18" s="12">
        <v>12.3</v>
      </c>
      <c r="R18" s="12">
        <v>9.4</v>
      </c>
      <c r="S18" s="12">
        <v>9.5</v>
      </c>
      <c r="T18" s="12">
        <v>9.4</v>
      </c>
      <c r="U18" s="142">
        <v>9.3171683389074698</v>
      </c>
      <c r="V18" s="12">
        <v>8.3664998862861033</v>
      </c>
      <c r="W18" s="142">
        <v>7.5</v>
      </c>
      <c r="X18" s="142">
        <v>1.8</v>
      </c>
    </row>
    <row r="19" spans="1:24" ht="15" customHeight="1" x14ac:dyDescent="0.25">
      <c r="A19" s="39" t="s">
        <v>25</v>
      </c>
      <c r="B19" s="19">
        <v>1560</v>
      </c>
      <c r="C19" s="19">
        <v>2333</v>
      </c>
      <c r="D19" s="19">
        <v>2810</v>
      </c>
      <c r="E19" s="19">
        <v>2570</v>
      </c>
      <c r="F19" s="19">
        <v>2214</v>
      </c>
      <c r="G19" s="19">
        <v>2222</v>
      </c>
      <c r="H19" s="19">
        <v>2128</v>
      </c>
      <c r="I19" s="19">
        <v>2184</v>
      </c>
      <c r="J19" s="19">
        <v>1562</v>
      </c>
      <c r="K19" s="19">
        <v>1703</v>
      </c>
      <c r="L19" s="19">
        <v>973</v>
      </c>
      <c r="N19" s="12">
        <v>3.609523589162174</v>
      </c>
      <c r="O19" s="12">
        <v>5.249066282680106</v>
      </c>
      <c r="P19" s="12">
        <v>6.319150850049474</v>
      </c>
      <c r="Q19" s="12">
        <v>5.7</v>
      </c>
      <c r="R19" s="12">
        <v>4.7</v>
      </c>
      <c r="S19" s="12">
        <v>4.4000000000000004</v>
      </c>
      <c r="T19" s="12">
        <v>4</v>
      </c>
      <c r="U19" s="142">
        <v>4.0058694057226711</v>
      </c>
      <c r="V19" s="12">
        <v>2.8582407729327164</v>
      </c>
      <c r="W19" s="142">
        <v>3.1</v>
      </c>
      <c r="X19" s="142">
        <v>1.5</v>
      </c>
    </row>
    <row r="20" spans="1:24" ht="15" customHeight="1" thickBot="1" x14ac:dyDescent="0.3">
      <c r="A20" s="66" t="s">
        <v>26</v>
      </c>
      <c r="B20" s="30">
        <v>120</v>
      </c>
      <c r="C20" s="30">
        <v>229</v>
      </c>
      <c r="D20" s="30">
        <v>285</v>
      </c>
      <c r="E20" s="30">
        <v>375</v>
      </c>
      <c r="F20" s="30">
        <v>238</v>
      </c>
      <c r="G20" s="30">
        <v>201</v>
      </c>
      <c r="H20" s="30">
        <v>251</v>
      </c>
      <c r="I20" s="30">
        <v>196</v>
      </c>
      <c r="J20" s="30">
        <v>207</v>
      </c>
      <c r="K20" s="30">
        <v>148</v>
      </c>
      <c r="L20" s="30">
        <v>67</v>
      </c>
      <c r="M20" s="49"/>
      <c r="N20" s="13">
        <v>1.5370821058024851</v>
      </c>
      <c r="O20" s="13">
        <v>2.8830416719123759</v>
      </c>
      <c r="P20" s="13">
        <v>3.4807034684904736</v>
      </c>
      <c r="Q20" s="13">
        <v>4.4000000000000004</v>
      </c>
      <c r="R20" s="13">
        <v>2.6</v>
      </c>
      <c r="S20" s="13">
        <v>1.8</v>
      </c>
      <c r="T20" s="13">
        <v>1.9</v>
      </c>
      <c r="U20" s="13">
        <v>1.3536846467297465</v>
      </c>
      <c r="V20" s="13">
        <v>1.3407604119437788</v>
      </c>
      <c r="W20" s="13">
        <v>0.9</v>
      </c>
      <c r="X20" s="13">
        <v>0.4</v>
      </c>
    </row>
    <row r="21" spans="1:24" ht="15" customHeight="1" x14ac:dyDescent="0.25">
      <c r="A21" s="243" t="s">
        <v>79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173"/>
      <c r="W21" s="173"/>
      <c r="X21" s="196"/>
    </row>
    <row r="23" spans="1:24" ht="15" customHeight="1" x14ac:dyDescent="0.25">
      <c r="M23" s="52"/>
    </row>
    <row r="24" spans="1:24" ht="15" customHeight="1" x14ac:dyDescent="0.25">
      <c r="M24" s="52"/>
    </row>
    <row r="25" spans="1:24" ht="15" customHeight="1" x14ac:dyDescent="0.25">
      <c r="M25" s="52"/>
    </row>
    <row r="26" spans="1:24" ht="15" customHeight="1" x14ac:dyDescent="0.25">
      <c r="M26" s="52"/>
    </row>
    <row r="27" spans="1:24" ht="15" customHeight="1" x14ac:dyDescent="0.25">
      <c r="M27" s="52"/>
    </row>
    <row r="28" spans="1:24" ht="15" customHeight="1" x14ac:dyDescent="0.25">
      <c r="M28" s="52"/>
    </row>
    <row r="29" spans="1:24" ht="15" customHeight="1" x14ac:dyDescent="0.25">
      <c r="M29" s="52"/>
    </row>
    <row r="30" spans="1:24" ht="15" customHeight="1" x14ac:dyDescent="0.25">
      <c r="M30" s="52"/>
    </row>
    <row r="31" spans="1:24" ht="15" customHeight="1" x14ac:dyDescent="0.25">
      <c r="M31" s="52"/>
    </row>
    <row r="32" spans="1:24" ht="15" customHeight="1" x14ac:dyDescent="0.25">
      <c r="M32" s="52"/>
    </row>
    <row r="33" spans="1:13" ht="15" customHeight="1" x14ac:dyDescent="0.25">
      <c r="M33" s="52"/>
    </row>
    <row r="34" spans="1:13" x14ac:dyDescent="0.25">
      <c r="A34" s="44"/>
    </row>
  </sheetData>
  <mergeCells count="2">
    <mergeCell ref="A21:U21"/>
    <mergeCell ref="A7:A8"/>
  </mergeCells>
  <hyperlinks>
    <hyperlink ref="Z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topLeftCell="H1" zoomScaleNormal="100" zoomScaleSheetLayoutView="100" workbookViewId="0">
      <selection activeCell="W1" sqref="W1"/>
    </sheetView>
  </sheetViews>
  <sheetFormatPr baseColWidth="10" defaultRowHeight="12.75" x14ac:dyDescent="0.25"/>
  <cols>
    <col min="1" max="1" width="12.7109375" style="4" customWidth="1"/>
    <col min="2" max="21" width="6.7109375" style="50" customWidth="1"/>
    <col min="22" max="22" width="2.7109375" style="4" customWidth="1"/>
    <col min="23" max="253" width="11.42578125" style="4"/>
    <col min="254" max="254" width="15.7109375" style="4" customWidth="1"/>
    <col min="255" max="275" width="6.140625" style="4" customWidth="1"/>
    <col min="276" max="276" width="7.28515625" style="4" customWidth="1"/>
    <col min="277" max="509" width="11.42578125" style="4"/>
    <col min="510" max="510" width="15.7109375" style="4" customWidth="1"/>
    <col min="511" max="531" width="6.140625" style="4" customWidth="1"/>
    <col min="532" max="532" width="7.28515625" style="4" customWidth="1"/>
    <col min="533" max="765" width="11.42578125" style="4"/>
    <col min="766" max="766" width="15.7109375" style="4" customWidth="1"/>
    <col min="767" max="787" width="6.140625" style="4" customWidth="1"/>
    <col min="788" max="788" width="7.28515625" style="4" customWidth="1"/>
    <col min="789" max="1021" width="11.42578125" style="4"/>
    <col min="1022" max="1022" width="15.7109375" style="4" customWidth="1"/>
    <col min="1023" max="1043" width="6.140625" style="4" customWidth="1"/>
    <col min="1044" max="1044" width="7.28515625" style="4" customWidth="1"/>
    <col min="1045" max="1277" width="11.42578125" style="4"/>
    <col min="1278" max="1278" width="15.7109375" style="4" customWidth="1"/>
    <col min="1279" max="1299" width="6.140625" style="4" customWidth="1"/>
    <col min="1300" max="1300" width="7.28515625" style="4" customWidth="1"/>
    <col min="1301" max="1533" width="11.42578125" style="4"/>
    <col min="1534" max="1534" width="15.7109375" style="4" customWidth="1"/>
    <col min="1535" max="1555" width="6.140625" style="4" customWidth="1"/>
    <col min="1556" max="1556" width="7.28515625" style="4" customWidth="1"/>
    <col min="1557" max="1789" width="11.42578125" style="4"/>
    <col min="1790" max="1790" width="15.7109375" style="4" customWidth="1"/>
    <col min="1791" max="1811" width="6.140625" style="4" customWidth="1"/>
    <col min="1812" max="1812" width="7.28515625" style="4" customWidth="1"/>
    <col min="1813" max="2045" width="11.42578125" style="4"/>
    <col min="2046" max="2046" width="15.7109375" style="4" customWidth="1"/>
    <col min="2047" max="2067" width="6.140625" style="4" customWidth="1"/>
    <col min="2068" max="2068" width="7.28515625" style="4" customWidth="1"/>
    <col min="2069" max="2301" width="11.42578125" style="4"/>
    <col min="2302" max="2302" width="15.7109375" style="4" customWidth="1"/>
    <col min="2303" max="2323" width="6.140625" style="4" customWidth="1"/>
    <col min="2324" max="2324" width="7.28515625" style="4" customWidth="1"/>
    <col min="2325" max="2557" width="11.42578125" style="4"/>
    <col min="2558" max="2558" width="15.7109375" style="4" customWidth="1"/>
    <col min="2559" max="2579" width="6.140625" style="4" customWidth="1"/>
    <col min="2580" max="2580" width="7.28515625" style="4" customWidth="1"/>
    <col min="2581" max="2813" width="11.42578125" style="4"/>
    <col min="2814" max="2814" width="15.7109375" style="4" customWidth="1"/>
    <col min="2815" max="2835" width="6.140625" style="4" customWidth="1"/>
    <col min="2836" max="2836" width="7.28515625" style="4" customWidth="1"/>
    <col min="2837" max="3069" width="11.42578125" style="4"/>
    <col min="3070" max="3070" width="15.7109375" style="4" customWidth="1"/>
    <col min="3071" max="3091" width="6.140625" style="4" customWidth="1"/>
    <col min="3092" max="3092" width="7.28515625" style="4" customWidth="1"/>
    <col min="3093" max="3325" width="11.42578125" style="4"/>
    <col min="3326" max="3326" width="15.7109375" style="4" customWidth="1"/>
    <col min="3327" max="3347" width="6.140625" style="4" customWidth="1"/>
    <col min="3348" max="3348" width="7.28515625" style="4" customWidth="1"/>
    <col min="3349" max="3581" width="11.42578125" style="4"/>
    <col min="3582" max="3582" width="15.7109375" style="4" customWidth="1"/>
    <col min="3583" max="3603" width="6.140625" style="4" customWidth="1"/>
    <col min="3604" max="3604" width="7.28515625" style="4" customWidth="1"/>
    <col min="3605" max="3837" width="11.42578125" style="4"/>
    <col min="3838" max="3838" width="15.7109375" style="4" customWidth="1"/>
    <col min="3839" max="3859" width="6.140625" style="4" customWidth="1"/>
    <col min="3860" max="3860" width="7.28515625" style="4" customWidth="1"/>
    <col min="3861" max="4093" width="11.42578125" style="4"/>
    <col min="4094" max="4094" width="15.7109375" style="4" customWidth="1"/>
    <col min="4095" max="4115" width="6.140625" style="4" customWidth="1"/>
    <col min="4116" max="4116" width="7.28515625" style="4" customWidth="1"/>
    <col min="4117" max="4349" width="11.42578125" style="4"/>
    <col min="4350" max="4350" width="15.7109375" style="4" customWidth="1"/>
    <col min="4351" max="4371" width="6.140625" style="4" customWidth="1"/>
    <col min="4372" max="4372" width="7.28515625" style="4" customWidth="1"/>
    <col min="4373" max="4605" width="11.42578125" style="4"/>
    <col min="4606" max="4606" width="15.7109375" style="4" customWidth="1"/>
    <col min="4607" max="4627" width="6.140625" style="4" customWidth="1"/>
    <col min="4628" max="4628" width="7.28515625" style="4" customWidth="1"/>
    <col min="4629" max="4861" width="11.42578125" style="4"/>
    <col min="4862" max="4862" width="15.7109375" style="4" customWidth="1"/>
    <col min="4863" max="4883" width="6.140625" style="4" customWidth="1"/>
    <col min="4884" max="4884" width="7.28515625" style="4" customWidth="1"/>
    <col min="4885" max="5117" width="11.42578125" style="4"/>
    <col min="5118" max="5118" width="15.7109375" style="4" customWidth="1"/>
    <col min="5119" max="5139" width="6.140625" style="4" customWidth="1"/>
    <col min="5140" max="5140" width="7.28515625" style="4" customWidth="1"/>
    <col min="5141" max="5373" width="11.42578125" style="4"/>
    <col min="5374" max="5374" width="15.7109375" style="4" customWidth="1"/>
    <col min="5375" max="5395" width="6.140625" style="4" customWidth="1"/>
    <col min="5396" max="5396" width="7.28515625" style="4" customWidth="1"/>
    <col min="5397" max="5629" width="11.42578125" style="4"/>
    <col min="5630" max="5630" width="15.7109375" style="4" customWidth="1"/>
    <col min="5631" max="5651" width="6.140625" style="4" customWidth="1"/>
    <col min="5652" max="5652" width="7.28515625" style="4" customWidth="1"/>
    <col min="5653" max="5885" width="11.42578125" style="4"/>
    <col min="5886" max="5886" width="15.7109375" style="4" customWidth="1"/>
    <col min="5887" max="5907" width="6.140625" style="4" customWidth="1"/>
    <col min="5908" max="5908" width="7.28515625" style="4" customWidth="1"/>
    <col min="5909" max="6141" width="11.42578125" style="4"/>
    <col min="6142" max="6142" width="15.7109375" style="4" customWidth="1"/>
    <col min="6143" max="6163" width="6.140625" style="4" customWidth="1"/>
    <col min="6164" max="6164" width="7.28515625" style="4" customWidth="1"/>
    <col min="6165" max="6397" width="11.42578125" style="4"/>
    <col min="6398" max="6398" width="15.7109375" style="4" customWidth="1"/>
    <col min="6399" max="6419" width="6.140625" style="4" customWidth="1"/>
    <col min="6420" max="6420" width="7.28515625" style="4" customWidth="1"/>
    <col min="6421" max="6653" width="11.42578125" style="4"/>
    <col min="6654" max="6654" width="15.7109375" style="4" customWidth="1"/>
    <col min="6655" max="6675" width="6.140625" style="4" customWidth="1"/>
    <col min="6676" max="6676" width="7.28515625" style="4" customWidth="1"/>
    <col min="6677" max="6909" width="11.42578125" style="4"/>
    <col min="6910" max="6910" width="15.7109375" style="4" customWidth="1"/>
    <col min="6911" max="6931" width="6.140625" style="4" customWidth="1"/>
    <col min="6932" max="6932" width="7.28515625" style="4" customWidth="1"/>
    <col min="6933" max="7165" width="11.42578125" style="4"/>
    <col min="7166" max="7166" width="15.7109375" style="4" customWidth="1"/>
    <col min="7167" max="7187" width="6.140625" style="4" customWidth="1"/>
    <col min="7188" max="7188" width="7.28515625" style="4" customWidth="1"/>
    <col min="7189" max="7421" width="11.42578125" style="4"/>
    <col min="7422" max="7422" width="15.7109375" style="4" customWidth="1"/>
    <col min="7423" max="7443" width="6.140625" style="4" customWidth="1"/>
    <col min="7444" max="7444" width="7.28515625" style="4" customWidth="1"/>
    <col min="7445" max="7677" width="11.42578125" style="4"/>
    <col min="7678" max="7678" width="15.7109375" style="4" customWidth="1"/>
    <col min="7679" max="7699" width="6.140625" style="4" customWidth="1"/>
    <col min="7700" max="7700" width="7.28515625" style="4" customWidth="1"/>
    <col min="7701" max="7933" width="11.42578125" style="4"/>
    <col min="7934" max="7934" width="15.7109375" style="4" customWidth="1"/>
    <col min="7935" max="7955" width="6.140625" style="4" customWidth="1"/>
    <col min="7956" max="7956" width="7.28515625" style="4" customWidth="1"/>
    <col min="7957" max="8189" width="11.42578125" style="4"/>
    <col min="8190" max="8190" width="15.7109375" style="4" customWidth="1"/>
    <col min="8191" max="8211" width="6.140625" style="4" customWidth="1"/>
    <col min="8212" max="8212" width="7.28515625" style="4" customWidth="1"/>
    <col min="8213" max="8445" width="11.42578125" style="4"/>
    <col min="8446" max="8446" width="15.7109375" style="4" customWidth="1"/>
    <col min="8447" max="8467" width="6.140625" style="4" customWidth="1"/>
    <col min="8468" max="8468" width="7.28515625" style="4" customWidth="1"/>
    <col min="8469" max="8701" width="11.42578125" style="4"/>
    <col min="8702" max="8702" width="15.7109375" style="4" customWidth="1"/>
    <col min="8703" max="8723" width="6.140625" style="4" customWidth="1"/>
    <col min="8724" max="8724" width="7.28515625" style="4" customWidth="1"/>
    <col min="8725" max="8957" width="11.42578125" style="4"/>
    <col min="8958" max="8958" width="15.7109375" style="4" customWidth="1"/>
    <col min="8959" max="8979" width="6.140625" style="4" customWidth="1"/>
    <col min="8980" max="8980" width="7.28515625" style="4" customWidth="1"/>
    <col min="8981" max="9213" width="11.42578125" style="4"/>
    <col min="9214" max="9214" width="15.7109375" style="4" customWidth="1"/>
    <col min="9215" max="9235" width="6.140625" style="4" customWidth="1"/>
    <col min="9236" max="9236" width="7.28515625" style="4" customWidth="1"/>
    <col min="9237" max="9469" width="11.42578125" style="4"/>
    <col min="9470" max="9470" width="15.7109375" style="4" customWidth="1"/>
    <col min="9471" max="9491" width="6.140625" style="4" customWidth="1"/>
    <col min="9492" max="9492" width="7.28515625" style="4" customWidth="1"/>
    <col min="9493" max="9725" width="11.42578125" style="4"/>
    <col min="9726" max="9726" width="15.7109375" style="4" customWidth="1"/>
    <col min="9727" max="9747" width="6.140625" style="4" customWidth="1"/>
    <col min="9748" max="9748" width="7.28515625" style="4" customWidth="1"/>
    <col min="9749" max="9981" width="11.42578125" style="4"/>
    <col min="9982" max="9982" width="15.7109375" style="4" customWidth="1"/>
    <col min="9983" max="10003" width="6.140625" style="4" customWidth="1"/>
    <col min="10004" max="10004" width="7.28515625" style="4" customWidth="1"/>
    <col min="10005" max="10237" width="11.42578125" style="4"/>
    <col min="10238" max="10238" width="15.7109375" style="4" customWidth="1"/>
    <col min="10239" max="10259" width="6.140625" style="4" customWidth="1"/>
    <col min="10260" max="10260" width="7.28515625" style="4" customWidth="1"/>
    <col min="10261" max="10493" width="11.42578125" style="4"/>
    <col min="10494" max="10494" width="15.7109375" style="4" customWidth="1"/>
    <col min="10495" max="10515" width="6.140625" style="4" customWidth="1"/>
    <col min="10516" max="10516" width="7.28515625" style="4" customWidth="1"/>
    <col min="10517" max="10749" width="11.42578125" style="4"/>
    <col min="10750" max="10750" width="15.7109375" style="4" customWidth="1"/>
    <col min="10751" max="10771" width="6.140625" style="4" customWidth="1"/>
    <col min="10772" max="10772" width="7.28515625" style="4" customWidth="1"/>
    <col min="10773" max="11005" width="11.42578125" style="4"/>
    <col min="11006" max="11006" width="15.7109375" style="4" customWidth="1"/>
    <col min="11007" max="11027" width="6.140625" style="4" customWidth="1"/>
    <col min="11028" max="11028" width="7.28515625" style="4" customWidth="1"/>
    <col min="11029" max="11261" width="11.42578125" style="4"/>
    <col min="11262" max="11262" width="15.7109375" style="4" customWidth="1"/>
    <col min="11263" max="11283" width="6.140625" style="4" customWidth="1"/>
    <col min="11284" max="11284" width="7.28515625" style="4" customWidth="1"/>
    <col min="11285" max="11517" width="11.42578125" style="4"/>
    <col min="11518" max="11518" width="15.7109375" style="4" customWidth="1"/>
    <col min="11519" max="11539" width="6.140625" style="4" customWidth="1"/>
    <col min="11540" max="11540" width="7.28515625" style="4" customWidth="1"/>
    <col min="11541" max="11773" width="11.42578125" style="4"/>
    <col min="11774" max="11774" width="15.7109375" style="4" customWidth="1"/>
    <col min="11775" max="11795" width="6.140625" style="4" customWidth="1"/>
    <col min="11796" max="11796" width="7.28515625" style="4" customWidth="1"/>
    <col min="11797" max="12029" width="11.42578125" style="4"/>
    <col min="12030" max="12030" width="15.7109375" style="4" customWidth="1"/>
    <col min="12031" max="12051" width="6.140625" style="4" customWidth="1"/>
    <col min="12052" max="12052" width="7.28515625" style="4" customWidth="1"/>
    <col min="12053" max="12285" width="11.42578125" style="4"/>
    <col min="12286" max="12286" width="15.7109375" style="4" customWidth="1"/>
    <col min="12287" max="12307" width="6.140625" style="4" customWidth="1"/>
    <col min="12308" max="12308" width="7.28515625" style="4" customWidth="1"/>
    <col min="12309" max="12541" width="11.42578125" style="4"/>
    <col min="12542" max="12542" width="15.7109375" style="4" customWidth="1"/>
    <col min="12543" max="12563" width="6.140625" style="4" customWidth="1"/>
    <col min="12564" max="12564" width="7.28515625" style="4" customWidth="1"/>
    <col min="12565" max="12797" width="11.42578125" style="4"/>
    <col min="12798" max="12798" width="15.7109375" style="4" customWidth="1"/>
    <col min="12799" max="12819" width="6.140625" style="4" customWidth="1"/>
    <col min="12820" max="12820" width="7.28515625" style="4" customWidth="1"/>
    <col min="12821" max="13053" width="11.42578125" style="4"/>
    <col min="13054" max="13054" width="15.7109375" style="4" customWidth="1"/>
    <col min="13055" max="13075" width="6.140625" style="4" customWidth="1"/>
    <col min="13076" max="13076" width="7.28515625" style="4" customWidth="1"/>
    <col min="13077" max="13309" width="11.42578125" style="4"/>
    <col min="13310" max="13310" width="15.7109375" style="4" customWidth="1"/>
    <col min="13311" max="13331" width="6.140625" style="4" customWidth="1"/>
    <col min="13332" max="13332" width="7.28515625" style="4" customWidth="1"/>
    <col min="13333" max="13565" width="11.42578125" style="4"/>
    <col min="13566" max="13566" width="15.7109375" style="4" customWidth="1"/>
    <col min="13567" max="13587" width="6.140625" style="4" customWidth="1"/>
    <col min="13588" max="13588" width="7.28515625" style="4" customWidth="1"/>
    <col min="13589" max="13821" width="11.42578125" style="4"/>
    <col min="13822" max="13822" width="15.7109375" style="4" customWidth="1"/>
    <col min="13823" max="13843" width="6.140625" style="4" customWidth="1"/>
    <col min="13844" max="13844" width="7.28515625" style="4" customWidth="1"/>
    <col min="13845" max="14077" width="11.42578125" style="4"/>
    <col min="14078" max="14078" width="15.7109375" style="4" customWidth="1"/>
    <col min="14079" max="14099" width="6.140625" style="4" customWidth="1"/>
    <col min="14100" max="14100" width="7.28515625" style="4" customWidth="1"/>
    <col min="14101" max="14333" width="11.42578125" style="4"/>
    <col min="14334" max="14334" width="15.7109375" style="4" customWidth="1"/>
    <col min="14335" max="14355" width="6.140625" style="4" customWidth="1"/>
    <col min="14356" max="14356" width="7.28515625" style="4" customWidth="1"/>
    <col min="14357" max="14589" width="11.42578125" style="4"/>
    <col min="14590" max="14590" width="15.7109375" style="4" customWidth="1"/>
    <col min="14591" max="14611" width="6.140625" style="4" customWidth="1"/>
    <col min="14612" max="14612" width="7.28515625" style="4" customWidth="1"/>
    <col min="14613" max="14845" width="11.42578125" style="4"/>
    <col min="14846" max="14846" width="15.7109375" style="4" customWidth="1"/>
    <col min="14847" max="14867" width="6.140625" style="4" customWidth="1"/>
    <col min="14868" max="14868" width="7.28515625" style="4" customWidth="1"/>
    <col min="14869" max="15101" width="11.42578125" style="4"/>
    <col min="15102" max="15102" width="15.7109375" style="4" customWidth="1"/>
    <col min="15103" max="15123" width="6.140625" style="4" customWidth="1"/>
    <col min="15124" max="15124" width="7.28515625" style="4" customWidth="1"/>
    <col min="15125" max="15357" width="11.42578125" style="4"/>
    <col min="15358" max="15358" width="15.7109375" style="4" customWidth="1"/>
    <col min="15359" max="15379" width="6.140625" style="4" customWidth="1"/>
    <col min="15380" max="15380" width="7.28515625" style="4" customWidth="1"/>
    <col min="15381" max="15613" width="11.42578125" style="4"/>
    <col min="15614" max="15614" width="15.7109375" style="4" customWidth="1"/>
    <col min="15615" max="15635" width="6.140625" style="4" customWidth="1"/>
    <col min="15636" max="15636" width="7.28515625" style="4" customWidth="1"/>
    <col min="15637" max="15869" width="11.42578125" style="4"/>
    <col min="15870" max="15870" width="15.7109375" style="4" customWidth="1"/>
    <col min="15871" max="15891" width="6.140625" style="4" customWidth="1"/>
    <col min="15892" max="15892" width="7.28515625" style="4" customWidth="1"/>
    <col min="15893" max="16125" width="11.42578125" style="4"/>
    <col min="16126" max="16126" width="15.7109375" style="4" customWidth="1"/>
    <col min="16127" max="16147" width="6.140625" style="4" customWidth="1"/>
    <col min="16148" max="16148" width="7.28515625" style="4" customWidth="1"/>
    <col min="16149" max="16384" width="11.42578125" style="4"/>
  </cols>
  <sheetData>
    <row r="1" spans="1:25" ht="14.25" customHeight="1" thickBot="1" x14ac:dyDescent="0.3">
      <c r="A1" s="178" t="s">
        <v>83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W1" s="189" t="s">
        <v>111</v>
      </c>
    </row>
    <row r="2" spans="1:25" ht="14.25" x14ac:dyDescent="0.25">
      <c r="A2" s="178" t="s">
        <v>114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5" ht="14.25" x14ac:dyDescent="0.25">
      <c r="A3" s="178" t="s">
        <v>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1:25" ht="14.25" x14ac:dyDescent="0.25">
      <c r="A4" s="178" t="s">
        <v>99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</row>
    <row r="5" spans="1:25" ht="14.25" x14ac:dyDescent="0.25">
      <c r="A5" s="180" t="s">
        <v>118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1:25" ht="15" customHeight="1" thickBot="1" x14ac:dyDescent="0.3">
      <c r="A6" s="3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5" ht="25.5" customHeight="1" thickBot="1" x14ac:dyDescent="0.3">
      <c r="A7" s="2" t="s">
        <v>80</v>
      </c>
      <c r="B7" s="139">
        <v>2000</v>
      </c>
      <c r="C7" s="139">
        <v>2001</v>
      </c>
      <c r="D7" s="139">
        <v>2002</v>
      </c>
      <c r="E7" s="139">
        <v>2003</v>
      </c>
      <c r="F7" s="139">
        <v>2004</v>
      </c>
      <c r="G7" s="139">
        <v>2005</v>
      </c>
      <c r="H7" s="139">
        <v>2006</v>
      </c>
      <c r="I7" s="139">
        <v>2007</v>
      </c>
      <c r="J7" s="139">
        <v>2008</v>
      </c>
      <c r="K7" s="139">
        <v>2009</v>
      </c>
      <c r="L7" s="139">
        <v>2010</v>
      </c>
      <c r="M7" s="139">
        <v>2011</v>
      </c>
      <c r="N7" s="139">
        <v>2012</v>
      </c>
      <c r="O7" s="139">
        <v>2013</v>
      </c>
      <c r="P7" s="139">
        <v>2014</v>
      </c>
      <c r="Q7" s="139">
        <v>2015</v>
      </c>
      <c r="R7" s="139">
        <v>2016</v>
      </c>
      <c r="S7" s="172">
        <v>2017</v>
      </c>
      <c r="T7" s="172">
        <v>2018</v>
      </c>
      <c r="U7" s="195">
        <v>2019</v>
      </c>
    </row>
    <row r="8" spans="1:25" ht="9.7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5" ht="13.5" x14ac:dyDescent="0.25">
      <c r="A9" s="244" t="s">
        <v>5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171"/>
      <c r="T9" s="171"/>
      <c r="U9" s="194"/>
    </row>
    <row r="10" spans="1:25" s="24" customFormat="1" ht="25.5" customHeight="1" x14ac:dyDescent="0.25">
      <c r="A10" s="24" t="s">
        <v>10</v>
      </c>
      <c r="B10" s="67">
        <v>20271</v>
      </c>
      <c r="C10" s="67">
        <v>22206</v>
      </c>
      <c r="D10" s="67">
        <v>26296</v>
      </c>
      <c r="E10" s="67">
        <v>28188</v>
      </c>
      <c r="F10" s="67">
        <v>28677</v>
      </c>
      <c r="G10" s="67">
        <v>33291</v>
      </c>
      <c r="H10" s="67">
        <v>34144</v>
      </c>
      <c r="I10" s="67">
        <v>36407</v>
      </c>
      <c r="J10" s="67">
        <v>34800</v>
      </c>
      <c r="K10" s="67">
        <v>31022</v>
      </c>
      <c r="L10" s="67">
        <v>36288</v>
      </c>
      <c r="M10" s="67">
        <v>40511</v>
      </c>
      <c r="N10" s="67">
        <v>37826</v>
      </c>
      <c r="O10" s="67">
        <v>31331</v>
      </c>
      <c r="P10" s="67">
        <v>31179</v>
      </c>
      <c r="Q10" s="67">
        <v>31448</v>
      </c>
      <c r="R10" s="67">
        <v>29565</v>
      </c>
      <c r="S10" s="67">
        <f>+S12+S17</f>
        <v>22865</v>
      </c>
      <c r="T10" s="67">
        <f>+T12+T17</f>
        <v>20440</v>
      </c>
      <c r="U10" s="67">
        <f>+U12+U17</f>
        <v>3950</v>
      </c>
      <c r="V10"/>
      <c r="W10" s="67"/>
      <c r="X10"/>
      <c r="Y10"/>
    </row>
    <row r="11" spans="1:25" ht="15" customHeight="1" x14ac:dyDescent="0.25">
      <c r="A11" s="8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/>
      <c r="W11" s="21"/>
      <c r="X11"/>
      <c r="Y11"/>
    </row>
    <row r="12" spans="1:25" s="8" customFormat="1" ht="25.5" customHeight="1" x14ac:dyDescent="0.25">
      <c r="A12" s="7" t="s">
        <v>20</v>
      </c>
      <c r="B12" s="61">
        <v>17219</v>
      </c>
      <c r="C12" s="61">
        <v>18733</v>
      </c>
      <c r="D12" s="61">
        <v>20716</v>
      </c>
      <c r="E12" s="61">
        <v>22476</v>
      </c>
      <c r="F12" s="61">
        <v>23540</v>
      </c>
      <c r="G12" s="61">
        <v>26779</v>
      </c>
      <c r="H12" s="61">
        <v>26823</v>
      </c>
      <c r="I12" s="61">
        <v>28903</v>
      </c>
      <c r="J12" s="61">
        <v>27418</v>
      </c>
      <c r="K12" s="61">
        <v>23983</v>
      </c>
      <c r="L12" s="61">
        <v>28522</v>
      </c>
      <c r="M12" s="61">
        <v>31371</v>
      </c>
      <c r="N12" s="61">
        <v>29727</v>
      </c>
      <c r="O12" s="61">
        <v>24878</v>
      </c>
      <c r="P12" s="61">
        <v>24644</v>
      </c>
      <c r="Q12" s="61">
        <v>24572</v>
      </c>
      <c r="R12" s="61">
        <v>22615</v>
      </c>
      <c r="S12" s="61">
        <f>SUM(S13:S15)</f>
        <v>17144</v>
      </c>
      <c r="T12" s="61">
        <f>SUM(T13:T15)</f>
        <v>15277</v>
      </c>
      <c r="U12" s="61">
        <f>SUM(U13:U15)</f>
        <v>3078</v>
      </c>
      <c r="V12"/>
      <c r="W12" s="61"/>
      <c r="X12"/>
      <c r="Y12"/>
    </row>
    <row r="13" spans="1:25" ht="15" customHeight="1" x14ac:dyDescent="0.25">
      <c r="A13" s="7" t="s">
        <v>21</v>
      </c>
      <c r="B13" s="21">
        <v>10883</v>
      </c>
      <c r="C13" s="21">
        <v>11305</v>
      </c>
      <c r="D13" s="21">
        <v>12454</v>
      </c>
      <c r="E13" s="21">
        <v>13487</v>
      </c>
      <c r="F13" s="21">
        <v>13865</v>
      </c>
      <c r="G13" s="21">
        <v>14163</v>
      </c>
      <c r="H13" s="21">
        <v>14611</v>
      </c>
      <c r="I13" s="21">
        <v>15438</v>
      </c>
      <c r="J13" s="21">
        <v>14947</v>
      </c>
      <c r="K13" s="21">
        <v>12539</v>
      </c>
      <c r="L13" s="21">
        <v>13460</v>
      </c>
      <c r="M13" s="21">
        <v>14750</v>
      </c>
      <c r="N13" s="21">
        <v>14215</v>
      </c>
      <c r="O13" s="21">
        <v>12443</v>
      </c>
      <c r="P13" s="21">
        <v>11727</v>
      </c>
      <c r="Q13" s="21">
        <v>11188</v>
      </c>
      <c r="R13" s="21">
        <v>10109</v>
      </c>
      <c r="S13" s="21">
        <f>1278+6769</f>
        <v>8047</v>
      </c>
      <c r="T13" s="21">
        <f>5983+1180+15</f>
        <v>7178</v>
      </c>
      <c r="U13" s="21">
        <v>1566</v>
      </c>
      <c r="V13"/>
      <c r="W13" s="21"/>
      <c r="X13"/>
      <c r="Y13"/>
    </row>
    <row r="14" spans="1:25" ht="15" customHeight="1" x14ac:dyDescent="0.25">
      <c r="A14" s="7" t="s">
        <v>22</v>
      </c>
      <c r="B14" s="21">
        <v>4520</v>
      </c>
      <c r="C14" s="21">
        <v>6333</v>
      </c>
      <c r="D14" s="21">
        <v>6336</v>
      </c>
      <c r="E14" s="21">
        <v>6622</v>
      </c>
      <c r="F14" s="21">
        <v>6599</v>
      </c>
      <c r="G14" s="21">
        <v>7894</v>
      </c>
      <c r="H14" s="21">
        <v>8473</v>
      </c>
      <c r="I14" s="21">
        <v>9157</v>
      </c>
      <c r="J14" s="21">
        <v>8960</v>
      </c>
      <c r="K14" s="21">
        <v>7938</v>
      </c>
      <c r="L14" s="21">
        <v>9861</v>
      </c>
      <c r="M14" s="21">
        <v>10626</v>
      </c>
      <c r="N14" s="21">
        <v>9985</v>
      </c>
      <c r="O14" s="21">
        <v>8144</v>
      </c>
      <c r="P14" s="21">
        <v>8739</v>
      </c>
      <c r="Q14" s="21">
        <v>9257</v>
      </c>
      <c r="R14" s="21">
        <v>8188</v>
      </c>
      <c r="S14" s="21">
        <f>1237+4873</f>
        <v>6110</v>
      </c>
      <c r="T14" s="21">
        <f>4366+971+18</f>
        <v>5355</v>
      </c>
      <c r="U14" s="21">
        <v>919</v>
      </c>
      <c r="V14"/>
      <c r="W14" s="21"/>
      <c r="X14"/>
      <c r="Y14"/>
    </row>
    <row r="15" spans="1:25" ht="15" customHeight="1" x14ac:dyDescent="0.25">
      <c r="A15" s="7" t="s">
        <v>23</v>
      </c>
      <c r="B15" s="21">
        <v>1816</v>
      </c>
      <c r="C15" s="21">
        <v>1095</v>
      </c>
      <c r="D15" s="21">
        <v>1926</v>
      </c>
      <c r="E15" s="21">
        <v>2367</v>
      </c>
      <c r="F15" s="21">
        <v>3076</v>
      </c>
      <c r="G15" s="21">
        <v>4722</v>
      </c>
      <c r="H15" s="21">
        <v>3739</v>
      </c>
      <c r="I15" s="21">
        <v>4308</v>
      </c>
      <c r="J15" s="21">
        <v>3511</v>
      </c>
      <c r="K15" s="21">
        <v>3506</v>
      </c>
      <c r="L15" s="21">
        <v>5201</v>
      </c>
      <c r="M15" s="21">
        <v>5995</v>
      </c>
      <c r="N15" s="21">
        <v>5527</v>
      </c>
      <c r="O15" s="21">
        <v>4291</v>
      </c>
      <c r="P15" s="21">
        <v>4178</v>
      </c>
      <c r="Q15" s="21">
        <v>4127</v>
      </c>
      <c r="R15" s="21">
        <v>4318</v>
      </c>
      <c r="S15" s="21">
        <f>595+2392</f>
        <v>2987</v>
      </c>
      <c r="T15" s="21">
        <f>2294+438+12</f>
        <v>2744</v>
      </c>
      <c r="U15" s="21">
        <v>593</v>
      </c>
      <c r="V15"/>
      <c r="W15" s="21"/>
      <c r="X15"/>
      <c r="Y15"/>
    </row>
    <row r="16" spans="1:25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/>
      <c r="W16" s="21"/>
      <c r="X16"/>
      <c r="Y16"/>
    </row>
    <row r="17" spans="1:25" s="8" customFormat="1" ht="25.5" x14ac:dyDescent="0.25">
      <c r="A17" s="1" t="s">
        <v>85</v>
      </c>
      <c r="B17" s="61">
        <v>3052</v>
      </c>
      <c r="C17" s="61">
        <v>3473</v>
      </c>
      <c r="D17" s="61">
        <v>5580</v>
      </c>
      <c r="E17" s="61">
        <v>5712</v>
      </c>
      <c r="F17" s="61">
        <v>5137</v>
      </c>
      <c r="G17" s="61">
        <v>6512</v>
      </c>
      <c r="H17" s="61">
        <v>7321</v>
      </c>
      <c r="I17" s="61">
        <v>7504</v>
      </c>
      <c r="J17" s="61">
        <v>7382</v>
      </c>
      <c r="K17" s="61">
        <v>7039</v>
      </c>
      <c r="L17" s="61">
        <v>7766</v>
      </c>
      <c r="M17" s="61">
        <v>9140</v>
      </c>
      <c r="N17" s="61">
        <v>8099</v>
      </c>
      <c r="O17" s="61">
        <v>6453</v>
      </c>
      <c r="P17" s="61">
        <v>6535</v>
      </c>
      <c r="Q17" s="61">
        <v>6876</v>
      </c>
      <c r="R17" s="61">
        <v>6950</v>
      </c>
      <c r="S17" s="61">
        <f>SUM(S18:S20)</f>
        <v>5721</v>
      </c>
      <c r="T17" s="61">
        <f>SUM(T18:T20)</f>
        <v>5163</v>
      </c>
      <c r="U17" s="61">
        <f>SUM(U18:U20)</f>
        <v>872</v>
      </c>
      <c r="V17"/>
      <c r="W17" s="61"/>
      <c r="X17"/>
      <c r="Y17"/>
    </row>
    <row r="18" spans="1:25" ht="15" customHeight="1" x14ac:dyDescent="0.25">
      <c r="A18" s="7" t="s">
        <v>24</v>
      </c>
      <c r="B18" s="21">
        <v>2799</v>
      </c>
      <c r="C18" s="21">
        <v>3138</v>
      </c>
      <c r="D18" s="21">
        <v>5058</v>
      </c>
      <c r="E18" s="21">
        <v>5042</v>
      </c>
      <c r="F18" s="21">
        <v>4534</v>
      </c>
      <c r="G18" s="21">
        <v>5498</v>
      </c>
      <c r="H18" s="21">
        <v>6253</v>
      </c>
      <c r="I18" s="21">
        <v>6542</v>
      </c>
      <c r="J18" s="21">
        <v>6251</v>
      </c>
      <c r="K18" s="21">
        <v>6000</v>
      </c>
      <c r="L18" s="21">
        <v>5929</v>
      </c>
      <c r="M18" s="21">
        <v>6802</v>
      </c>
      <c r="N18" s="21">
        <v>5979</v>
      </c>
      <c r="O18" s="21">
        <v>4774</v>
      </c>
      <c r="P18" s="21">
        <v>4937</v>
      </c>
      <c r="Q18" s="21">
        <v>5144</v>
      </c>
      <c r="R18" s="21">
        <v>5284</v>
      </c>
      <c r="S18" s="21">
        <f>833+3750</f>
        <v>4583</v>
      </c>
      <c r="T18" s="21">
        <f>3260+725+7</f>
        <v>3992</v>
      </c>
      <c r="U18" s="21">
        <v>517</v>
      </c>
      <c r="V18"/>
      <c r="W18" s="21"/>
      <c r="X18"/>
      <c r="Y18"/>
    </row>
    <row r="19" spans="1:25" ht="15" customHeight="1" x14ac:dyDescent="0.25">
      <c r="A19" s="7" t="s">
        <v>25</v>
      </c>
      <c r="B19" s="21">
        <v>221</v>
      </c>
      <c r="C19" s="21">
        <v>305</v>
      </c>
      <c r="D19" s="21">
        <v>500</v>
      </c>
      <c r="E19" s="21">
        <v>623</v>
      </c>
      <c r="F19" s="21">
        <v>549</v>
      </c>
      <c r="G19" s="21">
        <v>896</v>
      </c>
      <c r="H19" s="21">
        <v>919</v>
      </c>
      <c r="I19" s="21">
        <v>861</v>
      </c>
      <c r="J19" s="21">
        <v>1030</v>
      </c>
      <c r="K19" s="21">
        <v>921</v>
      </c>
      <c r="L19" s="21">
        <v>1624</v>
      </c>
      <c r="M19" s="21">
        <v>2059</v>
      </c>
      <c r="N19" s="21">
        <v>1752</v>
      </c>
      <c r="O19" s="21">
        <v>1445</v>
      </c>
      <c r="P19" s="21">
        <v>1426</v>
      </c>
      <c r="Q19" s="21">
        <v>1485</v>
      </c>
      <c r="R19" s="21">
        <v>1489</v>
      </c>
      <c r="S19" s="21">
        <f>333+610</f>
        <v>943</v>
      </c>
      <c r="T19" s="21">
        <f>683+351+6</f>
        <v>1040</v>
      </c>
      <c r="U19" s="21">
        <v>329</v>
      </c>
      <c r="W19" s="21"/>
    </row>
    <row r="20" spans="1:25" ht="15" customHeight="1" x14ac:dyDescent="0.25">
      <c r="A20" s="7" t="s">
        <v>26</v>
      </c>
      <c r="B20" s="21">
        <v>32</v>
      </c>
      <c r="C20" s="21">
        <v>30</v>
      </c>
      <c r="D20" s="21">
        <v>22</v>
      </c>
      <c r="E20" s="21">
        <v>47</v>
      </c>
      <c r="F20" s="21">
        <v>54</v>
      </c>
      <c r="G20" s="21">
        <v>118</v>
      </c>
      <c r="H20" s="21">
        <v>149</v>
      </c>
      <c r="I20" s="21">
        <v>101</v>
      </c>
      <c r="J20" s="21">
        <v>101</v>
      </c>
      <c r="K20" s="21">
        <v>118</v>
      </c>
      <c r="L20" s="21">
        <v>213</v>
      </c>
      <c r="M20" s="21">
        <v>279</v>
      </c>
      <c r="N20" s="21">
        <v>368</v>
      </c>
      <c r="O20" s="21">
        <v>234</v>
      </c>
      <c r="P20" s="21">
        <v>172</v>
      </c>
      <c r="Q20" s="21">
        <v>247</v>
      </c>
      <c r="R20" s="21">
        <v>177</v>
      </c>
      <c r="S20" s="21">
        <v>195</v>
      </c>
      <c r="T20" s="21">
        <v>131</v>
      </c>
      <c r="U20" s="21">
        <v>26</v>
      </c>
      <c r="W20" s="21"/>
    </row>
    <row r="21" spans="1:25" ht="15" customHeight="1" x14ac:dyDescent="0.2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9"/>
      <c r="N21" s="59"/>
      <c r="O21" s="59"/>
      <c r="P21" s="59"/>
      <c r="Q21" s="59"/>
      <c r="R21" s="59"/>
      <c r="S21" s="59"/>
      <c r="T21" s="59"/>
      <c r="U21" s="59"/>
    </row>
    <row r="22" spans="1:25" ht="13.5" x14ac:dyDescent="0.25">
      <c r="A22" s="241" t="s">
        <v>6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170"/>
      <c r="T22" s="170"/>
      <c r="U22" s="193"/>
    </row>
    <row r="23" spans="1:25" s="24" customFormat="1" ht="25.5" customHeight="1" x14ac:dyDescent="0.25">
      <c r="A23" s="24" t="s">
        <v>10</v>
      </c>
      <c r="B23" s="63">
        <v>8.8000000000000007</v>
      </c>
      <c r="C23" s="63">
        <v>9.1999999999999993</v>
      </c>
      <c r="D23" s="63">
        <v>10.199999999999999</v>
      </c>
      <c r="E23" s="63">
        <v>10.4</v>
      </c>
      <c r="F23" s="63">
        <v>10.199999999999999</v>
      </c>
      <c r="G23" s="63">
        <v>11.4</v>
      </c>
      <c r="H23" s="63">
        <v>11.4</v>
      </c>
      <c r="I23" s="63">
        <v>12.2</v>
      </c>
      <c r="J23" s="63">
        <v>11.6</v>
      </c>
      <c r="K23" s="63">
        <v>10</v>
      </c>
      <c r="L23" s="63">
        <v>11.627452425429926</v>
      </c>
      <c r="M23" s="63">
        <v>12.845668697105278</v>
      </c>
      <c r="N23" s="63">
        <v>11.892051635133519</v>
      </c>
      <c r="O23" s="63">
        <v>9.7795382257556032</v>
      </c>
      <c r="P23" s="63">
        <v>9.6999999999999993</v>
      </c>
      <c r="Q23" s="63">
        <v>9.6999999999999993</v>
      </c>
      <c r="R23" s="63">
        <v>9.19278258517277</v>
      </c>
      <c r="S23" s="63">
        <v>7.1656001052981253</v>
      </c>
      <c r="T23" s="63">
        <v>6.417199601907579</v>
      </c>
      <c r="U23" s="63">
        <v>1.2</v>
      </c>
      <c r="V23" s="68"/>
      <c r="W23" s="68"/>
    </row>
    <row r="24" spans="1:25" ht="15" customHeight="1" x14ac:dyDescent="0.25">
      <c r="A24" s="8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8"/>
      <c r="W24" s="58"/>
    </row>
    <row r="25" spans="1:25" s="8" customFormat="1" ht="25.5" customHeight="1" x14ac:dyDescent="0.25">
      <c r="A25" s="7" t="s">
        <v>20</v>
      </c>
      <c r="B25" s="62">
        <v>10.3</v>
      </c>
      <c r="C25" s="62">
        <v>10.9</v>
      </c>
      <c r="D25" s="62">
        <v>11.384667571139593</v>
      </c>
      <c r="E25" s="62">
        <v>11.692775650392504</v>
      </c>
      <c r="F25" s="62">
        <v>11.659232179424931</v>
      </c>
      <c r="G25" s="62">
        <v>12.872260140063208</v>
      </c>
      <c r="H25" s="62">
        <v>12.87894836266126</v>
      </c>
      <c r="I25" s="62">
        <v>13.896852108493368</v>
      </c>
      <c r="J25" s="62">
        <v>13.188211694863597</v>
      </c>
      <c r="K25" s="62">
        <v>11.2</v>
      </c>
      <c r="L25" s="62">
        <v>13.268700251678242</v>
      </c>
      <c r="M25" s="62">
        <v>14.358094191953866</v>
      </c>
      <c r="N25" s="62">
        <v>13.457646915022206</v>
      </c>
      <c r="O25" s="62">
        <v>11.273745649651973</v>
      </c>
      <c r="P25" s="62">
        <v>11.3</v>
      </c>
      <c r="Q25" s="62">
        <v>11.5</v>
      </c>
      <c r="R25" s="62">
        <v>10.847147078009286</v>
      </c>
      <c r="S25" s="62">
        <v>8.2702994751466505</v>
      </c>
      <c r="T25" s="62">
        <v>7.3977047116362407</v>
      </c>
      <c r="U25" s="62">
        <v>1.4</v>
      </c>
      <c r="V25" s="34"/>
      <c r="W25" s="34"/>
    </row>
    <row r="26" spans="1:25" ht="15" customHeight="1" x14ac:dyDescent="0.25">
      <c r="A26" s="7" t="s">
        <v>21</v>
      </c>
      <c r="B26" s="53">
        <v>14.5</v>
      </c>
      <c r="C26" s="53">
        <v>14.2</v>
      </c>
      <c r="D26" s="53">
        <v>14.5</v>
      </c>
      <c r="E26" s="53">
        <v>15.2</v>
      </c>
      <c r="F26" s="53">
        <v>15.4</v>
      </c>
      <c r="G26" s="53">
        <v>15.4</v>
      </c>
      <c r="H26" s="53">
        <v>15.7</v>
      </c>
      <c r="I26" s="53">
        <v>16.8</v>
      </c>
      <c r="J26" s="53">
        <v>16.2</v>
      </c>
      <c r="K26" s="53">
        <v>13.4</v>
      </c>
      <c r="L26" s="53">
        <v>14.316102956817698</v>
      </c>
      <c r="M26" s="53">
        <v>15.339337340626885</v>
      </c>
      <c r="N26" s="53">
        <v>14.465396004843848</v>
      </c>
      <c r="O26" s="53">
        <v>13.324409701772232</v>
      </c>
      <c r="P26" s="53">
        <v>13.3</v>
      </c>
      <c r="Q26" s="53">
        <v>13</v>
      </c>
      <c r="R26" s="53">
        <v>11.831556278601608</v>
      </c>
      <c r="S26" s="53">
        <v>9.7153136620466505</v>
      </c>
      <c r="T26" s="53">
        <v>8.9746314749753076</v>
      </c>
      <c r="U26" s="53">
        <v>2.1</v>
      </c>
      <c r="V26" s="58"/>
      <c r="W26" s="58"/>
    </row>
    <row r="27" spans="1:25" ht="15" customHeight="1" x14ac:dyDescent="0.25">
      <c r="A27" s="7" t="s">
        <v>22</v>
      </c>
      <c r="B27" s="53">
        <v>8.6999999999999993</v>
      </c>
      <c r="C27" s="53">
        <v>12.1</v>
      </c>
      <c r="D27" s="53">
        <v>11.5</v>
      </c>
      <c r="E27" s="53">
        <v>11.1</v>
      </c>
      <c r="F27" s="53">
        <v>10.6</v>
      </c>
      <c r="G27" s="53">
        <v>12.3</v>
      </c>
      <c r="H27" s="53">
        <v>13.1</v>
      </c>
      <c r="I27" s="53">
        <v>14</v>
      </c>
      <c r="J27" s="53">
        <v>14</v>
      </c>
      <c r="K27" s="53">
        <v>11.8</v>
      </c>
      <c r="L27" s="53">
        <v>14.546178696287118</v>
      </c>
      <c r="M27" s="53">
        <v>15.325814174863703</v>
      </c>
      <c r="N27" s="53">
        <v>14.571324334184604</v>
      </c>
      <c r="O27" s="53">
        <v>11.279465942771669</v>
      </c>
      <c r="P27" s="53">
        <v>12.1</v>
      </c>
      <c r="Q27" s="53">
        <v>13.5</v>
      </c>
      <c r="R27" s="53">
        <v>12.137563000296472</v>
      </c>
      <c r="S27" s="53">
        <v>8.9378446775208094</v>
      </c>
      <c r="T27" s="53">
        <v>7.8494891602292549</v>
      </c>
      <c r="U27" s="53">
        <v>1.3</v>
      </c>
      <c r="V27" s="58"/>
      <c r="W27" s="58"/>
    </row>
    <row r="28" spans="1:25" ht="15" customHeight="1" x14ac:dyDescent="0.25">
      <c r="A28" s="7" t="s">
        <v>23</v>
      </c>
      <c r="B28" s="53">
        <v>4.5</v>
      </c>
      <c r="C28" s="53">
        <v>2.7</v>
      </c>
      <c r="D28" s="53">
        <v>4.7</v>
      </c>
      <c r="E28" s="53">
        <v>5.4</v>
      </c>
      <c r="F28" s="53">
        <v>6.2</v>
      </c>
      <c r="G28" s="53">
        <v>9.1</v>
      </c>
      <c r="H28" s="53">
        <v>7.4</v>
      </c>
      <c r="I28" s="53">
        <v>8.5</v>
      </c>
      <c r="J28" s="53">
        <v>6.8</v>
      </c>
      <c r="K28" s="53">
        <v>6.6</v>
      </c>
      <c r="L28" s="53">
        <v>9.7862492003161101</v>
      </c>
      <c r="M28" s="53">
        <v>11.311747613117475</v>
      </c>
      <c r="N28" s="53">
        <v>10.216455017652821</v>
      </c>
      <c r="O28" s="53">
        <v>7.7897794317872373</v>
      </c>
      <c r="P28" s="53">
        <v>7.2</v>
      </c>
      <c r="Q28" s="53">
        <v>7.1</v>
      </c>
      <c r="R28" s="53">
        <v>7.7680033101264687</v>
      </c>
      <c r="S28" s="53">
        <v>5.3237563940328307</v>
      </c>
      <c r="T28" s="53">
        <v>4.7060437675790627</v>
      </c>
      <c r="U28" s="53">
        <v>0.9</v>
      </c>
      <c r="V28" s="58"/>
      <c r="W28" s="58"/>
    </row>
    <row r="29" spans="1:25" ht="15" customHeight="1" x14ac:dyDescent="0.25">
      <c r="A29" s="8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8"/>
      <c r="W29" s="58"/>
    </row>
    <row r="30" spans="1:25" s="8" customFormat="1" ht="25.5" x14ac:dyDescent="0.25">
      <c r="A30" s="1" t="s">
        <v>85</v>
      </c>
      <c r="B30" s="62">
        <v>4.9000000000000004</v>
      </c>
      <c r="C30" s="62">
        <v>4.9000000000000004</v>
      </c>
      <c r="D30" s="62">
        <v>7.3796426311972478</v>
      </c>
      <c r="E30" s="62">
        <v>7.319169264602321</v>
      </c>
      <c r="F30" s="62">
        <v>6.4619478445981908</v>
      </c>
      <c r="G30" s="62">
        <v>7.6430149310468609</v>
      </c>
      <c r="H30" s="62">
        <v>8.1088690475547143</v>
      </c>
      <c r="I30" s="62">
        <v>8.1789154263773938</v>
      </c>
      <c r="J30" s="62">
        <v>7.8557628299936146</v>
      </c>
      <c r="K30" s="62">
        <v>7.2</v>
      </c>
      <c r="L30" s="62">
        <v>7.9953053576576201</v>
      </c>
      <c r="M30" s="62">
        <v>9.4346439299317684</v>
      </c>
      <c r="N30" s="62">
        <v>8.3335905746771619</v>
      </c>
      <c r="O30" s="62">
        <v>6.4723523334770965</v>
      </c>
      <c r="P30" s="62">
        <v>6.3</v>
      </c>
      <c r="Q30" s="62">
        <v>6.2</v>
      </c>
      <c r="R30" s="62">
        <v>6.1437550277131967</v>
      </c>
      <c r="S30" s="62">
        <v>5.1172650673536202</v>
      </c>
      <c r="T30" s="62">
        <v>4.6094510262568189</v>
      </c>
      <c r="U30" s="62">
        <v>0.7</v>
      </c>
      <c r="V30" s="34"/>
      <c r="W30" s="34"/>
    </row>
    <row r="31" spans="1:25" ht="15" customHeight="1" x14ac:dyDescent="0.25">
      <c r="A31" s="7" t="s">
        <v>24</v>
      </c>
      <c r="B31" s="53">
        <v>8.1999999999999993</v>
      </c>
      <c r="C31" s="53">
        <v>7.8</v>
      </c>
      <c r="D31" s="53">
        <v>12.1</v>
      </c>
      <c r="E31" s="53">
        <v>12.1</v>
      </c>
      <c r="F31" s="53">
        <v>10.4</v>
      </c>
      <c r="G31" s="53">
        <v>11.7</v>
      </c>
      <c r="H31" s="53">
        <v>12.2</v>
      </c>
      <c r="I31" s="53">
        <v>13.2</v>
      </c>
      <c r="J31" s="53">
        <v>12.2</v>
      </c>
      <c r="K31" s="53">
        <v>11.4</v>
      </c>
      <c r="L31" s="53">
        <v>11.559983622219189</v>
      </c>
      <c r="M31" s="53">
        <v>13.315063130077323</v>
      </c>
      <c r="N31" s="53">
        <v>11.792201644873085</v>
      </c>
      <c r="O31" s="53">
        <v>9.1494499597531522</v>
      </c>
      <c r="P31" s="53">
        <v>9.1999999999999993</v>
      </c>
      <c r="Q31" s="53">
        <v>9.1</v>
      </c>
      <c r="R31" s="53">
        <v>9.2656239040471355</v>
      </c>
      <c r="S31" s="53">
        <v>8.376437044212528</v>
      </c>
      <c r="T31" s="53">
        <v>7.2163271208807096</v>
      </c>
      <c r="U31" s="53">
        <v>0.9</v>
      </c>
    </row>
    <row r="32" spans="1:25" ht="15" customHeight="1" x14ac:dyDescent="0.25">
      <c r="A32" s="7" t="s">
        <v>25</v>
      </c>
      <c r="B32" s="53">
        <v>0.9</v>
      </c>
      <c r="C32" s="53">
        <v>1.2</v>
      </c>
      <c r="D32" s="53">
        <v>1.7</v>
      </c>
      <c r="E32" s="53">
        <v>2</v>
      </c>
      <c r="F32" s="53">
        <v>1.8</v>
      </c>
      <c r="G32" s="53">
        <v>2.8</v>
      </c>
      <c r="H32" s="53">
        <v>2.8</v>
      </c>
      <c r="I32" s="53">
        <v>2.4</v>
      </c>
      <c r="J32" s="53">
        <v>2.9</v>
      </c>
      <c r="K32" s="53">
        <v>2.5</v>
      </c>
      <c r="L32" s="53">
        <v>4.2375534912848343</v>
      </c>
      <c r="M32" s="53">
        <v>5.405050664146585</v>
      </c>
      <c r="N32" s="53">
        <v>4.545218699735381</v>
      </c>
      <c r="O32" s="53">
        <v>3.6829361539441821</v>
      </c>
      <c r="P32" s="53">
        <v>3.5</v>
      </c>
      <c r="Q32" s="53">
        <v>3.5</v>
      </c>
      <c r="R32" s="53">
        <v>3.3393137474770129</v>
      </c>
      <c r="S32" s="53">
        <v>2.1122186135065517</v>
      </c>
      <c r="T32" s="53">
        <v>2.366486904680638</v>
      </c>
      <c r="U32" s="53">
        <v>0.6</v>
      </c>
    </row>
    <row r="33" spans="1:21" ht="15" customHeight="1" thickBot="1" x14ac:dyDescent="0.3">
      <c r="A33" s="3" t="s">
        <v>26</v>
      </c>
      <c r="B33" s="56">
        <v>0.8</v>
      </c>
      <c r="C33" s="56">
        <v>0.7</v>
      </c>
      <c r="D33" s="56">
        <v>0.5</v>
      </c>
      <c r="E33" s="56">
        <v>0.9</v>
      </c>
      <c r="F33" s="56">
        <v>1</v>
      </c>
      <c r="G33" s="56">
        <v>1.9</v>
      </c>
      <c r="H33" s="56">
        <v>2.4</v>
      </c>
      <c r="I33" s="56">
        <v>1.6</v>
      </c>
      <c r="J33" s="56">
        <v>1.4</v>
      </c>
      <c r="K33" s="56">
        <v>1.6</v>
      </c>
      <c r="L33" s="56">
        <v>2.8328235137651281</v>
      </c>
      <c r="M33" s="56">
        <v>3.6243180046765398</v>
      </c>
      <c r="N33" s="56">
        <v>4.637096774193548</v>
      </c>
      <c r="O33" s="56">
        <v>2.8233590733590734</v>
      </c>
      <c r="P33" s="56">
        <v>1.8</v>
      </c>
      <c r="Q33" s="56">
        <v>2.2999999999999998</v>
      </c>
      <c r="R33" s="56">
        <v>1.5384615384615385</v>
      </c>
      <c r="S33" s="56">
        <v>1.567524115755627</v>
      </c>
      <c r="T33" s="56">
        <v>1.0280153809934867</v>
      </c>
      <c r="U33" s="56">
        <v>0.2</v>
      </c>
    </row>
    <row r="34" spans="1:21" x14ac:dyDescent="0.25">
      <c r="A34" s="242" t="s">
        <v>79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169"/>
      <c r="T34" s="169"/>
      <c r="U34" s="169"/>
    </row>
  </sheetData>
  <mergeCells count="3">
    <mergeCell ref="A34:R34"/>
    <mergeCell ref="A9:R9"/>
    <mergeCell ref="A22:R22"/>
  </mergeCells>
  <hyperlinks>
    <hyperlink ref="W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opLeftCell="F1" zoomScaleNormal="100" zoomScaleSheetLayoutView="100" workbookViewId="0">
      <selection activeCell="V1" sqref="V1"/>
    </sheetView>
  </sheetViews>
  <sheetFormatPr baseColWidth="10" defaultRowHeight="12.75" x14ac:dyDescent="0.25"/>
  <cols>
    <col min="1" max="1" width="12.7109375" style="4" customWidth="1"/>
    <col min="2" max="21" width="7" style="50" bestFit="1" customWidth="1"/>
    <col min="22" max="253" width="11.42578125" style="4"/>
    <col min="254" max="254" width="13.85546875" style="4" customWidth="1"/>
    <col min="255" max="275" width="6.7109375" style="4" customWidth="1"/>
    <col min="276" max="276" width="7.5703125" style="4" customWidth="1"/>
    <col min="277" max="509" width="11.42578125" style="4"/>
    <col min="510" max="510" width="13.85546875" style="4" customWidth="1"/>
    <col min="511" max="531" width="6.7109375" style="4" customWidth="1"/>
    <col min="532" max="532" width="7.5703125" style="4" customWidth="1"/>
    <col min="533" max="765" width="11.42578125" style="4"/>
    <col min="766" max="766" width="13.85546875" style="4" customWidth="1"/>
    <col min="767" max="787" width="6.7109375" style="4" customWidth="1"/>
    <col min="788" max="788" width="7.5703125" style="4" customWidth="1"/>
    <col min="789" max="1021" width="11.42578125" style="4"/>
    <col min="1022" max="1022" width="13.85546875" style="4" customWidth="1"/>
    <col min="1023" max="1043" width="6.7109375" style="4" customWidth="1"/>
    <col min="1044" max="1044" width="7.5703125" style="4" customWidth="1"/>
    <col min="1045" max="1277" width="11.42578125" style="4"/>
    <col min="1278" max="1278" width="13.85546875" style="4" customWidth="1"/>
    <col min="1279" max="1299" width="6.7109375" style="4" customWidth="1"/>
    <col min="1300" max="1300" width="7.5703125" style="4" customWidth="1"/>
    <col min="1301" max="1533" width="11.42578125" style="4"/>
    <col min="1534" max="1534" width="13.85546875" style="4" customWidth="1"/>
    <col min="1535" max="1555" width="6.7109375" style="4" customWidth="1"/>
    <col min="1556" max="1556" width="7.5703125" style="4" customWidth="1"/>
    <col min="1557" max="1789" width="11.42578125" style="4"/>
    <col min="1790" max="1790" width="13.85546875" style="4" customWidth="1"/>
    <col min="1791" max="1811" width="6.7109375" style="4" customWidth="1"/>
    <col min="1812" max="1812" width="7.5703125" style="4" customWidth="1"/>
    <col min="1813" max="2045" width="11.42578125" style="4"/>
    <col min="2046" max="2046" width="13.85546875" style="4" customWidth="1"/>
    <col min="2047" max="2067" width="6.7109375" style="4" customWidth="1"/>
    <col min="2068" max="2068" width="7.5703125" style="4" customWidth="1"/>
    <col min="2069" max="2301" width="11.42578125" style="4"/>
    <col min="2302" max="2302" width="13.85546875" style="4" customWidth="1"/>
    <col min="2303" max="2323" width="6.7109375" style="4" customWidth="1"/>
    <col min="2324" max="2324" width="7.5703125" style="4" customWidth="1"/>
    <col min="2325" max="2557" width="11.42578125" style="4"/>
    <col min="2558" max="2558" width="13.85546875" style="4" customWidth="1"/>
    <col min="2559" max="2579" width="6.7109375" style="4" customWidth="1"/>
    <col min="2580" max="2580" width="7.5703125" style="4" customWidth="1"/>
    <col min="2581" max="2813" width="11.42578125" style="4"/>
    <col min="2814" max="2814" width="13.85546875" style="4" customWidth="1"/>
    <col min="2815" max="2835" width="6.7109375" style="4" customWidth="1"/>
    <col min="2836" max="2836" width="7.5703125" style="4" customWidth="1"/>
    <col min="2837" max="3069" width="11.42578125" style="4"/>
    <col min="3070" max="3070" width="13.85546875" style="4" customWidth="1"/>
    <col min="3071" max="3091" width="6.7109375" style="4" customWidth="1"/>
    <col min="3092" max="3092" width="7.5703125" style="4" customWidth="1"/>
    <col min="3093" max="3325" width="11.42578125" style="4"/>
    <col min="3326" max="3326" width="13.85546875" style="4" customWidth="1"/>
    <col min="3327" max="3347" width="6.7109375" style="4" customWidth="1"/>
    <col min="3348" max="3348" width="7.5703125" style="4" customWidth="1"/>
    <col min="3349" max="3581" width="11.42578125" style="4"/>
    <col min="3582" max="3582" width="13.85546875" style="4" customWidth="1"/>
    <col min="3583" max="3603" width="6.7109375" style="4" customWidth="1"/>
    <col min="3604" max="3604" width="7.5703125" style="4" customWidth="1"/>
    <col min="3605" max="3837" width="11.42578125" style="4"/>
    <col min="3838" max="3838" width="13.85546875" style="4" customWidth="1"/>
    <col min="3839" max="3859" width="6.7109375" style="4" customWidth="1"/>
    <col min="3860" max="3860" width="7.5703125" style="4" customWidth="1"/>
    <col min="3861" max="4093" width="11.42578125" style="4"/>
    <col min="4094" max="4094" width="13.85546875" style="4" customWidth="1"/>
    <col min="4095" max="4115" width="6.7109375" style="4" customWidth="1"/>
    <col min="4116" max="4116" width="7.5703125" style="4" customWidth="1"/>
    <col min="4117" max="4349" width="11.42578125" style="4"/>
    <col min="4350" max="4350" width="13.85546875" style="4" customWidth="1"/>
    <col min="4351" max="4371" width="6.7109375" style="4" customWidth="1"/>
    <col min="4372" max="4372" width="7.5703125" style="4" customWidth="1"/>
    <col min="4373" max="4605" width="11.42578125" style="4"/>
    <col min="4606" max="4606" width="13.85546875" style="4" customWidth="1"/>
    <col min="4607" max="4627" width="6.7109375" style="4" customWidth="1"/>
    <col min="4628" max="4628" width="7.5703125" style="4" customWidth="1"/>
    <col min="4629" max="4861" width="11.42578125" style="4"/>
    <col min="4862" max="4862" width="13.85546875" style="4" customWidth="1"/>
    <col min="4863" max="4883" width="6.7109375" style="4" customWidth="1"/>
    <col min="4884" max="4884" width="7.5703125" style="4" customWidth="1"/>
    <col min="4885" max="5117" width="11.42578125" style="4"/>
    <col min="5118" max="5118" width="13.85546875" style="4" customWidth="1"/>
    <col min="5119" max="5139" width="6.7109375" style="4" customWidth="1"/>
    <col min="5140" max="5140" width="7.5703125" style="4" customWidth="1"/>
    <col min="5141" max="5373" width="11.42578125" style="4"/>
    <col min="5374" max="5374" width="13.85546875" style="4" customWidth="1"/>
    <col min="5375" max="5395" width="6.7109375" style="4" customWidth="1"/>
    <col min="5396" max="5396" width="7.5703125" style="4" customWidth="1"/>
    <col min="5397" max="5629" width="11.42578125" style="4"/>
    <col min="5630" max="5630" width="13.85546875" style="4" customWidth="1"/>
    <col min="5631" max="5651" width="6.7109375" style="4" customWidth="1"/>
    <col min="5652" max="5652" width="7.5703125" style="4" customWidth="1"/>
    <col min="5653" max="5885" width="11.42578125" style="4"/>
    <col min="5886" max="5886" width="13.85546875" style="4" customWidth="1"/>
    <col min="5887" max="5907" width="6.7109375" style="4" customWidth="1"/>
    <col min="5908" max="5908" width="7.5703125" style="4" customWidth="1"/>
    <col min="5909" max="6141" width="11.42578125" style="4"/>
    <col min="6142" max="6142" width="13.85546875" style="4" customWidth="1"/>
    <col min="6143" max="6163" width="6.7109375" style="4" customWidth="1"/>
    <col min="6164" max="6164" width="7.5703125" style="4" customWidth="1"/>
    <col min="6165" max="6397" width="11.42578125" style="4"/>
    <col min="6398" max="6398" width="13.85546875" style="4" customWidth="1"/>
    <col min="6399" max="6419" width="6.7109375" style="4" customWidth="1"/>
    <col min="6420" max="6420" width="7.5703125" style="4" customWidth="1"/>
    <col min="6421" max="6653" width="11.42578125" style="4"/>
    <col min="6654" max="6654" width="13.85546875" style="4" customWidth="1"/>
    <col min="6655" max="6675" width="6.7109375" style="4" customWidth="1"/>
    <col min="6676" max="6676" width="7.5703125" style="4" customWidth="1"/>
    <col min="6677" max="6909" width="11.42578125" style="4"/>
    <col min="6910" max="6910" width="13.85546875" style="4" customWidth="1"/>
    <col min="6911" max="6931" width="6.7109375" style="4" customWidth="1"/>
    <col min="6932" max="6932" width="7.5703125" style="4" customWidth="1"/>
    <col min="6933" max="7165" width="11.42578125" style="4"/>
    <col min="7166" max="7166" width="13.85546875" style="4" customWidth="1"/>
    <col min="7167" max="7187" width="6.7109375" style="4" customWidth="1"/>
    <col min="7188" max="7188" width="7.5703125" style="4" customWidth="1"/>
    <col min="7189" max="7421" width="11.42578125" style="4"/>
    <col min="7422" max="7422" width="13.85546875" style="4" customWidth="1"/>
    <col min="7423" max="7443" width="6.7109375" style="4" customWidth="1"/>
    <col min="7444" max="7444" width="7.5703125" style="4" customWidth="1"/>
    <col min="7445" max="7677" width="11.42578125" style="4"/>
    <col min="7678" max="7678" width="13.85546875" style="4" customWidth="1"/>
    <col min="7679" max="7699" width="6.7109375" style="4" customWidth="1"/>
    <col min="7700" max="7700" width="7.5703125" style="4" customWidth="1"/>
    <col min="7701" max="7933" width="11.42578125" style="4"/>
    <col min="7934" max="7934" width="13.85546875" style="4" customWidth="1"/>
    <col min="7935" max="7955" width="6.7109375" style="4" customWidth="1"/>
    <col min="7956" max="7956" width="7.5703125" style="4" customWidth="1"/>
    <col min="7957" max="8189" width="11.42578125" style="4"/>
    <col min="8190" max="8190" width="13.85546875" style="4" customWidth="1"/>
    <col min="8191" max="8211" width="6.7109375" style="4" customWidth="1"/>
    <col min="8212" max="8212" width="7.5703125" style="4" customWidth="1"/>
    <col min="8213" max="8445" width="11.42578125" style="4"/>
    <col min="8446" max="8446" width="13.85546875" style="4" customWidth="1"/>
    <col min="8447" max="8467" width="6.7109375" style="4" customWidth="1"/>
    <col min="8468" max="8468" width="7.5703125" style="4" customWidth="1"/>
    <col min="8469" max="8701" width="11.42578125" style="4"/>
    <col min="8702" max="8702" width="13.85546875" style="4" customWidth="1"/>
    <col min="8703" max="8723" width="6.7109375" style="4" customWidth="1"/>
    <col min="8724" max="8724" width="7.5703125" style="4" customWidth="1"/>
    <col min="8725" max="8957" width="11.42578125" style="4"/>
    <col min="8958" max="8958" width="13.85546875" style="4" customWidth="1"/>
    <col min="8959" max="8979" width="6.7109375" style="4" customWidth="1"/>
    <col min="8980" max="8980" width="7.5703125" style="4" customWidth="1"/>
    <col min="8981" max="9213" width="11.42578125" style="4"/>
    <col min="9214" max="9214" width="13.85546875" style="4" customWidth="1"/>
    <col min="9215" max="9235" width="6.7109375" style="4" customWidth="1"/>
    <col min="9236" max="9236" width="7.5703125" style="4" customWidth="1"/>
    <col min="9237" max="9469" width="11.42578125" style="4"/>
    <col min="9470" max="9470" width="13.85546875" style="4" customWidth="1"/>
    <col min="9471" max="9491" width="6.7109375" style="4" customWidth="1"/>
    <col min="9492" max="9492" width="7.5703125" style="4" customWidth="1"/>
    <col min="9493" max="9725" width="11.42578125" style="4"/>
    <col min="9726" max="9726" width="13.85546875" style="4" customWidth="1"/>
    <col min="9727" max="9747" width="6.7109375" style="4" customWidth="1"/>
    <col min="9748" max="9748" width="7.5703125" style="4" customWidth="1"/>
    <col min="9749" max="9981" width="11.42578125" style="4"/>
    <col min="9982" max="9982" width="13.85546875" style="4" customWidth="1"/>
    <col min="9983" max="10003" width="6.7109375" style="4" customWidth="1"/>
    <col min="10004" max="10004" width="7.5703125" style="4" customWidth="1"/>
    <col min="10005" max="10237" width="11.42578125" style="4"/>
    <col min="10238" max="10238" width="13.85546875" style="4" customWidth="1"/>
    <col min="10239" max="10259" width="6.7109375" style="4" customWidth="1"/>
    <col min="10260" max="10260" width="7.5703125" style="4" customWidth="1"/>
    <col min="10261" max="10493" width="11.42578125" style="4"/>
    <col min="10494" max="10494" width="13.85546875" style="4" customWidth="1"/>
    <col min="10495" max="10515" width="6.7109375" style="4" customWidth="1"/>
    <col min="10516" max="10516" width="7.5703125" style="4" customWidth="1"/>
    <col min="10517" max="10749" width="11.42578125" style="4"/>
    <col min="10750" max="10750" width="13.85546875" style="4" customWidth="1"/>
    <col min="10751" max="10771" width="6.7109375" style="4" customWidth="1"/>
    <col min="10772" max="10772" width="7.5703125" style="4" customWidth="1"/>
    <col min="10773" max="11005" width="11.42578125" style="4"/>
    <col min="11006" max="11006" width="13.85546875" style="4" customWidth="1"/>
    <col min="11007" max="11027" width="6.7109375" style="4" customWidth="1"/>
    <col min="11028" max="11028" width="7.5703125" style="4" customWidth="1"/>
    <col min="11029" max="11261" width="11.42578125" style="4"/>
    <col min="11262" max="11262" width="13.85546875" style="4" customWidth="1"/>
    <col min="11263" max="11283" width="6.7109375" style="4" customWidth="1"/>
    <col min="11284" max="11284" width="7.5703125" style="4" customWidth="1"/>
    <col min="11285" max="11517" width="11.42578125" style="4"/>
    <col min="11518" max="11518" width="13.85546875" style="4" customWidth="1"/>
    <col min="11519" max="11539" width="6.7109375" style="4" customWidth="1"/>
    <col min="11540" max="11540" width="7.5703125" style="4" customWidth="1"/>
    <col min="11541" max="11773" width="11.42578125" style="4"/>
    <col min="11774" max="11774" width="13.85546875" style="4" customWidth="1"/>
    <col min="11775" max="11795" width="6.7109375" style="4" customWidth="1"/>
    <col min="11796" max="11796" width="7.5703125" style="4" customWidth="1"/>
    <col min="11797" max="12029" width="11.42578125" style="4"/>
    <col min="12030" max="12030" width="13.85546875" style="4" customWidth="1"/>
    <col min="12031" max="12051" width="6.7109375" style="4" customWidth="1"/>
    <col min="12052" max="12052" width="7.5703125" style="4" customWidth="1"/>
    <col min="12053" max="12285" width="11.42578125" style="4"/>
    <col min="12286" max="12286" width="13.85546875" style="4" customWidth="1"/>
    <col min="12287" max="12307" width="6.7109375" style="4" customWidth="1"/>
    <col min="12308" max="12308" width="7.5703125" style="4" customWidth="1"/>
    <col min="12309" max="12541" width="11.42578125" style="4"/>
    <col min="12542" max="12542" width="13.85546875" style="4" customWidth="1"/>
    <col min="12543" max="12563" width="6.7109375" style="4" customWidth="1"/>
    <col min="12564" max="12564" width="7.5703125" style="4" customWidth="1"/>
    <col min="12565" max="12797" width="11.42578125" style="4"/>
    <col min="12798" max="12798" width="13.85546875" style="4" customWidth="1"/>
    <col min="12799" max="12819" width="6.7109375" style="4" customWidth="1"/>
    <col min="12820" max="12820" width="7.5703125" style="4" customWidth="1"/>
    <col min="12821" max="13053" width="11.42578125" style="4"/>
    <col min="13054" max="13054" width="13.85546875" style="4" customWidth="1"/>
    <col min="13055" max="13075" width="6.7109375" style="4" customWidth="1"/>
    <col min="13076" max="13076" width="7.5703125" style="4" customWidth="1"/>
    <col min="13077" max="13309" width="11.42578125" style="4"/>
    <col min="13310" max="13310" width="13.85546875" style="4" customWidth="1"/>
    <col min="13311" max="13331" width="6.7109375" style="4" customWidth="1"/>
    <col min="13332" max="13332" width="7.5703125" style="4" customWidth="1"/>
    <col min="13333" max="13565" width="11.42578125" style="4"/>
    <col min="13566" max="13566" width="13.85546875" style="4" customWidth="1"/>
    <col min="13567" max="13587" width="6.7109375" style="4" customWidth="1"/>
    <col min="13588" max="13588" width="7.5703125" style="4" customWidth="1"/>
    <col min="13589" max="13821" width="11.42578125" style="4"/>
    <col min="13822" max="13822" width="13.85546875" style="4" customWidth="1"/>
    <col min="13823" max="13843" width="6.7109375" style="4" customWidth="1"/>
    <col min="13844" max="13844" width="7.5703125" style="4" customWidth="1"/>
    <col min="13845" max="14077" width="11.42578125" style="4"/>
    <col min="14078" max="14078" width="13.85546875" style="4" customWidth="1"/>
    <col min="14079" max="14099" width="6.7109375" style="4" customWidth="1"/>
    <col min="14100" max="14100" width="7.5703125" style="4" customWidth="1"/>
    <col min="14101" max="14333" width="11.42578125" style="4"/>
    <col min="14334" max="14334" width="13.85546875" style="4" customWidth="1"/>
    <col min="14335" max="14355" width="6.7109375" style="4" customWidth="1"/>
    <col min="14356" max="14356" width="7.5703125" style="4" customWidth="1"/>
    <col min="14357" max="14589" width="11.42578125" style="4"/>
    <col min="14590" max="14590" width="13.85546875" style="4" customWidth="1"/>
    <col min="14591" max="14611" width="6.7109375" style="4" customWidth="1"/>
    <col min="14612" max="14612" width="7.5703125" style="4" customWidth="1"/>
    <col min="14613" max="14845" width="11.42578125" style="4"/>
    <col min="14846" max="14846" width="13.85546875" style="4" customWidth="1"/>
    <col min="14847" max="14867" width="6.7109375" style="4" customWidth="1"/>
    <col min="14868" max="14868" width="7.5703125" style="4" customWidth="1"/>
    <col min="14869" max="15101" width="11.42578125" style="4"/>
    <col min="15102" max="15102" width="13.85546875" style="4" customWidth="1"/>
    <col min="15103" max="15123" width="6.7109375" style="4" customWidth="1"/>
    <col min="15124" max="15124" width="7.5703125" style="4" customWidth="1"/>
    <col min="15125" max="15357" width="11.42578125" style="4"/>
    <col min="15358" max="15358" width="13.85546875" style="4" customWidth="1"/>
    <col min="15359" max="15379" width="6.7109375" style="4" customWidth="1"/>
    <col min="15380" max="15380" width="7.5703125" style="4" customWidth="1"/>
    <col min="15381" max="15613" width="11.42578125" style="4"/>
    <col min="15614" max="15614" width="13.85546875" style="4" customWidth="1"/>
    <col min="15615" max="15635" width="6.7109375" style="4" customWidth="1"/>
    <col min="15636" max="15636" width="7.5703125" style="4" customWidth="1"/>
    <col min="15637" max="15869" width="11.42578125" style="4"/>
    <col min="15870" max="15870" width="13.85546875" style="4" customWidth="1"/>
    <col min="15871" max="15891" width="6.7109375" style="4" customWidth="1"/>
    <col min="15892" max="15892" width="7.5703125" style="4" customWidth="1"/>
    <col min="15893" max="16125" width="11.42578125" style="4"/>
    <col min="16126" max="16126" width="13.85546875" style="4" customWidth="1"/>
    <col min="16127" max="16147" width="6.7109375" style="4" customWidth="1"/>
    <col min="16148" max="16148" width="7.5703125" style="4" customWidth="1"/>
    <col min="16149" max="16384" width="11.42578125" style="4"/>
  </cols>
  <sheetData>
    <row r="1" spans="1:23" ht="14.25" customHeight="1" thickBot="1" x14ac:dyDescent="0.3">
      <c r="A1" s="180" t="s">
        <v>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9" t="s">
        <v>111</v>
      </c>
    </row>
    <row r="2" spans="1:23" ht="14.25" x14ac:dyDescent="0.25">
      <c r="A2" s="180" t="s">
        <v>27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3" ht="14.25" x14ac:dyDescent="0.25">
      <c r="A3" s="180" t="s">
        <v>92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4" spans="1:23" ht="14.25" x14ac:dyDescent="0.25">
      <c r="A4" s="180" t="s">
        <v>99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</row>
    <row r="5" spans="1:23" ht="14.25" x14ac:dyDescent="0.25">
      <c r="A5" s="180" t="s">
        <v>118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1:23" ht="15" customHeight="1" thickBot="1" x14ac:dyDescent="0.3">
      <c r="A6" s="3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3" ht="25.5" customHeight="1" thickBot="1" x14ac:dyDescent="0.3">
      <c r="A7" s="2" t="s">
        <v>80</v>
      </c>
      <c r="B7" s="139">
        <v>2000</v>
      </c>
      <c r="C7" s="139">
        <v>2001</v>
      </c>
      <c r="D7" s="139">
        <v>2002</v>
      </c>
      <c r="E7" s="139">
        <v>2003</v>
      </c>
      <c r="F7" s="139">
        <v>2004</v>
      </c>
      <c r="G7" s="139">
        <v>2005</v>
      </c>
      <c r="H7" s="139">
        <v>2006</v>
      </c>
      <c r="I7" s="139">
        <v>2007</v>
      </c>
      <c r="J7" s="139">
        <v>2008</v>
      </c>
      <c r="K7" s="139">
        <v>2009</v>
      </c>
      <c r="L7" s="139">
        <v>2010</v>
      </c>
      <c r="M7" s="139">
        <v>2011</v>
      </c>
      <c r="N7" s="139">
        <v>2012</v>
      </c>
      <c r="O7" s="139">
        <v>2013</v>
      </c>
      <c r="P7" s="139">
        <v>2014</v>
      </c>
      <c r="Q7" s="139">
        <v>2015</v>
      </c>
      <c r="R7" s="139">
        <v>2016</v>
      </c>
      <c r="S7" s="176">
        <v>2017</v>
      </c>
      <c r="T7" s="176">
        <v>2018</v>
      </c>
      <c r="U7" s="195">
        <v>2019</v>
      </c>
    </row>
    <row r="8" spans="1:23" ht="10.5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3" ht="13.5" x14ac:dyDescent="0.25">
      <c r="A9" s="244" t="s">
        <v>5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175"/>
      <c r="T9" s="175"/>
      <c r="U9" s="194"/>
    </row>
    <row r="10" spans="1:23" s="24" customFormat="1" ht="25.5" customHeight="1" x14ac:dyDescent="0.25">
      <c r="A10" s="24" t="s">
        <v>10</v>
      </c>
      <c r="B10" s="67">
        <v>16575</v>
      </c>
      <c r="C10" s="67">
        <f t="shared" ref="C10:N10" si="0">+C12+C17</f>
        <v>18849</v>
      </c>
      <c r="D10" s="67">
        <f t="shared" si="0"/>
        <v>22454</v>
      </c>
      <c r="E10" s="67">
        <f t="shared" si="0"/>
        <v>23710</v>
      </c>
      <c r="F10" s="67">
        <f t="shared" si="0"/>
        <v>24134</v>
      </c>
      <c r="G10" s="67">
        <f t="shared" si="0"/>
        <v>27925</v>
      </c>
      <c r="H10" s="67">
        <f t="shared" si="0"/>
        <v>28924</v>
      </c>
      <c r="I10" s="67">
        <f t="shared" si="0"/>
        <v>30442</v>
      </c>
      <c r="J10" s="67">
        <f t="shared" si="0"/>
        <v>29042</v>
      </c>
      <c r="K10" s="67">
        <f t="shared" si="0"/>
        <v>25920</v>
      </c>
      <c r="L10" s="67">
        <f t="shared" si="0"/>
        <v>29753</v>
      </c>
      <c r="M10" s="67">
        <f t="shared" si="0"/>
        <v>32912</v>
      </c>
      <c r="N10" s="67">
        <f t="shared" si="0"/>
        <v>30431</v>
      </c>
      <c r="O10" s="67">
        <f t="shared" ref="O10:T10" si="1">+O12+O17</f>
        <v>25399</v>
      </c>
      <c r="P10" s="67">
        <f t="shared" si="1"/>
        <v>24632</v>
      </c>
      <c r="Q10" s="67">
        <f t="shared" si="1"/>
        <v>24568</v>
      </c>
      <c r="R10" s="67">
        <f t="shared" si="1"/>
        <v>23465</v>
      </c>
      <c r="S10" s="67">
        <f t="shared" si="1"/>
        <v>18394</v>
      </c>
      <c r="T10" s="67">
        <f t="shared" si="1"/>
        <v>16644</v>
      </c>
      <c r="U10" s="67">
        <f t="shared" ref="U10" si="2">+U12+U17</f>
        <v>3263</v>
      </c>
      <c r="W10" s="67"/>
    </row>
    <row r="11" spans="1:23" ht="15" customHeight="1" x14ac:dyDescent="0.25">
      <c r="A11" s="8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W11" s="21"/>
    </row>
    <row r="12" spans="1:23" s="8" customFormat="1" ht="25.5" customHeight="1" x14ac:dyDescent="0.25">
      <c r="A12" s="7" t="s">
        <v>20</v>
      </c>
      <c r="B12" s="61">
        <v>14230</v>
      </c>
      <c r="C12" s="61">
        <f t="shared" ref="C12:O12" si="3">+C13+C14+C15</f>
        <v>16067</v>
      </c>
      <c r="D12" s="61">
        <f t="shared" si="3"/>
        <v>17703</v>
      </c>
      <c r="E12" s="61">
        <f t="shared" si="3"/>
        <v>18898</v>
      </c>
      <c r="F12" s="61">
        <f t="shared" si="3"/>
        <v>19837</v>
      </c>
      <c r="G12" s="61">
        <f t="shared" si="3"/>
        <v>22664</v>
      </c>
      <c r="H12" s="61">
        <f t="shared" si="3"/>
        <v>22793</v>
      </c>
      <c r="I12" s="61">
        <f t="shared" si="3"/>
        <v>24242</v>
      </c>
      <c r="J12" s="61">
        <f t="shared" si="3"/>
        <v>22921</v>
      </c>
      <c r="K12" s="61">
        <f t="shared" si="3"/>
        <v>20185</v>
      </c>
      <c r="L12" s="61">
        <f t="shared" si="3"/>
        <v>23684</v>
      </c>
      <c r="M12" s="61">
        <f t="shared" si="3"/>
        <v>25986</v>
      </c>
      <c r="N12" s="61">
        <f t="shared" si="3"/>
        <v>24498</v>
      </c>
      <c r="O12" s="61">
        <f t="shared" si="3"/>
        <v>20396</v>
      </c>
      <c r="P12" s="61">
        <f>+P13+P14+P15</f>
        <v>19746</v>
      </c>
      <c r="Q12" s="61">
        <f>+Q13+Q14+Q15</f>
        <v>19478</v>
      </c>
      <c r="R12" s="61">
        <f>+R13+R14+R15</f>
        <v>18054</v>
      </c>
      <c r="S12" s="61">
        <f>SUM(S13:S15)</f>
        <v>14034</v>
      </c>
      <c r="T12" s="61">
        <f>+T13+T14+T15</f>
        <v>12688</v>
      </c>
      <c r="U12" s="61">
        <f>+U13+U14+U15</f>
        <v>2576</v>
      </c>
      <c r="W12" s="61"/>
    </row>
    <row r="13" spans="1:23" ht="15" customHeight="1" x14ac:dyDescent="0.25">
      <c r="A13" s="39" t="s">
        <v>21</v>
      </c>
      <c r="B13" s="21">
        <v>9049</v>
      </c>
      <c r="C13" s="21">
        <f>9802-39</f>
        <v>9763</v>
      </c>
      <c r="D13" s="21">
        <v>10773</v>
      </c>
      <c r="E13" s="21">
        <v>11304</v>
      </c>
      <c r="F13" s="21">
        <v>11794</v>
      </c>
      <c r="G13" s="21">
        <v>11990</v>
      </c>
      <c r="H13" s="21">
        <v>12445</v>
      </c>
      <c r="I13" s="21">
        <v>12768</v>
      </c>
      <c r="J13" s="21">
        <v>12507</v>
      </c>
      <c r="K13" s="21">
        <v>10528</v>
      </c>
      <c r="L13" s="21">
        <v>11239</v>
      </c>
      <c r="M13" s="21">
        <v>12334</v>
      </c>
      <c r="N13" s="21">
        <v>11837</v>
      </c>
      <c r="O13" s="21">
        <v>10126</v>
      </c>
      <c r="P13" s="21">
        <v>9403</v>
      </c>
      <c r="Q13" s="21">
        <v>8945</v>
      </c>
      <c r="R13" s="21">
        <v>8246</v>
      </c>
      <c r="S13" s="21">
        <v>6769</v>
      </c>
      <c r="T13" s="21">
        <f>15+5983</f>
        <v>5998</v>
      </c>
      <c r="U13" s="21">
        <v>1322</v>
      </c>
      <c r="W13" s="21"/>
    </row>
    <row r="14" spans="1:23" ht="15" customHeight="1" x14ac:dyDescent="0.25">
      <c r="A14" s="39" t="s">
        <v>22</v>
      </c>
      <c r="B14" s="21">
        <v>3742</v>
      </c>
      <c r="C14" s="21">
        <v>5429</v>
      </c>
      <c r="D14" s="21">
        <v>5373</v>
      </c>
      <c r="E14" s="21">
        <v>5642</v>
      </c>
      <c r="F14" s="21">
        <v>5539</v>
      </c>
      <c r="G14" s="21">
        <v>6622</v>
      </c>
      <c r="H14" s="21">
        <v>7150</v>
      </c>
      <c r="I14" s="21">
        <v>7793</v>
      </c>
      <c r="J14" s="21">
        <v>7471</v>
      </c>
      <c r="K14" s="21">
        <v>6666</v>
      </c>
      <c r="L14" s="21">
        <v>8037</v>
      </c>
      <c r="M14" s="21">
        <v>8612</v>
      </c>
      <c r="N14" s="21">
        <v>8211</v>
      </c>
      <c r="O14" s="21">
        <v>6684</v>
      </c>
      <c r="P14" s="21">
        <v>6931</v>
      </c>
      <c r="Q14" s="21">
        <v>7276</v>
      </c>
      <c r="R14" s="21">
        <v>6479</v>
      </c>
      <c r="S14" s="21">
        <v>4873</v>
      </c>
      <c r="T14" s="21">
        <f>4366+18</f>
        <v>4384</v>
      </c>
      <c r="U14" s="21">
        <v>763</v>
      </c>
      <c r="W14" s="21"/>
    </row>
    <row r="15" spans="1:23" ht="15" customHeight="1" x14ac:dyDescent="0.25">
      <c r="A15" s="39" t="s">
        <v>23</v>
      </c>
      <c r="B15" s="21">
        <v>1439</v>
      </c>
      <c r="C15" s="21">
        <v>875</v>
      </c>
      <c r="D15" s="21">
        <v>1557</v>
      </c>
      <c r="E15" s="21">
        <v>1952</v>
      </c>
      <c r="F15" s="21">
        <v>2504</v>
      </c>
      <c r="G15" s="21">
        <v>4052</v>
      </c>
      <c r="H15" s="21">
        <v>3198</v>
      </c>
      <c r="I15" s="21">
        <v>3681</v>
      </c>
      <c r="J15" s="21">
        <v>2943</v>
      </c>
      <c r="K15" s="21">
        <v>2991</v>
      </c>
      <c r="L15" s="21">
        <v>4408</v>
      </c>
      <c r="M15" s="21">
        <v>5040</v>
      </c>
      <c r="N15" s="21">
        <v>4450</v>
      </c>
      <c r="O15" s="21">
        <v>3586</v>
      </c>
      <c r="P15" s="21">
        <v>3412</v>
      </c>
      <c r="Q15" s="21">
        <v>3257</v>
      </c>
      <c r="R15" s="21">
        <v>3329</v>
      </c>
      <c r="S15" s="21">
        <v>2392</v>
      </c>
      <c r="T15" s="21">
        <f>2294+12</f>
        <v>2306</v>
      </c>
      <c r="U15" s="21">
        <v>491</v>
      </c>
      <c r="W15" s="21"/>
    </row>
    <row r="16" spans="1:23" ht="15" customHeight="1" x14ac:dyDescent="0.25">
      <c r="A16" s="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W16" s="21"/>
    </row>
    <row r="17" spans="1:23" s="8" customFormat="1" ht="25.5" customHeight="1" x14ac:dyDescent="0.25">
      <c r="A17" s="1" t="s">
        <v>85</v>
      </c>
      <c r="B17" s="61">
        <v>2345</v>
      </c>
      <c r="C17" s="61">
        <f t="shared" ref="C17:O17" si="4">+C18+C19+C20</f>
        <v>2782</v>
      </c>
      <c r="D17" s="61">
        <f t="shared" si="4"/>
        <v>4751</v>
      </c>
      <c r="E17" s="61">
        <f t="shared" si="4"/>
        <v>4812</v>
      </c>
      <c r="F17" s="61">
        <f t="shared" si="4"/>
        <v>4297</v>
      </c>
      <c r="G17" s="61">
        <f t="shared" si="4"/>
        <v>5261</v>
      </c>
      <c r="H17" s="61">
        <f t="shared" si="4"/>
        <v>6131</v>
      </c>
      <c r="I17" s="61">
        <f t="shared" si="4"/>
        <v>6200</v>
      </c>
      <c r="J17" s="61">
        <f t="shared" si="4"/>
        <v>6121</v>
      </c>
      <c r="K17" s="61">
        <f t="shared" si="4"/>
        <v>5735</v>
      </c>
      <c r="L17" s="61">
        <f t="shared" si="4"/>
        <v>6069</v>
      </c>
      <c r="M17" s="61">
        <f t="shared" si="4"/>
        <v>6926</v>
      </c>
      <c r="N17" s="61">
        <f t="shared" si="4"/>
        <v>5933</v>
      </c>
      <c r="O17" s="61">
        <f t="shared" si="4"/>
        <v>5003</v>
      </c>
      <c r="P17" s="61">
        <f>+P18+P19+P20</f>
        <v>4886</v>
      </c>
      <c r="Q17" s="61">
        <f>+Q18+Q19+Q20</f>
        <v>5090</v>
      </c>
      <c r="R17" s="61">
        <f>+R18+R19+R20</f>
        <v>5411</v>
      </c>
      <c r="S17" s="61">
        <f>SUM(S18:S20)</f>
        <v>4360</v>
      </c>
      <c r="T17" s="61">
        <f>+T18+T19+T20</f>
        <v>3956</v>
      </c>
      <c r="U17" s="61">
        <f>+U18+U19+U20</f>
        <v>687</v>
      </c>
      <c r="W17" s="61"/>
    </row>
    <row r="18" spans="1:23" ht="15" customHeight="1" x14ac:dyDescent="0.25">
      <c r="A18" s="39" t="s">
        <v>24</v>
      </c>
      <c r="B18" s="21">
        <v>2242</v>
      </c>
      <c r="C18" s="21">
        <v>2600</v>
      </c>
      <c r="D18" s="21">
        <v>4431</v>
      </c>
      <c r="E18" s="21">
        <v>4397</v>
      </c>
      <c r="F18" s="21">
        <v>3925</v>
      </c>
      <c r="G18" s="21">
        <v>4727</v>
      </c>
      <c r="H18" s="21">
        <v>5456</v>
      </c>
      <c r="I18" s="21">
        <v>5578</v>
      </c>
      <c r="J18" s="21">
        <v>5413</v>
      </c>
      <c r="K18" s="21">
        <v>5117</v>
      </c>
      <c r="L18" s="21">
        <v>4952</v>
      </c>
      <c r="M18" s="21">
        <v>5567</v>
      </c>
      <c r="N18" s="21">
        <v>4834</v>
      </c>
      <c r="O18" s="21">
        <v>3967</v>
      </c>
      <c r="P18" s="21">
        <v>3954</v>
      </c>
      <c r="Q18" s="21">
        <v>4130</v>
      </c>
      <c r="R18" s="21">
        <v>4338</v>
      </c>
      <c r="S18" s="21">
        <v>3750</v>
      </c>
      <c r="T18" s="21">
        <f>3260+7</f>
        <v>3267</v>
      </c>
      <c r="U18" s="21">
        <v>405</v>
      </c>
    </row>
    <row r="19" spans="1:23" ht="15" customHeight="1" x14ac:dyDescent="0.25">
      <c r="A19" s="39" t="s">
        <v>25</v>
      </c>
      <c r="B19" s="21">
        <v>103</v>
      </c>
      <c r="C19" s="21">
        <v>175</v>
      </c>
      <c r="D19" s="21">
        <v>320</v>
      </c>
      <c r="E19" s="21">
        <v>412</v>
      </c>
      <c r="F19" s="21">
        <v>372</v>
      </c>
      <c r="G19" s="21">
        <v>534</v>
      </c>
      <c r="H19" s="21">
        <v>675</v>
      </c>
      <c r="I19" s="21">
        <v>622</v>
      </c>
      <c r="J19" s="21">
        <v>708</v>
      </c>
      <c r="K19" s="21">
        <v>618</v>
      </c>
      <c r="L19" s="21">
        <v>1116</v>
      </c>
      <c r="M19" s="21">
        <v>1358</v>
      </c>
      <c r="N19" s="21">
        <v>1099</v>
      </c>
      <c r="O19" s="21">
        <v>1036</v>
      </c>
      <c r="P19" s="21">
        <v>932</v>
      </c>
      <c r="Q19" s="21">
        <v>960</v>
      </c>
      <c r="R19" s="21">
        <v>1073</v>
      </c>
      <c r="S19" s="21">
        <v>610</v>
      </c>
      <c r="T19" s="21">
        <f>683+6</f>
        <v>689</v>
      </c>
      <c r="U19" s="21">
        <v>282</v>
      </c>
    </row>
    <row r="20" spans="1:23" ht="15" customHeight="1" x14ac:dyDescent="0.25">
      <c r="A20" s="39" t="s">
        <v>26</v>
      </c>
      <c r="B20" s="21" t="s">
        <v>19</v>
      </c>
      <c r="C20" s="21">
        <v>7</v>
      </c>
      <c r="D20" s="21">
        <v>0</v>
      </c>
      <c r="E20" s="21">
        <v>3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1</v>
      </c>
      <c r="M20" s="21">
        <v>1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/>
      <c r="T20" s="21">
        <v>0</v>
      </c>
      <c r="U20" s="21">
        <v>0</v>
      </c>
    </row>
    <row r="21" spans="1:23" ht="15" customHeight="1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1:23" ht="13.5" x14ac:dyDescent="0.25">
      <c r="A22" s="241" t="s">
        <v>6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174"/>
      <c r="T22" s="174"/>
      <c r="U22" s="193"/>
    </row>
    <row r="23" spans="1:23" s="24" customFormat="1" ht="25.5" customHeight="1" x14ac:dyDescent="0.25">
      <c r="A23" s="24" t="s">
        <v>10</v>
      </c>
      <c r="B23" s="63">
        <v>9.1999999999999993</v>
      </c>
      <c r="C23" s="63">
        <v>9.8000000000000007</v>
      </c>
      <c r="D23" s="63">
        <v>11</v>
      </c>
      <c r="E23" s="63">
        <v>11.1</v>
      </c>
      <c r="F23" s="63">
        <v>10.7</v>
      </c>
      <c r="G23" s="63">
        <v>11.9</v>
      </c>
      <c r="H23" s="63">
        <v>12.1</v>
      </c>
      <c r="I23" s="63">
        <v>12.8</v>
      </c>
      <c r="J23" s="63">
        <v>12.3</v>
      </c>
      <c r="K23" s="63">
        <v>10.6</v>
      </c>
      <c r="L23" s="63">
        <v>12.1</v>
      </c>
      <c r="M23" s="63">
        <v>13.3</v>
      </c>
      <c r="N23" s="63">
        <v>12.4</v>
      </c>
      <c r="O23" s="63">
        <v>10.6</v>
      </c>
      <c r="P23" s="63">
        <v>10.4</v>
      </c>
      <c r="Q23" s="63">
        <v>10.5</v>
      </c>
      <c r="R23" s="63">
        <v>10.141501279302952</v>
      </c>
      <c r="S23" s="62">
        <v>8.0511942852890837</v>
      </c>
      <c r="T23" s="63">
        <v>7.3521746428602981</v>
      </c>
      <c r="U23" s="63">
        <v>1.4</v>
      </c>
    </row>
    <row r="24" spans="1:23" ht="15" customHeight="1" x14ac:dyDescent="0.25">
      <c r="A24" s="8"/>
      <c r="R24" s="53"/>
      <c r="S24" s="53"/>
      <c r="T24" s="53"/>
      <c r="U24" s="53"/>
    </row>
    <row r="25" spans="1:23" s="8" customFormat="1" ht="25.5" customHeight="1" x14ac:dyDescent="0.25">
      <c r="A25" s="7" t="s">
        <v>20</v>
      </c>
      <c r="B25" s="62">
        <v>10.5</v>
      </c>
      <c r="C25" s="62">
        <v>11.4</v>
      </c>
      <c r="D25" s="62">
        <v>11.8</v>
      </c>
      <c r="E25" s="62">
        <v>11.985750832918001</v>
      </c>
      <c r="F25" s="62">
        <v>11.979524783689728</v>
      </c>
      <c r="G25" s="62">
        <v>13.215839404329019</v>
      </c>
      <c r="H25" s="62">
        <v>13.273159332349248</v>
      </c>
      <c r="I25" s="62">
        <v>14.230649588613007</v>
      </c>
      <c r="J25" s="62">
        <v>13.535222347870112</v>
      </c>
      <c r="K25" s="62">
        <v>11.6</v>
      </c>
      <c r="L25" s="62">
        <v>13.5</v>
      </c>
      <c r="M25" s="62">
        <f>+M12/177688*100</f>
        <v>14.62451037774076</v>
      </c>
      <c r="N25" s="62">
        <v>13.9</v>
      </c>
      <c r="O25" s="62">
        <v>11.8</v>
      </c>
      <c r="P25" s="62">
        <v>11.8</v>
      </c>
      <c r="Q25" s="62">
        <v>12</v>
      </c>
      <c r="R25" s="62">
        <v>11.389099167297502</v>
      </c>
      <c r="S25" s="62">
        <v>8.907252613339935</v>
      </c>
      <c r="T25" s="62">
        <v>8.1365670971796469</v>
      </c>
      <c r="U25" s="62">
        <v>2.5</v>
      </c>
    </row>
    <row r="26" spans="1:23" ht="15" customHeight="1" x14ac:dyDescent="0.25">
      <c r="A26" s="39" t="s">
        <v>21</v>
      </c>
      <c r="B26" s="53">
        <v>14.9</v>
      </c>
      <c r="C26" s="53">
        <v>14.9</v>
      </c>
      <c r="D26" s="53">
        <v>15.3</v>
      </c>
      <c r="E26" s="53">
        <v>15.6</v>
      </c>
      <c r="F26" s="53">
        <v>16.100000000000001</v>
      </c>
      <c r="G26" s="53">
        <v>15.9</v>
      </c>
      <c r="H26" s="53">
        <v>16.399999999999999</v>
      </c>
      <c r="I26" s="53">
        <v>17.3</v>
      </c>
      <c r="J26" s="53">
        <v>16.8</v>
      </c>
      <c r="K26" s="53">
        <v>13.9</v>
      </c>
      <c r="L26" s="53">
        <v>14.8</v>
      </c>
      <c r="M26" s="53">
        <v>15.9</v>
      </c>
      <c r="N26" s="53">
        <v>15.4</v>
      </c>
      <c r="O26" s="53">
        <v>14.1</v>
      </c>
      <c r="P26" s="53">
        <v>14.1</v>
      </c>
      <c r="Q26" s="53">
        <v>13.7</v>
      </c>
      <c r="R26" s="53">
        <v>12.623811637911238</v>
      </c>
      <c r="S26" s="53">
        <v>10.734561831964223</v>
      </c>
      <c r="T26" s="53">
        <v>9.984186433624636</v>
      </c>
      <c r="U26" s="53">
        <v>2.4</v>
      </c>
    </row>
    <row r="27" spans="1:23" ht="15" customHeight="1" x14ac:dyDescent="0.25">
      <c r="A27" s="39" t="s">
        <v>22</v>
      </c>
      <c r="B27" s="53">
        <v>8.8000000000000007</v>
      </c>
      <c r="C27" s="53">
        <v>12.7</v>
      </c>
      <c r="D27" s="53">
        <v>11.8</v>
      </c>
      <c r="E27" s="53">
        <v>11.5</v>
      </c>
      <c r="F27" s="53">
        <v>10.8</v>
      </c>
      <c r="G27" s="53">
        <v>12.5</v>
      </c>
      <c r="H27" s="53">
        <v>13.3</v>
      </c>
      <c r="I27" s="53">
        <v>14.5</v>
      </c>
      <c r="J27" s="53">
        <v>14.3</v>
      </c>
      <c r="K27" s="53">
        <v>12.6</v>
      </c>
      <c r="L27" s="53">
        <v>14.5</v>
      </c>
      <c r="M27" s="53">
        <v>15.2</v>
      </c>
      <c r="N27" s="53">
        <v>14.8</v>
      </c>
      <c r="O27" s="53">
        <v>11.8</v>
      </c>
      <c r="P27" s="53">
        <v>12.6</v>
      </c>
      <c r="Q27" s="53">
        <v>13.9</v>
      </c>
      <c r="R27" s="53">
        <v>12.681790600716397</v>
      </c>
      <c r="S27" s="53">
        <v>9.3883055582313837</v>
      </c>
      <c r="T27" s="53">
        <v>8.4872420335308014</v>
      </c>
      <c r="U27" s="53">
        <v>1.4</v>
      </c>
    </row>
    <row r="28" spans="1:23" ht="15" customHeight="1" x14ac:dyDescent="0.25">
      <c r="A28" s="39" t="s">
        <v>23</v>
      </c>
      <c r="B28" s="53">
        <v>4.4000000000000004</v>
      </c>
      <c r="C28" s="53">
        <v>2.7</v>
      </c>
      <c r="D28" s="53">
        <v>4.5999999999999996</v>
      </c>
      <c r="E28" s="53">
        <v>5.4</v>
      </c>
      <c r="F28" s="53">
        <v>6.1</v>
      </c>
      <c r="G28" s="53">
        <v>9.4</v>
      </c>
      <c r="H28" s="53">
        <v>7.6</v>
      </c>
      <c r="I28" s="53">
        <v>8.6</v>
      </c>
      <c r="J28" s="53">
        <v>6.9</v>
      </c>
      <c r="K28" s="53">
        <v>6.9</v>
      </c>
      <c r="L28" s="53">
        <v>10</v>
      </c>
      <c r="M28" s="53">
        <v>11.6</v>
      </c>
      <c r="N28" s="53">
        <v>10</v>
      </c>
      <c r="O28" s="53">
        <v>8</v>
      </c>
      <c r="P28" s="53">
        <v>7.4</v>
      </c>
      <c r="Q28" s="53">
        <v>7.3</v>
      </c>
      <c r="R28" s="53">
        <v>7.9054856328663021</v>
      </c>
      <c r="S28" s="53">
        <v>5.6158144339578344</v>
      </c>
      <c r="T28" s="53">
        <v>5.2161324617159401</v>
      </c>
      <c r="U28" s="53">
        <v>1</v>
      </c>
    </row>
    <row r="29" spans="1:23" ht="15" customHeight="1" x14ac:dyDescent="0.25">
      <c r="A29" s="8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3" s="8" customFormat="1" ht="25.5" x14ac:dyDescent="0.25">
      <c r="A30" s="1" t="s">
        <v>85</v>
      </c>
      <c r="B30" s="62">
        <v>5.4</v>
      </c>
      <c r="C30" s="62">
        <v>5.4</v>
      </c>
      <c r="D30" s="62">
        <v>8.8000000000000007</v>
      </c>
      <c r="E30" s="62">
        <v>8.600179316374847</v>
      </c>
      <c r="F30" s="62">
        <v>7.2815698501999595</v>
      </c>
      <c r="G30" s="62">
        <v>8.3975742885357754</v>
      </c>
      <c r="H30" s="62">
        <v>9.2367231662667777</v>
      </c>
      <c r="I30" s="62">
        <v>9.2152582891591308</v>
      </c>
      <c r="J30" s="62">
        <v>9.0512134459488145</v>
      </c>
      <c r="K30" s="62">
        <v>8.1</v>
      </c>
      <c r="L30" s="62">
        <v>8.6999999999999993</v>
      </c>
      <c r="M30" s="62">
        <f>+M17/69187*100</f>
        <v>10.010551115093875</v>
      </c>
      <c r="N30" s="62">
        <v>8.6999999999999993</v>
      </c>
      <c r="O30" s="62">
        <v>7.4</v>
      </c>
      <c r="P30" s="62">
        <v>7.2</v>
      </c>
      <c r="Q30" s="62">
        <v>7.2</v>
      </c>
      <c r="R30" s="62">
        <v>7.4269792467332829</v>
      </c>
      <c r="S30" s="62">
        <v>6.1489859814402168</v>
      </c>
      <c r="T30" s="62">
        <v>5.6158083016296638</v>
      </c>
      <c r="U30" s="62">
        <v>0.9</v>
      </c>
    </row>
    <row r="31" spans="1:23" ht="15" customHeight="1" x14ac:dyDescent="0.25">
      <c r="A31" s="39" t="s">
        <v>24</v>
      </c>
      <c r="B31" s="53">
        <v>8.6</v>
      </c>
      <c r="C31" s="53">
        <v>8.3000000000000007</v>
      </c>
      <c r="D31" s="53">
        <v>13.6</v>
      </c>
      <c r="E31" s="53">
        <v>13.4</v>
      </c>
      <c r="F31" s="53">
        <v>11.4</v>
      </c>
      <c r="G31" s="53">
        <v>12.7</v>
      </c>
      <c r="H31" s="53">
        <v>13.5</v>
      </c>
      <c r="I31" s="53">
        <v>14.3</v>
      </c>
      <c r="J31" s="53">
        <v>13.4</v>
      </c>
      <c r="K31" s="53">
        <v>12.5</v>
      </c>
      <c r="L31" s="53">
        <v>12.5</v>
      </c>
      <c r="M31" s="53">
        <v>14.1</v>
      </c>
      <c r="N31" s="53">
        <v>12.7</v>
      </c>
      <c r="O31" s="53">
        <v>10.5</v>
      </c>
      <c r="P31" s="53">
        <v>10.3</v>
      </c>
      <c r="Q31" s="53">
        <v>10.199999999999999</v>
      </c>
      <c r="R31" s="53">
        <v>10.678942444980551</v>
      </c>
      <c r="S31" s="53">
        <v>9.7534332084893887</v>
      </c>
      <c r="T31" s="53">
        <v>8.4116480856870659</v>
      </c>
      <c r="U31" s="53">
        <v>1</v>
      </c>
    </row>
    <row r="32" spans="1:23" ht="15" customHeight="1" x14ac:dyDescent="0.25">
      <c r="A32" s="39" t="s">
        <v>25</v>
      </c>
      <c r="B32" s="53">
        <v>0.6</v>
      </c>
      <c r="C32" s="53">
        <v>0.9</v>
      </c>
      <c r="D32" s="53">
        <v>1.5</v>
      </c>
      <c r="E32" s="53">
        <v>1.8</v>
      </c>
      <c r="F32" s="53">
        <v>1.5</v>
      </c>
      <c r="G32" s="53">
        <v>2.1</v>
      </c>
      <c r="H32" s="53">
        <v>2.6</v>
      </c>
      <c r="I32" s="53">
        <v>2.2000000000000002</v>
      </c>
      <c r="J32" s="53">
        <v>2.6</v>
      </c>
      <c r="K32" s="53">
        <v>2.1</v>
      </c>
      <c r="L32" s="53">
        <v>3.8</v>
      </c>
      <c r="M32" s="53">
        <v>5.7</v>
      </c>
      <c r="N32" s="53">
        <v>3.7</v>
      </c>
      <c r="O32" s="53">
        <v>3.5</v>
      </c>
      <c r="P32" s="53">
        <v>3.2</v>
      </c>
      <c r="Q32" s="53">
        <v>3.1</v>
      </c>
      <c r="R32" s="53">
        <v>3.3899911537975482</v>
      </c>
      <c r="S32" s="53">
        <v>1.9149270130277822</v>
      </c>
      <c r="T32" s="53">
        <v>2.2407232755536763</v>
      </c>
      <c r="U32" s="53">
        <v>0.8</v>
      </c>
    </row>
    <row r="33" spans="1:21" ht="15" customHeight="1" thickBot="1" x14ac:dyDescent="0.3">
      <c r="A33" s="66" t="s">
        <v>26</v>
      </c>
      <c r="B33" s="56" t="s">
        <v>19</v>
      </c>
      <c r="C33" s="56">
        <v>3.6</v>
      </c>
      <c r="D33" s="56">
        <v>0</v>
      </c>
      <c r="E33" s="56">
        <v>1.2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0.4</v>
      </c>
      <c r="M33" s="56">
        <v>1.1000000000000001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0</v>
      </c>
    </row>
    <row r="34" spans="1:21" x14ac:dyDescent="0.25">
      <c r="A34" s="242" t="s">
        <v>79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169"/>
      <c r="T34" s="169"/>
      <c r="U34" s="169"/>
    </row>
  </sheetData>
  <mergeCells count="3">
    <mergeCell ref="A22:R22"/>
    <mergeCell ref="A34:R34"/>
    <mergeCell ref="A9:R9"/>
  </mergeCells>
  <hyperlinks>
    <hyperlink ref="V1" location="INDICE!A1" display="Indice"/>
  </hyperlinks>
  <printOptions horizontalCentered="1"/>
  <pageMargins left="0.7" right="0.7" top="0.75" bottom="0.75" header="0.3" footer="0.3"/>
  <pageSetup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topLeftCell="C1" zoomScaleNormal="100" zoomScaleSheetLayoutView="100" workbookViewId="0">
      <selection activeCell="V1" sqref="V1"/>
    </sheetView>
  </sheetViews>
  <sheetFormatPr baseColWidth="10" defaultRowHeight="12.75" x14ac:dyDescent="0.25"/>
  <cols>
    <col min="1" max="1" width="12.7109375" style="4" customWidth="1"/>
    <col min="2" max="21" width="6.7109375" style="4" customWidth="1"/>
    <col min="22" max="252" width="11.42578125" style="4"/>
    <col min="253" max="253" width="13.42578125" style="4" customWidth="1"/>
    <col min="254" max="274" width="6.42578125" style="4" customWidth="1"/>
    <col min="275" max="508" width="11.42578125" style="4"/>
    <col min="509" max="509" width="13.42578125" style="4" customWidth="1"/>
    <col min="510" max="530" width="6.42578125" style="4" customWidth="1"/>
    <col min="531" max="764" width="11.42578125" style="4"/>
    <col min="765" max="765" width="13.42578125" style="4" customWidth="1"/>
    <col min="766" max="786" width="6.42578125" style="4" customWidth="1"/>
    <col min="787" max="1020" width="11.42578125" style="4"/>
    <col min="1021" max="1021" width="13.42578125" style="4" customWidth="1"/>
    <col min="1022" max="1042" width="6.42578125" style="4" customWidth="1"/>
    <col min="1043" max="1276" width="11.42578125" style="4"/>
    <col min="1277" max="1277" width="13.42578125" style="4" customWidth="1"/>
    <col min="1278" max="1298" width="6.42578125" style="4" customWidth="1"/>
    <col min="1299" max="1532" width="11.42578125" style="4"/>
    <col min="1533" max="1533" width="13.42578125" style="4" customWidth="1"/>
    <col min="1534" max="1554" width="6.42578125" style="4" customWidth="1"/>
    <col min="1555" max="1788" width="11.42578125" style="4"/>
    <col min="1789" max="1789" width="13.42578125" style="4" customWidth="1"/>
    <col min="1790" max="1810" width="6.42578125" style="4" customWidth="1"/>
    <col min="1811" max="2044" width="11.42578125" style="4"/>
    <col min="2045" max="2045" width="13.42578125" style="4" customWidth="1"/>
    <col min="2046" max="2066" width="6.42578125" style="4" customWidth="1"/>
    <col min="2067" max="2300" width="11.42578125" style="4"/>
    <col min="2301" max="2301" width="13.42578125" style="4" customWidth="1"/>
    <col min="2302" max="2322" width="6.42578125" style="4" customWidth="1"/>
    <col min="2323" max="2556" width="11.42578125" style="4"/>
    <col min="2557" max="2557" width="13.42578125" style="4" customWidth="1"/>
    <col min="2558" max="2578" width="6.42578125" style="4" customWidth="1"/>
    <col min="2579" max="2812" width="11.42578125" style="4"/>
    <col min="2813" max="2813" width="13.42578125" style="4" customWidth="1"/>
    <col min="2814" max="2834" width="6.42578125" style="4" customWidth="1"/>
    <col min="2835" max="3068" width="11.42578125" style="4"/>
    <col min="3069" max="3069" width="13.42578125" style="4" customWidth="1"/>
    <col min="3070" max="3090" width="6.42578125" style="4" customWidth="1"/>
    <col min="3091" max="3324" width="11.42578125" style="4"/>
    <col min="3325" max="3325" width="13.42578125" style="4" customWidth="1"/>
    <col min="3326" max="3346" width="6.42578125" style="4" customWidth="1"/>
    <col min="3347" max="3580" width="11.42578125" style="4"/>
    <col min="3581" max="3581" width="13.42578125" style="4" customWidth="1"/>
    <col min="3582" max="3602" width="6.42578125" style="4" customWidth="1"/>
    <col min="3603" max="3836" width="11.42578125" style="4"/>
    <col min="3837" max="3837" width="13.42578125" style="4" customWidth="1"/>
    <col min="3838" max="3858" width="6.42578125" style="4" customWidth="1"/>
    <col min="3859" max="4092" width="11.42578125" style="4"/>
    <col min="4093" max="4093" width="13.42578125" style="4" customWidth="1"/>
    <col min="4094" max="4114" width="6.42578125" style="4" customWidth="1"/>
    <col min="4115" max="4348" width="11.42578125" style="4"/>
    <col min="4349" max="4349" width="13.42578125" style="4" customWidth="1"/>
    <col min="4350" max="4370" width="6.42578125" style="4" customWidth="1"/>
    <col min="4371" max="4604" width="11.42578125" style="4"/>
    <col min="4605" max="4605" width="13.42578125" style="4" customWidth="1"/>
    <col min="4606" max="4626" width="6.42578125" style="4" customWidth="1"/>
    <col min="4627" max="4860" width="11.42578125" style="4"/>
    <col min="4861" max="4861" width="13.42578125" style="4" customWidth="1"/>
    <col min="4862" max="4882" width="6.42578125" style="4" customWidth="1"/>
    <col min="4883" max="5116" width="11.42578125" style="4"/>
    <col min="5117" max="5117" width="13.42578125" style="4" customWidth="1"/>
    <col min="5118" max="5138" width="6.42578125" style="4" customWidth="1"/>
    <col min="5139" max="5372" width="11.42578125" style="4"/>
    <col min="5373" max="5373" width="13.42578125" style="4" customWidth="1"/>
    <col min="5374" max="5394" width="6.42578125" style="4" customWidth="1"/>
    <col min="5395" max="5628" width="11.42578125" style="4"/>
    <col min="5629" max="5629" width="13.42578125" style="4" customWidth="1"/>
    <col min="5630" max="5650" width="6.42578125" style="4" customWidth="1"/>
    <col min="5651" max="5884" width="11.42578125" style="4"/>
    <col min="5885" max="5885" width="13.42578125" style="4" customWidth="1"/>
    <col min="5886" max="5906" width="6.42578125" style="4" customWidth="1"/>
    <col min="5907" max="6140" width="11.42578125" style="4"/>
    <col min="6141" max="6141" width="13.42578125" style="4" customWidth="1"/>
    <col min="6142" max="6162" width="6.42578125" style="4" customWidth="1"/>
    <col min="6163" max="6396" width="11.42578125" style="4"/>
    <col min="6397" max="6397" width="13.42578125" style="4" customWidth="1"/>
    <col min="6398" max="6418" width="6.42578125" style="4" customWidth="1"/>
    <col min="6419" max="6652" width="11.42578125" style="4"/>
    <col min="6653" max="6653" width="13.42578125" style="4" customWidth="1"/>
    <col min="6654" max="6674" width="6.42578125" style="4" customWidth="1"/>
    <col min="6675" max="6908" width="11.42578125" style="4"/>
    <col min="6909" max="6909" width="13.42578125" style="4" customWidth="1"/>
    <col min="6910" max="6930" width="6.42578125" style="4" customWidth="1"/>
    <col min="6931" max="7164" width="11.42578125" style="4"/>
    <col min="7165" max="7165" width="13.42578125" style="4" customWidth="1"/>
    <col min="7166" max="7186" width="6.42578125" style="4" customWidth="1"/>
    <col min="7187" max="7420" width="11.42578125" style="4"/>
    <col min="7421" max="7421" width="13.42578125" style="4" customWidth="1"/>
    <col min="7422" max="7442" width="6.42578125" style="4" customWidth="1"/>
    <col min="7443" max="7676" width="11.42578125" style="4"/>
    <col min="7677" max="7677" width="13.42578125" style="4" customWidth="1"/>
    <col min="7678" max="7698" width="6.42578125" style="4" customWidth="1"/>
    <col min="7699" max="7932" width="11.42578125" style="4"/>
    <col min="7933" max="7933" width="13.42578125" style="4" customWidth="1"/>
    <col min="7934" max="7954" width="6.42578125" style="4" customWidth="1"/>
    <col min="7955" max="8188" width="11.42578125" style="4"/>
    <col min="8189" max="8189" width="13.42578125" style="4" customWidth="1"/>
    <col min="8190" max="8210" width="6.42578125" style="4" customWidth="1"/>
    <col min="8211" max="8444" width="11.42578125" style="4"/>
    <col min="8445" max="8445" width="13.42578125" style="4" customWidth="1"/>
    <col min="8446" max="8466" width="6.42578125" style="4" customWidth="1"/>
    <col min="8467" max="8700" width="11.42578125" style="4"/>
    <col min="8701" max="8701" width="13.42578125" style="4" customWidth="1"/>
    <col min="8702" max="8722" width="6.42578125" style="4" customWidth="1"/>
    <col min="8723" max="8956" width="11.42578125" style="4"/>
    <col min="8957" max="8957" width="13.42578125" style="4" customWidth="1"/>
    <col min="8958" max="8978" width="6.42578125" style="4" customWidth="1"/>
    <col min="8979" max="9212" width="11.42578125" style="4"/>
    <col min="9213" max="9213" width="13.42578125" style="4" customWidth="1"/>
    <col min="9214" max="9234" width="6.42578125" style="4" customWidth="1"/>
    <col min="9235" max="9468" width="11.42578125" style="4"/>
    <col min="9469" max="9469" width="13.42578125" style="4" customWidth="1"/>
    <col min="9470" max="9490" width="6.42578125" style="4" customWidth="1"/>
    <col min="9491" max="9724" width="11.42578125" style="4"/>
    <col min="9725" max="9725" width="13.42578125" style="4" customWidth="1"/>
    <col min="9726" max="9746" width="6.42578125" style="4" customWidth="1"/>
    <col min="9747" max="9980" width="11.42578125" style="4"/>
    <col min="9981" max="9981" width="13.42578125" style="4" customWidth="1"/>
    <col min="9982" max="10002" width="6.42578125" style="4" customWidth="1"/>
    <col min="10003" max="10236" width="11.42578125" style="4"/>
    <col min="10237" max="10237" width="13.42578125" style="4" customWidth="1"/>
    <col min="10238" max="10258" width="6.42578125" style="4" customWidth="1"/>
    <col min="10259" max="10492" width="11.42578125" style="4"/>
    <col min="10493" max="10493" width="13.42578125" style="4" customWidth="1"/>
    <col min="10494" max="10514" width="6.42578125" style="4" customWidth="1"/>
    <col min="10515" max="10748" width="11.42578125" style="4"/>
    <col min="10749" max="10749" width="13.42578125" style="4" customWidth="1"/>
    <col min="10750" max="10770" width="6.42578125" style="4" customWidth="1"/>
    <col min="10771" max="11004" width="11.42578125" style="4"/>
    <col min="11005" max="11005" width="13.42578125" style="4" customWidth="1"/>
    <col min="11006" max="11026" width="6.42578125" style="4" customWidth="1"/>
    <col min="11027" max="11260" width="11.42578125" style="4"/>
    <col min="11261" max="11261" width="13.42578125" style="4" customWidth="1"/>
    <col min="11262" max="11282" width="6.42578125" style="4" customWidth="1"/>
    <col min="11283" max="11516" width="11.42578125" style="4"/>
    <col min="11517" max="11517" width="13.42578125" style="4" customWidth="1"/>
    <col min="11518" max="11538" width="6.42578125" style="4" customWidth="1"/>
    <col min="11539" max="11772" width="11.42578125" style="4"/>
    <col min="11773" max="11773" width="13.42578125" style="4" customWidth="1"/>
    <col min="11774" max="11794" width="6.42578125" style="4" customWidth="1"/>
    <col min="11795" max="12028" width="11.42578125" style="4"/>
    <col min="12029" max="12029" width="13.42578125" style="4" customWidth="1"/>
    <col min="12030" max="12050" width="6.42578125" style="4" customWidth="1"/>
    <col min="12051" max="12284" width="11.42578125" style="4"/>
    <col min="12285" max="12285" width="13.42578125" style="4" customWidth="1"/>
    <col min="12286" max="12306" width="6.42578125" style="4" customWidth="1"/>
    <col min="12307" max="12540" width="11.42578125" style="4"/>
    <col min="12541" max="12541" width="13.42578125" style="4" customWidth="1"/>
    <col min="12542" max="12562" width="6.42578125" style="4" customWidth="1"/>
    <col min="12563" max="12796" width="11.42578125" style="4"/>
    <col min="12797" max="12797" width="13.42578125" style="4" customWidth="1"/>
    <col min="12798" max="12818" width="6.42578125" style="4" customWidth="1"/>
    <col min="12819" max="13052" width="11.42578125" style="4"/>
    <col min="13053" max="13053" width="13.42578125" style="4" customWidth="1"/>
    <col min="13054" max="13074" width="6.42578125" style="4" customWidth="1"/>
    <col min="13075" max="13308" width="11.42578125" style="4"/>
    <col min="13309" max="13309" width="13.42578125" style="4" customWidth="1"/>
    <col min="13310" max="13330" width="6.42578125" style="4" customWidth="1"/>
    <col min="13331" max="13564" width="11.42578125" style="4"/>
    <col min="13565" max="13565" width="13.42578125" style="4" customWidth="1"/>
    <col min="13566" max="13586" width="6.42578125" style="4" customWidth="1"/>
    <col min="13587" max="13820" width="11.42578125" style="4"/>
    <col min="13821" max="13821" width="13.42578125" style="4" customWidth="1"/>
    <col min="13822" max="13842" width="6.42578125" style="4" customWidth="1"/>
    <col min="13843" max="14076" width="11.42578125" style="4"/>
    <col min="14077" max="14077" width="13.42578125" style="4" customWidth="1"/>
    <col min="14078" max="14098" width="6.42578125" style="4" customWidth="1"/>
    <col min="14099" max="14332" width="11.42578125" style="4"/>
    <col min="14333" max="14333" width="13.42578125" style="4" customWidth="1"/>
    <col min="14334" max="14354" width="6.42578125" style="4" customWidth="1"/>
    <col min="14355" max="14588" width="11.42578125" style="4"/>
    <col min="14589" max="14589" width="13.42578125" style="4" customWidth="1"/>
    <col min="14590" max="14610" width="6.42578125" style="4" customWidth="1"/>
    <col min="14611" max="14844" width="11.42578125" style="4"/>
    <col min="14845" max="14845" width="13.42578125" style="4" customWidth="1"/>
    <col min="14846" max="14866" width="6.42578125" style="4" customWidth="1"/>
    <col min="14867" max="15100" width="11.42578125" style="4"/>
    <col min="15101" max="15101" width="13.42578125" style="4" customWidth="1"/>
    <col min="15102" max="15122" width="6.42578125" style="4" customWidth="1"/>
    <col min="15123" max="15356" width="11.42578125" style="4"/>
    <col min="15357" max="15357" width="13.42578125" style="4" customWidth="1"/>
    <col min="15358" max="15378" width="6.42578125" style="4" customWidth="1"/>
    <col min="15379" max="15612" width="11.42578125" style="4"/>
    <col min="15613" max="15613" width="13.42578125" style="4" customWidth="1"/>
    <col min="15614" max="15634" width="6.42578125" style="4" customWidth="1"/>
    <col min="15635" max="15868" width="11.42578125" style="4"/>
    <col min="15869" max="15869" width="13.42578125" style="4" customWidth="1"/>
    <col min="15870" max="15890" width="6.42578125" style="4" customWidth="1"/>
    <col min="15891" max="16124" width="11.42578125" style="4"/>
    <col min="16125" max="16125" width="13.42578125" style="4" customWidth="1"/>
    <col min="16126" max="16146" width="6.42578125" style="4" customWidth="1"/>
    <col min="16147" max="16384" width="11.42578125" style="4"/>
  </cols>
  <sheetData>
    <row r="1" spans="1:22" ht="14.25" customHeight="1" thickBot="1" x14ac:dyDescent="0.3">
      <c r="A1" s="178" t="s">
        <v>87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89" t="s">
        <v>111</v>
      </c>
    </row>
    <row r="2" spans="1:22" ht="14.25" x14ac:dyDescent="0.25">
      <c r="A2" s="178" t="s">
        <v>28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2" ht="14.25" x14ac:dyDescent="0.25">
      <c r="A3" s="178" t="s">
        <v>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1:22" ht="14.25" x14ac:dyDescent="0.25">
      <c r="A4" s="178" t="s">
        <v>99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</row>
    <row r="5" spans="1:22" ht="14.25" x14ac:dyDescent="0.25">
      <c r="A5" s="178" t="s">
        <v>118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</row>
    <row r="6" spans="1:22" ht="15" customHeight="1" thickBot="1" x14ac:dyDescent="0.3">
      <c r="A6" s="3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2" ht="25.5" customHeight="1" thickBot="1" x14ac:dyDescent="0.3">
      <c r="A7" s="2" t="s">
        <v>80</v>
      </c>
      <c r="B7" s="139">
        <v>2000</v>
      </c>
      <c r="C7" s="139">
        <v>2001</v>
      </c>
      <c r="D7" s="139">
        <v>2002</v>
      </c>
      <c r="E7" s="139">
        <v>2003</v>
      </c>
      <c r="F7" s="139">
        <v>2004</v>
      </c>
      <c r="G7" s="139">
        <v>2005</v>
      </c>
      <c r="H7" s="139">
        <v>2006</v>
      </c>
      <c r="I7" s="139">
        <v>2007</v>
      </c>
      <c r="J7" s="139">
        <v>2008</v>
      </c>
      <c r="K7" s="139">
        <v>2009</v>
      </c>
      <c r="L7" s="139">
        <v>2010</v>
      </c>
      <c r="M7" s="139">
        <v>2011</v>
      </c>
      <c r="N7" s="139">
        <v>2012</v>
      </c>
      <c r="O7" s="139">
        <v>2013</v>
      </c>
      <c r="P7" s="139">
        <v>2014</v>
      </c>
      <c r="Q7" s="139">
        <v>2015</v>
      </c>
      <c r="R7" s="139">
        <v>2016</v>
      </c>
      <c r="S7" s="176">
        <v>2017</v>
      </c>
      <c r="T7" s="176">
        <v>2018</v>
      </c>
      <c r="U7" s="195">
        <v>2019</v>
      </c>
    </row>
    <row r="8" spans="1:22" ht="9.75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22" ht="13.5" x14ac:dyDescent="0.25">
      <c r="A9" s="244" t="s">
        <v>5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175"/>
      <c r="T9" s="175"/>
      <c r="U9" s="194"/>
    </row>
    <row r="10" spans="1:22" s="24" customFormat="1" ht="25.5" customHeight="1" x14ac:dyDescent="0.25">
      <c r="A10" s="24" t="s">
        <v>10</v>
      </c>
      <c r="B10" s="67">
        <v>3696</v>
      </c>
      <c r="C10" s="67">
        <f t="shared" ref="C10:N10" si="0">+C12+C17</f>
        <v>3357</v>
      </c>
      <c r="D10" s="67">
        <f t="shared" si="0"/>
        <v>3842</v>
      </c>
      <c r="E10" s="67">
        <f t="shared" si="0"/>
        <v>4478</v>
      </c>
      <c r="F10" s="67">
        <f t="shared" si="0"/>
        <v>4543</v>
      </c>
      <c r="G10" s="67">
        <f t="shared" si="0"/>
        <v>5366</v>
      </c>
      <c r="H10" s="67">
        <f t="shared" si="0"/>
        <v>5220</v>
      </c>
      <c r="I10" s="67">
        <f t="shared" si="0"/>
        <v>5965</v>
      </c>
      <c r="J10" s="67">
        <f t="shared" si="0"/>
        <v>5758</v>
      </c>
      <c r="K10" s="67">
        <f t="shared" si="0"/>
        <v>5102</v>
      </c>
      <c r="L10" s="67">
        <f t="shared" si="0"/>
        <v>6535</v>
      </c>
      <c r="M10" s="67">
        <f t="shared" si="0"/>
        <v>7599</v>
      </c>
      <c r="N10" s="67">
        <f t="shared" si="0"/>
        <v>7395</v>
      </c>
      <c r="O10" s="67">
        <f t="shared" ref="O10:T10" si="1">+O12+O17</f>
        <v>5932</v>
      </c>
      <c r="P10" s="67">
        <f t="shared" si="1"/>
        <v>6547</v>
      </c>
      <c r="Q10" s="67">
        <f t="shared" si="1"/>
        <v>6880</v>
      </c>
      <c r="R10" s="67">
        <f t="shared" si="1"/>
        <v>6100</v>
      </c>
      <c r="S10" s="67">
        <f t="shared" si="1"/>
        <v>4471</v>
      </c>
      <c r="T10" s="67">
        <f t="shared" si="1"/>
        <v>3796</v>
      </c>
      <c r="U10" s="67">
        <f t="shared" ref="U10" si="2">+U12+U17</f>
        <v>687</v>
      </c>
    </row>
    <row r="11" spans="1:22" ht="15" customHeight="1" x14ac:dyDescent="0.25">
      <c r="A11" s="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spans="1:22" s="8" customFormat="1" ht="25.5" customHeight="1" x14ac:dyDescent="0.25">
      <c r="A12" s="7" t="s">
        <v>20</v>
      </c>
      <c r="B12" s="61">
        <v>2989</v>
      </c>
      <c r="C12" s="61">
        <f t="shared" ref="C12:N12" si="3">+C13+C14+C15</f>
        <v>2666</v>
      </c>
      <c r="D12" s="61">
        <f t="shared" si="3"/>
        <v>3013</v>
      </c>
      <c r="E12" s="61">
        <f t="shared" si="3"/>
        <v>3578</v>
      </c>
      <c r="F12" s="61">
        <f t="shared" si="3"/>
        <v>3703</v>
      </c>
      <c r="G12" s="61">
        <f t="shared" si="3"/>
        <v>4115</v>
      </c>
      <c r="H12" s="61">
        <f t="shared" si="3"/>
        <v>4030</v>
      </c>
      <c r="I12" s="61">
        <f t="shared" si="3"/>
        <v>4661</v>
      </c>
      <c r="J12" s="61">
        <f t="shared" si="3"/>
        <v>4497</v>
      </c>
      <c r="K12" s="61">
        <f t="shared" si="3"/>
        <v>3798</v>
      </c>
      <c r="L12" s="61">
        <f t="shared" si="3"/>
        <v>4838</v>
      </c>
      <c r="M12" s="61">
        <f t="shared" si="3"/>
        <v>5385</v>
      </c>
      <c r="N12" s="61">
        <f t="shared" si="3"/>
        <v>5229</v>
      </c>
      <c r="O12" s="61">
        <f t="shared" ref="O12:T12" si="4">+O13+O14+O15</f>
        <v>4482</v>
      </c>
      <c r="P12" s="61">
        <f t="shared" si="4"/>
        <v>4898</v>
      </c>
      <c r="Q12" s="61">
        <f t="shared" si="4"/>
        <v>5094</v>
      </c>
      <c r="R12" s="61">
        <f t="shared" si="4"/>
        <v>4561</v>
      </c>
      <c r="S12" s="61">
        <f t="shared" si="4"/>
        <v>3110</v>
      </c>
      <c r="T12" s="61">
        <f t="shared" si="4"/>
        <v>2589</v>
      </c>
      <c r="U12" s="61">
        <f t="shared" ref="U12" si="5">+U13+U14+U15</f>
        <v>502</v>
      </c>
    </row>
    <row r="13" spans="1:22" ht="15" customHeight="1" x14ac:dyDescent="0.25">
      <c r="A13" s="39" t="s">
        <v>21</v>
      </c>
      <c r="B13" s="21">
        <v>1834</v>
      </c>
      <c r="C13" s="21">
        <v>1542</v>
      </c>
      <c r="D13" s="21">
        <v>1681</v>
      </c>
      <c r="E13" s="21">
        <v>2183</v>
      </c>
      <c r="F13" s="21">
        <v>2071</v>
      </c>
      <c r="G13" s="21">
        <v>2173</v>
      </c>
      <c r="H13" s="21">
        <v>2166</v>
      </c>
      <c r="I13" s="21">
        <v>2670</v>
      </c>
      <c r="J13" s="21">
        <v>2440</v>
      </c>
      <c r="K13" s="21">
        <v>2011</v>
      </c>
      <c r="L13" s="21">
        <v>2221</v>
      </c>
      <c r="M13" s="21">
        <v>2416</v>
      </c>
      <c r="N13" s="21">
        <v>2378</v>
      </c>
      <c r="O13" s="21">
        <v>2317</v>
      </c>
      <c r="P13" s="21">
        <v>2324</v>
      </c>
      <c r="Q13" s="21">
        <v>2243</v>
      </c>
      <c r="R13" s="21">
        <v>1863</v>
      </c>
      <c r="S13" s="21">
        <v>1278</v>
      </c>
      <c r="T13" s="21">
        <v>1180</v>
      </c>
      <c r="U13" s="21">
        <v>244</v>
      </c>
    </row>
    <row r="14" spans="1:22" ht="15" customHeight="1" x14ac:dyDescent="0.25">
      <c r="A14" s="39" t="s">
        <v>22</v>
      </c>
      <c r="B14" s="21">
        <v>778</v>
      </c>
      <c r="C14" s="21">
        <v>904</v>
      </c>
      <c r="D14" s="21">
        <v>963</v>
      </c>
      <c r="E14" s="21">
        <v>980</v>
      </c>
      <c r="F14" s="21">
        <v>1060</v>
      </c>
      <c r="G14" s="21">
        <v>1272</v>
      </c>
      <c r="H14" s="21">
        <v>1323</v>
      </c>
      <c r="I14" s="21">
        <v>1364</v>
      </c>
      <c r="J14" s="21">
        <v>1489</v>
      </c>
      <c r="K14" s="21">
        <v>1272</v>
      </c>
      <c r="L14" s="21">
        <v>1824</v>
      </c>
      <c r="M14" s="21">
        <v>2014</v>
      </c>
      <c r="N14" s="21">
        <v>1774</v>
      </c>
      <c r="O14" s="21">
        <v>1460</v>
      </c>
      <c r="P14" s="21">
        <v>1808</v>
      </c>
      <c r="Q14" s="21">
        <v>1981</v>
      </c>
      <c r="R14" s="21">
        <v>1709</v>
      </c>
      <c r="S14" s="21">
        <v>1237</v>
      </c>
      <c r="T14" s="21">
        <v>971</v>
      </c>
      <c r="U14" s="21">
        <v>156</v>
      </c>
    </row>
    <row r="15" spans="1:22" ht="15" customHeight="1" x14ac:dyDescent="0.25">
      <c r="A15" s="39" t="s">
        <v>23</v>
      </c>
      <c r="B15" s="21">
        <v>377</v>
      </c>
      <c r="C15" s="21">
        <v>220</v>
      </c>
      <c r="D15" s="21">
        <v>369</v>
      </c>
      <c r="E15" s="21">
        <v>415</v>
      </c>
      <c r="F15" s="21">
        <v>572</v>
      </c>
      <c r="G15" s="21">
        <v>670</v>
      </c>
      <c r="H15" s="21">
        <v>541</v>
      </c>
      <c r="I15" s="21">
        <v>627</v>
      </c>
      <c r="J15" s="21">
        <v>568</v>
      </c>
      <c r="K15" s="21">
        <v>515</v>
      </c>
      <c r="L15" s="21">
        <v>793</v>
      </c>
      <c r="M15" s="21">
        <v>955</v>
      </c>
      <c r="N15" s="21">
        <v>1077</v>
      </c>
      <c r="O15" s="21">
        <v>705</v>
      </c>
      <c r="P15" s="21">
        <v>766</v>
      </c>
      <c r="Q15" s="21">
        <v>870</v>
      </c>
      <c r="R15" s="21">
        <v>989</v>
      </c>
      <c r="S15" s="21">
        <v>595</v>
      </c>
      <c r="T15" s="21">
        <v>438</v>
      </c>
      <c r="U15" s="21">
        <v>102</v>
      </c>
    </row>
    <row r="16" spans="1:22" ht="15" customHeight="1" x14ac:dyDescent="0.25">
      <c r="A16" s="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21" s="8" customFormat="1" ht="25.5" customHeight="1" x14ac:dyDescent="0.25">
      <c r="A17" s="1" t="s">
        <v>85</v>
      </c>
      <c r="B17" s="61">
        <v>707</v>
      </c>
      <c r="C17" s="61">
        <f t="shared" ref="C17:N17" si="6">+C18+C19+C20</f>
        <v>691</v>
      </c>
      <c r="D17" s="61">
        <f t="shared" si="6"/>
        <v>829</v>
      </c>
      <c r="E17" s="61">
        <f t="shared" si="6"/>
        <v>900</v>
      </c>
      <c r="F17" s="61">
        <f t="shared" si="6"/>
        <v>840</v>
      </c>
      <c r="G17" s="61">
        <f t="shared" si="6"/>
        <v>1251</v>
      </c>
      <c r="H17" s="61">
        <f t="shared" si="6"/>
        <v>1190</v>
      </c>
      <c r="I17" s="61">
        <f t="shared" si="6"/>
        <v>1304</v>
      </c>
      <c r="J17" s="61">
        <f t="shared" si="6"/>
        <v>1261</v>
      </c>
      <c r="K17" s="61">
        <f t="shared" si="6"/>
        <v>1304</v>
      </c>
      <c r="L17" s="61">
        <f t="shared" si="6"/>
        <v>1697</v>
      </c>
      <c r="M17" s="61">
        <f t="shared" si="6"/>
        <v>2214</v>
      </c>
      <c r="N17" s="61">
        <f t="shared" si="6"/>
        <v>2166</v>
      </c>
      <c r="O17" s="61">
        <f t="shared" ref="O17:T17" si="7">+O18+O19+O20</f>
        <v>1450</v>
      </c>
      <c r="P17" s="61">
        <f t="shared" si="7"/>
        <v>1649</v>
      </c>
      <c r="Q17" s="61">
        <f t="shared" si="7"/>
        <v>1786</v>
      </c>
      <c r="R17" s="61">
        <f t="shared" si="7"/>
        <v>1539</v>
      </c>
      <c r="S17" s="61">
        <f t="shared" si="7"/>
        <v>1361</v>
      </c>
      <c r="T17" s="61">
        <f t="shared" si="7"/>
        <v>1207</v>
      </c>
      <c r="U17" s="61">
        <f t="shared" ref="U17" si="8">+U18+U19+U20</f>
        <v>185</v>
      </c>
    </row>
    <row r="18" spans="1:21" ht="15" customHeight="1" x14ac:dyDescent="0.25">
      <c r="A18" s="39" t="s">
        <v>24</v>
      </c>
      <c r="B18" s="21">
        <v>557</v>
      </c>
      <c r="C18" s="21">
        <v>538</v>
      </c>
      <c r="D18" s="21">
        <v>627</v>
      </c>
      <c r="E18" s="21">
        <v>645</v>
      </c>
      <c r="F18" s="21">
        <v>609</v>
      </c>
      <c r="G18" s="21">
        <v>771</v>
      </c>
      <c r="H18" s="21">
        <v>797</v>
      </c>
      <c r="I18" s="21">
        <v>964</v>
      </c>
      <c r="J18" s="21">
        <v>838</v>
      </c>
      <c r="K18" s="21">
        <v>883</v>
      </c>
      <c r="L18" s="21">
        <v>977</v>
      </c>
      <c r="M18" s="21">
        <v>1235</v>
      </c>
      <c r="N18" s="21">
        <v>1145</v>
      </c>
      <c r="O18" s="21">
        <v>807</v>
      </c>
      <c r="P18" s="21">
        <v>983</v>
      </c>
      <c r="Q18" s="21">
        <v>1014</v>
      </c>
      <c r="R18" s="21">
        <v>946</v>
      </c>
      <c r="S18" s="21">
        <v>833</v>
      </c>
      <c r="T18" s="21">
        <v>725</v>
      </c>
      <c r="U18" s="21">
        <v>112</v>
      </c>
    </row>
    <row r="19" spans="1:21" ht="15" customHeight="1" x14ac:dyDescent="0.25">
      <c r="A19" s="39" t="s">
        <v>25</v>
      </c>
      <c r="B19" s="21">
        <v>118</v>
      </c>
      <c r="C19" s="21">
        <v>130</v>
      </c>
      <c r="D19" s="21">
        <v>180</v>
      </c>
      <c r="E19" s="21">
        <v>211</v>
      </c>
      <c r="F19" s="21">
        <v>177</v>
      </c>
      <c r="G19" s="21">
        <v>362</v>
      </c>
      <c r="H19" s="21">
        <v>244</v>
      </c>
      <c r="I19" s="21">
        <v>239</v>
      </c>
      <c r="J19" s="21">
        <v>322</v>
      </c>
      <c r="K19" s="21">
        <v>303</v>
      </c>
      <c r="L19" s="21">
        <v>508</v>
      </c>
      <c r="M19" s="21">
        <v>701</v>
      </c>
      <c r="N19" s="21">
        <v>653</v>
      </c>
      <c r="O19" s="21">
        <v>409</v>
      </c>
      <c r="P19" s="21">
        <v>494</v>
      </c>
      <c r="Q19" s="21">
        <v>525</v>
      </c>
      <c r="R19" s="21">
        <v>416</v>
      </c>
      <c r="S19" s="21">
        <v>333</v>
      </c>
      <c r="T19" s="21">
        <v>351</v>
      </c>
      <c r="U19" s="21">
        <v>47</v>
      </c>
    </row>
    <row r="20" spans="1:21" ht="15" customHeight="1" x14ac:dyDescent="0.25">
      <c r="A20" s="39" t="s">
        <v>26</v>
      </c>
      <c r="B20" s="21">
        <v>32</v>
      </c>
      <c r="C20" s="21">
        <v>23</v>
      </c>
      <c r="D20" s="21">
        <v>22</v>
      </c>
      <c r="E20" s="21">
        <v>44</v>
      </c>
      <c r="F20" s="21">
        <v>54</v>
      </c>
      <c r="G20" s="21">
        <v>118</v>
      </c>
      <c r="H20" s="21">
        <v>149</v>
      </c>
      <c r="I20" s="21">
        <v>101</v>
      </c>
      <c r="J20" s="21">
        <v>101</v>
      </c>
      <c r="K20" s="21">
        <v>118</v>
      </c>
      <c r="L20" s="21">
        <v>212</v>
      </c>
      <c r="M20" s="21">
        <v>278</v>
      </c>
      <c r="N20" s="21">
        <v>368</v>
      </c>
      <c r="O20" s="21">
        <v>234</v>
      </c>
      <c r="P20" s="21">
        <v>172</v>
      </c>
      <c r="Q20" s="21">
        <v>247</v>
      </c>
      <c r="R20" s="21">
        <v>177</v>
      </c>
      <c r="S20" s="21">
        <v>195</v>
      </c>
      <c r="T20" s="21">
        <v>131</v>
      </c>
      <c r="U20" s="21">
        <v>26</v>
      </c>
    </row>
    <row r="21" spans="1:21" ht="15" customHeight="1" x14ac:dyDescent="0.25"/>
    <row r="22" spans="1:21" ht="13.5" x14ac:dyDescent="0.25">
      <c r="A22" s="241" t="s">
        <v>6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174"/>
      <c r="T22" s="174"/>
      <c r="U22" s="193"/>
    </row>
    <row r="23" spans="1:21" s="24" customFormat="1" ht="25.5" customHeight="1" x14ac:dyDescent="0.25">
      <c r="A23" s="24" t="s">
        <v>10</v>
      </c>
      <c r="B23" s="65">
        <v>7.6</v>
      </c>
      <c r="C23" s="65">
        <v>6.7</v>
      </c>
      <c r="D23" s="65">
        <v>7.3</v>
      </c>
      <c r="E23" s="65">
        <v>8</v>
      </c>
      <c r="F23" s="65">
        <v>7.9</v>
      </c>
      <c r="G23" s="65">
        <v>9.1999999999999993</v>
      </c>
      <c r="H23" s="65">
        <v>8.6</v>
      </c>
      <c r="I23" s="65">
        <v>9.6</v>
      </c>
      <c r="J23" s="65">
        <v>9</v>
      </c>
      <c r="K23" s="65">
        <v>7.6</v>
      </c>
      <c r="L23" s="65">
        <v>9.6999999999999993</v>
      </c>
      <c r="M23" s="65">
        <v>11.1</v>
      </c>
      <c r="N23" s="65">
        <v>10.1</v>
      </c>
      <c r="O23" s="65">
        <v>7.4</v>
      </c>
      <c r="P23" s="65">
        <v>7.6</v>
      </c>
      <c r="Q23" s="65">
        <v>7.7</v>
      </c>
      <c r="R23" s="65">
        <v>6.7601263367872786</v>
      </c>
      <c r="S23" s="65">
        <v>4.9331906301375916</v>
      </c>
      <c r="T23" s="65">
        <v>4.1199518108903046</v>
      </c>
      <c r="U23" s="65">
        <v>0.7</v>
      </c>
    </row>
    <row r="24" spans="1:21" ht="15" customHeight="1" x14ac:dyDescent="0.25">
      <c r="A24" s="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spans="1:21" s="8" customFormat="1" ht="25.5" customHeight="1" x14ac:dyDescent="0.25">
      <c r="A25" s="7" t="s">
        <v>20</v>
      </c>
      <c r="B25" s="64">
        <v>9.6999999999999993</v>
      </c>
      <c r="C25" s="64">
        <v>8.6999999999999993</v>
      </c>
      <c r="D25" s="64">
        <v>9.1999999999999993</v>
      </c>
      <c r="E25" s="64">
        <v>10.222424519444106</v>
      </c>
      <c r="F25" s="64">
        <v>10.211451735526047</v>
      </c>
      <c r="G25" s="64">
        <v>11.290373123185354</v>
      </c>
      <c r="H25" s="64">
        <v>10.97643736746144</v>
      </c>
      <c r="I25" s="64">
        <v>12.270487720704333</v>
      </c>
      <c r="J25" s="64">
        <v>11.618624817147531</v>
      </c>
      <c r="K25" s="64">
        <v>9.498792501106637</v>
      </c>
      <c r="L25" s="64">
        <v>12.3</v>
      </c>
      <c r="M25" s="64">
        <f>+M12/40802*100</f>
        <v>13.197882456742317</v>
      </c>
      <c r="N25" s="64">
        <v>11.8</v>
      </c>
      <c r="O25" s="64">
        <v>9.5</v>
      </c>
      <c r="P25" s="64">
        <v>9.6999999999999993</v>
      </c>
      <c r="Q25" s="64">
        <v>10.1</v>
      </c>
      <c r="R25" s="64">
        <v>9.1278418187640078</v>
      </c>
      <c r="S25" s="64">
        <v>6.2526387744023806</v>
      </c>
      <c r="T25" s="64">
        <v>5.1194336787154944</v>
      </c>
      <c r="U25" s="64">
        <v>1.4</v>
      </c>
    </row>
    <row r="26" spans="1:21" ht="15" customHeight="1" x14ac:dyDescent="0.25">
      <c r="A26" s="39" t="s">
        <v>21</v>
      </c>
      <c r="B26" s="43">
        <v>12.9</v>
      </c>
      <c r="C26" s="43">
        <v>10.8</v>
      </c>
      <c r="D26" s="43">
        <v>10.6</v>
      </c>
      <c r="E26" s="43">
        <v>13.1</v>
      </c>
      <c r="F26" s="43">
        <v>12.5</v>
      </c>
      <c r="G26" s="43">
        <v>13.1</v>
      </c>
      <c r="H26" s="43">
        <v>12.5</v>
      </c>
      <c r="I26" s="43">
        <v>14.7</v>
      </c>
      <c r="J26" s="43">
        <v>13.8</v>
      </c>
      <c r="K26" s="43">
        <v>11.3</v>
      </c>
      <c r="L26" s="43">
        <v>12.4</v>
      </c>
      <c r="M26" s="43">
        <v>13</v>
      </c>
      <c r="N26" s="43">
        <v>11</v>
      </c>
      <c r="O26" s="43">
        <v>10.6</v>
      </c>
      <c r="P26" s="43">
        <v>11</v>
      </c>
      <c r="Q26" s="43">
        <v>10.9</v>
      </c>
      <c r="R26" s="43">
        <v>9.2594433399602387</v>
      </c>
      <c r="S26" s="43">
        <v>6.4643399089529598</v>
      </c>
      <c r="T26" s="43">
        <v>5.9278609464483072</v>
      </c>
      <c r="U26" s="43">
        <v>1.3</v>
      </c>
    </row>
    <row r="27" spans="1:21" ht="15" customHeight="1" x14ac:dyDescent="0.25">
      <c r="A27" s="39" t="s">
        <v>22</v>
      </c>
      <c r="B27" s="43">
        <v>8.1999999999999993</v>
      </c>
      <c r="C27" s="43">
        <v>9.6</v>
      </c>
      <c r="D27" s="43">
        <v>10.1</v>
      </c>
      <c r="E27" s="43">
        <v>9.1999999999999993</v>
      </c>
      <c r="F27" s="43">
        <v>9.5</v>
      </c>
      <c r="G27" s="43">
        <v>11.4</v>
      </c>
      <c r="H27" s="43">
        <v>12.1</v>
      </c>
      <c r="I27" s="43">
        <v>11.9</v>
      </c>
      <c r="J27" s="43">
        <v>12.4</v>
      </c>
      <c r="K27" s="43">
        <v>10.199999999999999</v>
      </c>
      <c r="L27" s="43">
        <v>14.7</v>
      </c>
      <c r="M27" s="43">
        <v>15.8</v>
      </c>
      <c r="N27" s="43">
        <v>13.8</v>
      </c>
      <c r="O27" s="43">
        <v>9.4</v>
      </c>
      <c r="P27" s="43">
        <v>10.8</v>
      </c>
      <c r="Q27" s="43">
        <v>12</v>
      </c>
      <c r="R27" s="43">
        <v>10.439191252825118</v>
      </c>
      <c r="S27" s="43">
        <v>7.5170150704910066</v>
      </c>
      <c r="T27" s="43">
        <v>5.8610490734592871</v>
      </c>
      <c r="U27" s="43">
        <v>0.8</v>
      </c>
    </row>
    <row r="28" spans="1:21" ht="15" customHeight="1" x14ac:dyDescent="0.25">
      <c r="A28" s="39" t="s">
        <v>23</v>
      </c>
      <c r="B28" s="43">
        <v>5.3</v>
      </c>
      <c r="C28" s="43">
        <v>3.1</v>
      </c>
      <c r="D28" s="43">
        <v>5.0999999999999996</v>
      </c>
      <c r="E28" s="43">
        <v>5.4</v>
      </c>
      <c r="F28" s="43">
        <v>6.7</v>
      </c>
      <c r="G28" s="43">
        <v>7.7</v>
      </c>
      <c r="H28" s="43">
        <v>6.4</v>
      </c>
      <c r="I28" s="43">
        <v>7.5</v>
      </c>
      <c r="J28" s="43">
        <v>6.3</v>
      </c>
      <c r="K28" s="43">
        <v>5.3</v>
      </c>
      <c r="L28" s="43">
        <v>8.6</v>
      </c>
      <c r="M28" s="43">
        <v>10</v>
      </c>
      <c r="N28" s="43">
        <v>11</v>
      </c>
      <c r="O28" s="43">
        <v>7</v>
      </c>
      <c r="P28" s="43">
        <v>6.1</v>
      </c>
      <c r="Q28" s="43">
        <v>6.4</v>
      </c>
      <c r="R28" s="43">
        <v>7.3384284336276622</v>
      </c>
      <c r="S28" s="43">
        <v>4.4031673203581736</v>
      </c>
      <c r="T28" s="43">
        <v>3.1066033051989503</v>
      </c>
      <c r="U28" s="43">
        <v>0.6</v>
      </c>
    </row>
    <row r="29" spans="1:21" ht="15" customHeight="1" x14ac:dyDescent="0.25">
      <c r="A29" s="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</row>
    <row r="30" spans="1:21" s="8" customFormat="1" ht="25.5" customHeight="1" x14ac:dyDescent="0.25">
      <c r="A30" s="1" t="s">
        <v>85</v>
      </c>
      <c r="B30" s="64">
        <v>4</v>
      </c>
      <c r="C30" s="64">
        <v>3.6</v>
      </c>
      <c r="D30" s="64">
        <v>4.0999999999999996</v>
      </c>
      <c r="E30" s="64">
        <v>4.3102301450046561</v>
      </c>
      <c r="F30" s="64">
        <v>3.9690837368910556</v>
      </c>
      <c r="G30" s="64">
        <v>5.6246955725317971</v>
      </c>
      <c r="H30" s="64">
        <v>5.0373968098365332</v>
      </c>
      <c r="I30" s="64">
        <v>5.3498189605376236</v>
      </c>
      <c r="J30" s="64">
        <v>4.939882477022751</v>
      </c>
      <c r="K30" s="64">
        <v>4.902643035018972</v>
      </c>
      <c r="L30" s="64">
        <v>6.1</v>
      </c>
      <c r="M30" s="64">
        <f>+M17/27690*100</f>
        <v>7.99566630552546</v>
      </c>
      <c r="N30" s="64">
        <v>7.4</v>
      </c>
      <c r="O30" s="64">
        <v>4.5</v>
      </c>
      <c r="P30" s="64">
        <v>4.5999999999999996</v>
      </c>
      <c r="Q30" s="64">
        <v>4.5999999999999996</v>
      </c>
      <c r="R30" s="64">
        <v>3.8219882285742668</v>
      </c>
      <c r="S30" s="64">
        <v>3.3282793700479312</v>
      </c>
      <c r="T30" s="64">
        <v>2.9038854805725971</v>
      </c>
      <c r="U30" s="64">
        <v>0.4</v>
      </c>
    </row>
    <row r="31" spans="1:21" ht="15" customHeight="1" x14ac:dyDescent="0.25">
      <c r="A31" s="39" t="s">
        <v>24</v>
      </c>
      <c r="B31" s="43">
        <v>6.9</v>
      </c>
      <c r="C31" s="43">
        <v>6</v>
      </c>
      <c r="D31" s="43">
        <v>6.8</v>
      </c>
      <c r="E31" s="43">
        <v>7.2</v>
      </c>
      <c r="F31" s="43">
        <v>6.8</v>
      </c>
      <c r="G31" s="43">
        <v>8</v>
      </c>
      <c r="H31" s="43">
        <v>7.6</v>
      </c>
      <c r="I31" s="43">
        <v>9.1</v>
      </c>
      <c r="J31" s="43">
        <v>7.8</v>
      </c>
      <c r="K31" s="43">
        <v>7.7</v>
      </c>
      <c r="L31" s="43">
        <v>8.4</v>
      </c>
      <c r="M31" s="43">
        <v>10.6</v>
      </c>
      <c r="N31" s="43">
        <v>9</v>
      </c>
      <c r="O31" s="43">
        <v>5.5</v>
      </c>
      <c r="P31" s="43">
        <v>6.4</v>
      </c>
      <c r="Q31" s="43">
        <v>6.2</v>
      </c>
      <c r="R31" s="43">
        <v>5.7661831037425326</v>
      </c>
      <c r="S31" s="43">
        <v>5.1214263756532432</v>
      </c>
      <c r="T31" s="43">
        <v>4.3992718446601939</v>
      </c>
      <c r="U31" s="43">
        <v>0.6</v>
      </c>
    </row>
    <row r="32" spans="1:21" ht="15" customHeight="1" x14ac:dyDescent="0.25">
      <c r="A32" s="39" t="s">
        <v>25</v>
      </c>
      <c r="B32" s="43">
        <v>2.1</v>
      </c>
      <c r="C32" s="43">
        <v>2.1</v>
      </c>
      <c r="D32" s="43">
        <v>2.7</v>
      </c>
      <c r="E32" s="43">
        <v>3</v>
      </c>
      <c r="F32" s="43">
        <v>2.6</v>
      </c>
      <c r="G32" s="43">
        <v>5.4</v>
      </c>
      <c r="H32" s="43">
        <v>3.4</v>
      </c>
      <c r="I32" s="43">
        <v>3.2</v>
      </c>
      <c r="J32" s="43">
        <v>4</v>
      </c>
      <c r="K32" s="43">
        <v>3.7</v>
      </c>
      <c r="L32" s="43">
        <v>5.8</v>
      </c>
      <c r="M32" s="43">
        <v>8.1</v>
      </c>
      <c r="N32" s="43">
        <v>7.4</v>
      </c>
      <c r="O32" s="43">
        <v>4.2</v>
      </c>
      <c r="P32" s="43">
        <v>4.4000000000000004</v>
      </c>
      <c r="Q32" s="43">
        <v>4.4000000000000004</v>
      </c>
      <c r="R32" s="43">
        <v>3.2153346730561139</v>
      </c>
      <c r="S32" s="43">
        <v>2.6035965598123534</v>
      </c>
      <c r="T32" s="43">
        <v>2.6594938627064706</v>
      </c>
      <c r="U32" s="43">
        <v>0.3</v>
      </c>
    </row>
    <row r="33" spans="1:21" ht="15" customHeight="1" thickBot="1" x14ac:dyDescent="0.3">
      <c r="A33" s="66" t="s">
        <v>26</v>
      </c>
      <c r="B33" s="57">
        <v>0.8</v>
      </c>
      <c r="C33" s="57">
        <v>0.6</v>
      </c>
      <c r="D33" s="57">
        <v>0.5</v>
      </c>
      <c r="E33" s="57">
        <v>0.9</v>
      </c>
      <c r="F33" s="57">
        <v>1</v>
      </c>
      <c r="G33" s="57">
        <v>2</v>
      </c>
      <c r="H33" s="57">
        <v>2.5</v>
      </c>
      <c r="I33" s="57">
        <v>1.6</v>
      </c>
      <c r="J33" s="57">
        <v>1.5</v>
      </c>
      <c r="K33" s="57">
        <v>1.7</v>
      </c>
      <c r="L33" s="57">
        <v>2.9</v>
      </c>
      <c r="M33" s="57">
        <v>3.7</v>
      </c>
      <c r="N33" s="57">
        <v>4.8</v>
      </c>
      <c r="O33" s="57">
        <v>2.9</v>
      </c>
      <c r="P33" s="57">
        <v>1.9</v>
      </c>
      <c r="Q33" s="57">
        <v>2.4</v>
      </c>
      <c r="R33" s="57">
        <v>1.6204339467179345</v>
      </c>
      <c r="S33" s="57">
        <v>1.6473768691391399</v>
      </c>
      <c r="T33" s="57">
        <v>1.1020442500210315</v>
      </c>
      <c r="U33" s="57">
        <v>0.2</v>
      </c>
    </row>
    <row r="34" spans="1:21" ht="15" customHeight="1" x14ac:dyDescent="0.25">
      <c r="A34" s="242" t="s">
        <v>79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169"/>
      <c r="T34" s="169"/>
      <c r="U34" s="169"/>
    </row>
  </sheetData>
  <mergeCells count="3">
    <mergeCell ref="A34:R34"/>
    <mergeCell ref="A9:R9"/>
    <mergeCell ref="A22:R22"/>
  </mergeCells>
  <hyperlinks>
    <hyperlink ref="V1" location="INDICE!A1" display="Indice"/>
  </hyperlinks>
  <printOptions horizontalCentered="1"/>
  <pageMargins left="0.7" right="0.7" top="0.75" bottom="0.75" header="0.3" footer="0.3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32</vt:i4>
      </vt:variant>
    </vt:vector>
  </HeadingPairs>
  <TitlesOfParts>
    <vt:vector size="69" baseType="lpstr">
      <vt:lpstr>INDICE</vt:lpstr>
      <vt:lpstr>PORTADA</vt:lpstr>
      <vt:lpstr>FUNCIONARIOS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C11-C12</vt:lpstr>
      <vt:lpstr>c13-14</vt:lpstr>
      <vt:lpstr>c15-16</vt:lpstr>
      <vt:lpstr>c17-18</vt:lpstr>
      <vt:lpstr>c19-20</vt:lpstr>
      <vt:lpstr>c21</vt:lpstr>
      <vt:lpstr>C22</vt:lpstr>
      <vt:lpstr>C23-24</vt:lpstr>
      <vt:lpstr>C25-26</vt:lpstr>
      <vt:lpstr>C27-28</vt:lpstr>
      <vt:lpstr>C29-30</vt:lpstr>
      <vt:lpstr>C31-32</vt:lpstr>
      <vt:lpstr>C33</vt:lpstr>
      <vt:lpstr>C34-35</vt:lpstr>
      <vt:lpstr>C36-37</vt:lpstr>
      <vt:lpstr>C38</vt:lpstr>
      <vt:lpstr>C39-40</vt:lpstr>
      <vt:lpstr>C41-42</vt:lpstr>
      <vt:lpstr>C43</vt:lpstr>
      <vt:lpstr>C44-45</vt:lpstr>
      <vt:lpstr>C46-47</vt:lpstr>
      <vt:lpstr>C48</vt:lpstr>
      <vt:lpstr>C49-50</vt:lpstr>
      <vt:lpstr>C51-52</vt:lpstr>
      <vt:lpstr>'C1'!Área_de_impresión</vt:lpstr>
      <vt:lpstr>'C10'!Área_de_impresión</vt:lpstr>
      <vt:lpstr>'C11-C12'!Área_de_impresión</vt:lpstr>
      <vt:lpstr>'c13-14'!Área_de_impresión</vt:lpstr>
      <vt:lpstr>'c15-16'!Área_de_impresión</vt:lpstr>
      <vt:lpstr>'c17-18'!Área_de_impresión</vt:lpstr>
      <vt:lpstr>'C2'!Área_de_impresión</vt:lpstr>
      <vt:lpstr>'c21'!Área_de_impresión</vt:lpstr>
      <vt:lpstr>'C22'!Área_de_impresión</vt:lpstr>
      <vt:lpstr>'C23-24'!Área_de_impresión</vt:lpstr>
      <vt:lpstr>'C25-26'!Área_de_impresión</vt:lpstr>
      <vt:lpstr>'C27-28'!Área_de_impresión</vt:lpstr>
      <vt:lpstr>'C29-30'!Área_de_impresión</vt:lpstr>
      <vt:lpstr>'C3'!Área_de_impresión</vt:lpstr>
      <vt:lpstr>'C31-32'!Área_de_impresión</vt:lpstr>
      <vt:lpstr>'C33'!Área_de_impresión</vt:lpstr>
      <vt:lpstr>'C34-35'!Área_de_impresión</vt:lpstr>
      <vt:lpstr>'C36-37'!Área_de_impresión</vt:lpstr>
      <vt:lpstr>'C38'!Área_de_impresión</vt:lpstr>
      <vt:lpstr>'C39-40'!Área_de_impresión</vt:lpstr>
      <vt:lpstr>'C4'!Área_de_impresión</vt:lpstr>
      <vt:lpstr>'C43'!Área_de_impresión</vt:lpstr>
      <vt:lpstr>'C44-45'!Área_de_impresión</vt:lpstr>
      <vt:lpstr>'C48'!Área_de_impresión</vt:lpstr>
      <vt:lpstr>'C49-50'!Área_de_impresión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INDICE!Área_de_impresión</vt:lpstr>
      <vt:lpstr>FUNCIONARIOS!OLE_LINK1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mep</cp:lastModifiedBy>
  <cp:lastPrinted>2020-09-10T17:25:48Z</cp:lastPrinted>
  <dcterms:created xsi:type="dcterms:W3CDTF">2016-05-02T20:27:59Z</dcterms:created>
  <dcterms:modified xsi:type="dcterms:W3CDTF">2020-09-11T11:11:12Z</dcterms:modified>
</cp:coreProperties>
</file>