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G:\BOLETINE\despegable\2022\"/>
    </mc:Choice>
  </mc:AlternateContent>
  <bookViews>
    <workbookView xWindow="-120" yWindow="-120" windowWidth="20730" windowHeight="11040" tabRatio="778"/>
  </bookViews>
  <sheets>
    <sheet name="PORTADA" sheetId="2" r:id="rId1"/>
    <sheet name="FUNCIONARIOS" sheetId="3" r:id="rId2"/>
    <sheet name="INDICE" sheetId="1" r:id="rId3"/>
    <sheet name="D1" sheetId="4" r:id="rId4"/>
    <sheet name="C1" sheetId="5" r:id="rId5"/>
    <sheet name="C2" sheetId="6" r:id="rId6"/>
    <sheet name="C3" sheetId="7" r:id="rId7"/>
    <sheet name="C4" sheetId="82" r:id="rId8"/>
    <sheet name="C5" sheetId="8" r:id="rId9"/>
    <sheet name="D2" sheetId="21" r:id="rId10"/>
    <sheet name="C6" sheetId="9" r:id="rId11"/>
    <sheet name="C7" sheetId="10" r:id="rId12"/>
    <sheet name="C8" sheetId="22" r:id="rId13"/>
    <sheet name="C9" sheetId="24" r:id="rId14"/>
    <sheet name="C10" sheetId="25" r:id="rId15"/>
    <sheet name="C11" sheetId="26" r:id="rId16"/>
    <sheet name="C12" sheetId="27" r:id="rId17"/>
    <sheet name="C13" sheetId="83" r:id="rId18"/>
    <sheet name="C14" sheetId="29" r:id="rId19"/>
    <sheet name="C15" sheetId="33" r:id="rId20"/>
    <sheet name="C16" sheetId="34" r:id="rId21"/>
    <sheet name="C17" sheetId="35" r:id="rId22"/>
    <sheet name="C18" sheetId="39" r:id="rId23"/>
    <sheet name="C19" sheetId="84" r:id="rId24"/>
    <sheet name="C20" sheetId="85" r:id="rId25"/>
    <sheet name="C21" sheetId="86" r:id="rId26"/>
    <sheet name="C22" sheetId="38" r:id="rId27"/>
    <sheet name="C23" sheetId="36" r:id="rId28"/>
    <sheet name="D3" sheetId="32" r:id="rId29"/>
    <sheet name="C24" sheetId="37" r:id="rId30"/>
    <sheet name="C25" sheetId="43" r:id="rId31"/>
    <sheet name="C26" sheetId="44" r:id="rId32"/>
    <sheet name="C27" sheetId="45" r:id="rId33"/>
    <sheet name="C28" sheetId="42" r:id="rId34"/>
    <sheet name="C29" sheetId="56" r:id="rId35"/>
    <sheet name="C30" sheetId="16" r:id="rId36"/>
    <sheet name="D4" sheetId="23" r:id="rId37"/>
    <sheet name="C31" sheetId="51" r:id="rId38"/>
    <sheet name="C32" sheetId="52" r:id="rId39"/>
    <sheet name="C33" sheetId="53" r:id="rId40"/>
    <sheet name="D5" sheetId="57" r:id="rId41"/>
    <sheet name="C34" sheetId="54" r:id="rId42"/>
    <sheet name="C35" sheetId="55" r:id="rId43"/>
    <sheet name="C36" sheetId="88" r:id="rId44"/>
    <sheet name="C37" sheetId="58" r:id="rId45"/>
    <sheet name="C38" sheetId="61" r:id="rId46"/>
    <sheet name="C39" sheetId="62" r:id="rId47"/>
    <sheet name="C40" sheetId="63" r:id="rId48"/>
    <sheet name="C41" sheetId="90" r:id="rId49"/>
  </sheets>
  <definedNames>
    <definedName name="_xlnm._FilterDatabase" localSheetId="34" hidden="1">'C29'!$G$5:$Y$16</definedName>
    <definedName name="_xlnm.Print_Area" localSheetId="4">'C1'!$A$1:$I$14</definedName>
    <definedName name="_xlnm.Print_Area" localSheetId="14">'C10'!$A$1:$I$37</definedName>
    <definedName name="_xlnm.Print_Area" localSheetId="15">'C11'!$A$1:$I$37</definedName>
    <definedName name="_xlnm.Print_Area" localSheetId="16">'C12'!$A$1:$I$35</definedName>
    <definedName name="_xlnm.Print_Area" localSheetId="17">'C13'!$A$1:$I$35</definedName>
    <definedName name="_xlnm.Print_Area" localSheetId="18">'C14'!$A$1:$I$35</definedName>
    <definedName name="_xlnm.Print_Area" localSheetId="19">'C15'!$A$1:$H$47</definedName>
    <definedName name="_xlnm.Print_Area" localSheetId="20">'C16'!$A$1:$H$33</definedName>
    <definedName name="_xlnm.Print_Area" localSheetId="21">'C17'!$A$1:$H$33</definedName>
    <definedName name="_xlnm.Print_Area" localSheetId="22">'C18'!$A$1:$H$33</definedName>
    <definedName name="_xlnm.Print_Area" localSheetId="23">'C19'!$A$1:$H$37</definedName>
    <definedName name="_xlnm.Print_Area" localSheetId="5">'C2'!$A$1:$I$25</definedName>
    <definedName name="_xlnm.Print_Area" localSheetId="24">'C20'!$A$1:$H$37</definedName>
    <definedName name="_xlnm.Print_Area" localSheetId="25">'C21'!$A$1:$H$37</definedName>
    <definedName name="_xlnm.Print_Area" localSheetId="26">'C22'!$A$1:$I$25</definedName>
    <definedName name="_xlnm.Print_Area" localSheetId="27">'C23'!$A$1:$I$24</definedName>
    <definedName name="_xlnm.Print_Area" localSheetId="29">'C24'!$A$1:$I$27</definedName>
    <definedName name="_xlnm.Print_Area" localSheetId="30">'C25'!$A$1:$I$29</definedName>
    <definedName name="_xlnm.Print_Area" localSheetId="31">'C26'!$A$1:$I$35</definedName>
    <definedName name="_xlnm.Print_Area" localSheetId="32">'C27'!$A$1:$T$24</definedName>
    <definedName name="_xlnm.Print_Area" localSheetId="33">'C28'!$A$1:$K$17</definedName>
    <definedName name="_xlnm.Print_Area" localSheetId="34">'C29'!$A$1:$F$26</definedName>
    <definedName name="_xlnm.Print_Area" localSheetId="6">'C3'!$A$1:$I$26</definedName>
    <definedName name="_xlnm.Print_Area" localSheetId="35">'C30'!$A$1:$F$35</definedName>
    <definedName name="_xlnm.Print_Area" localSheetId="37">'C31'!$A$1:$D$15</definedName>
    <definedName name="_xlnm.Print_Area" localSheetId="38">'C32'!$A$1:$I$24</definedName>
    <definedName name="_xlnm.Print_Area" localSheetId="39">'C33'!$A$1:$I$18</definedName>
    <definedName name="_xlnm.Print_Area" localSheetId="41">'C34'!$A$1:$L$28</definedName>
    <definedName name="_xlnm.Print_Area" localSheetId="42">'C35'!$A$1:$L$37</definedName>
    <definedName name="_xlnm.Print_Area" localSheetId="43">'C36'!$A$1:$J$29</definedName>
    <definedName name="_xlnm.Print_Area" localSheetId="44">'C37'!$A$1:$H$26</definedName>
    <definedName name="_xlnm.Print_Area" localSheetId="45">'C38'!$A$1:$C$16</definedName>
    <definedName name="_xlnm.Print_Area" localSheetId="46">'C39'!$A$1:$J$37</definedName>
    <definedName name="_xlnm.Print_Area" localSheetId="7">'C4'!$A$1:$I$37</definedName>
    <definedName name="_xlnm.Print_Area" localSheetId="47">'C40'!$A$1:$H$36</definedName>
    <definedName name="_xlnm.Print_Area" localSheetId="48">'C41'!$A$1:$C$17</definedName>
    <definedName name="_xlnm.Print_Area" localSheetId="8">'C5'!$A$1:$I$35</definedName>
    <definedName name="_xlnm.Print_Area" localSheetId="10">'C6'!$A$1:$I$28</definedName>
    <definedName name="_xlnm.Print_Area" localSheetId="11">'C7'!$A$1:$I$19</definedName>
    <definedName name="_xlnm.Print_Area" localSheetId="12">'C8'!$A$1:$I$23</definedName>
    <definedName name="_xlnm.Print_Area" localSheetId="13">'C9'!$A$1:$I$37</definedName>
    <definedName name="_xlnm.Print_Area" localSheetId="3">'D1'!$A$1:$H$56</definedName>
    <definedName name="_xlnm.Print_Area" localSheetId="9">'D2'!$A$1:$H$56</definedName>
    <definedName name="_xlnm.Print_Area" localSheetId="28">'D3'!$A$1:$H$56</definedName>
    <definedName name="_xlnm.Print_Area" localSheetId="36">'D4'!$A$1:$H$56</definedName>
    <definedName name="_xlnm.Print_Area" localSheetId="40">'D5'!$A$1:$H$56</definedName>
    <definedName name="_xlnm.Print_Area" localSheetId="1">FUNCIONARIOS!$A$1:$K$27</definedName>
    <definedName name="_xlnm.Print_Area" localSheetId="2">INDICE!$A$1:$B$50</definedName>
    <definedName name="_xlnm.Print_Area" localSheetId="0">PORTADA!$A$3:$L$72</definedName>
    <definedName name="OLE_LINK1" localSheetId="1">FUNCIONARIOS!$C$5</definedName>
    <definedName name="_xlnm.Print_Titles" localSheetId="2">INDICE!$1:$1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0" i="62" l="1"/>
  <c r="H10" i="62"/>
  <c r="I10" i="62"/>
  <c r="J10" i="62"/>
  <c r="G11" i="62"/>
  <c r="H11" i="62"/>
  <c r="I11" i="62"/>
  <c r="J11" i="62"/>
  <c r="G12" i="62"/>
  <c r="H12" i="62"/>
  <c r="I12" i="62"/>
  <c r="J12" i="62"/>
  <c r="G13" i="62"/>
  <c r="H13" i="62"/>
  <c r="I13" i="62"/>
  <c r="J13" i="62"/>
  <c r="G14" i="62"/>
  <c r="H14" i="62"/>
  <c r="I14" i="62"/>
  <c r="J14" i="62"/>
  <c r="G15" i="62"/>
  <c r="H15" i="62"/>
  <c r="I15" i="62"/>
  <c r="J15" i="62"/>
  <c r="G16" i="62"/>
  <c r="H16" i="62"/>
  <c r="I16" i="62"/>
  <c r="J16" i="62"/>
  <c r="G17" i="62"/>
  <c r="H17" i="62"/>
  <c r="I17" i="62"/>
  <c r="J17" i="62"/>
  <c r="G18" i="62"/>
  <c r="H18" i="62"/>
  <c r="I18" i="62"/>
  <c r="J18" i="62"/>
  <c r="G19" i="62"/>
  <c r="H19" i="62"/>
  <c r="I19" i="62"/>
  <c r="J19" i="62"/>
  <c r="G20" i="62"/>
  <c r="H20" i="62"/>
  <c r="I20" i="62"/>
  <c r="J20" i="62"/>
  <c r="G21" i="62"/>
  <c r="H21" i="62"/>
  <c r="I21" i="62"/>
  <c r="J21" i="62"/>
  <c r="G22" i="62"/>
  <c r="H22" i="62"/>
  <c r="I22" i="62"/>
  <c r="J22" i="62"/>
  <c r="G23" i="62"/>
  <c r="H23" i="62"/>
  <c r="I23" i="62"/>
  <c r="J23" i="62"/>
  <c r="G24" i="62"/>
  <c r="H24" i="62"/>
  <c r="I24" i="62"/>
  <c r="J24" i="62"/>
  <c r="G25" i="62"/>
  <c r="H25" i="62"/>
  <c r="I25" i="62"/>
  <c r="J25" i="62"/>
  <c r="G26" i="62"/>
  <c r="H26" i="62"/>
  <c r="I26" i="62"/>
  <c r="J26" i="62"/>
  <c r="G27" i="62"/>
  <c r="H27" i="62"/>
  <c r="I27" i="62"/>
  <c r="J27" i="62"/>
  <c r="G28" i="62"/>
  <c r="H28" i="62"/>
  <c r="I28" i="62"/>
  <c r="J28" i="62"/>
  <c r="G29" i="62"/>
  <c r="H29" i="62"/>
  <c r="I29" i="62"/>
  <c r="J29" i="62"/>
  <c r="G30" i="62"/>
  <c r="H30" i="62"/>
  <c r="I30" i="62"/>
  <c r="J30" i="62"/>
  <c r="G31" i="62"/>
  <c r="H31" i="62"/>
  <c r="I31" i="62"/>
  <c r="J31" i="62"/>
  <c r="G32" i="62"/>
  <c r="H32" i="62"/>
  <c r="I32" i="62"/>
  <c r="J32" i="62"/>
  <c r="G33" i="62"/>
  <c r="H33" i="62"/>
  <c r="I33" i="62"/>
  <c r="J33" i="62"/>
  <c r="G34" i="62"/>
  <c r="H34" i="62"/>
  <c r="I34" i="62"/>
  <c r="J34" i="62"/>
  <c r="G35" i="62"/>
  <c r="H35" i="62"/>
  <c r="I35" i="62"/>
  <c r="J35" i="62"/>
  <c r="G36" i="62"/>
  <c r="H36" i="62"/>
  <c r="I36" i="62"/>
  <c r="J36" i="62"/>
  <c r="J9" i="62"/>
  <c r="I9" i="62"/>
  <c r="H9" i="62"/>
  <c r="G9" i="62"/>
  <c r="B27" i="88" l="1"/>
  <c r="B26" i="88"/>
  <c r="B25" i="88"/>
  <c r="B24" i="88"/>
  <c r="B23" i="88"/>
  <c r="B22" i="88"/>
  <c r="B21" i="88"/>
  <c r="B20" i="88"/>
  <c r="B19" i="88"/>
  <c r="B18" i="88"/>
  <c r="B17" i="88"/>
  <c r="B16" i="88"/>
  <c r="B15" i="88"/>
  <c r="B14" i="88"/>
  <c r="B13" i="88"/>
  <c r="B12" i="88"/>
  <c r="B11" i="88"/>
  <c r="B10" i="88"/>
  <c r="B9" i="88"/>
  <c r="B8" i="88"/>
  <c r="E7" i="88"/>
  <c r="D7" i="88"/>
  <c r="C7" i="88"/>
  <c r="H17" i="54"/>
  <c r="G17" i="54"/>
  <c r="F17" i="54"/>
  <c r="D17" i="54"/>
  <c r="D8" i="54" s="1"/>
  <c r="C17" i="54"/>
  <c r="B17" i="54"/>
  <c r="H13" i="54"/>
  <c r="G13" i="54"/>
  <c r="G8" i="54" s="1"/>
  <c r="F13" i="54"/>
  <c r="D13" i="54"/>
  <c r="C13" i="54"/>
  <c r="B13" i="54"/>
  <c r="B8" i="54" s="1"/>
  <c r="H11" i="54"/>
  <c r="G11" i="54"/>
  <c r="F11" i="54"/>
  <c r="D11" i="54"/>
  <c r="C11" i="54"/>
  <c r="B11" i="54"/>
  <c r="H10" i="54"/>
  <c r="G10" i="54"/>
  <c r="F10" i="54"/>
  <c r="D10" i="54"/>
  <c r="C10" i="54"/>
  <c r="B10" i="54"/>
  <c r="H9" i="54"/>
  <c r="G9" i="54"/>
  <c r="F9" i="54"/>
  <c r="D9" i="54"/>
  <c r="C9" i="54"/>
  <c r="B9" i="54"/>
  <c r="F8" i="54"/>
  <c r="C8" i="54"/>
  <c r="I14" i="52"/>
  <c r="H14" i="52"/>
  <c r="G14" i="52"/>
  <c r="F14" i="52"/>
  <c r="E14" i="52"/>
  <c r="D14" i="52"/>
  <c r="C14" i="52"/>
  <c r="B14" i="52"/>
  <c r="I10" i="52"/>
  <c r="H10" i="52"/>
  <c r="G10" i="52"/>
  <c r="F10" i="52"/>
  <c r="E10" i="52"/>
  <c r="D10" i="52"/>
  <c r="C10" i="52"/>
  <c r="B10" i="52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7" i="16"/>
  <c r="B7" i="88" l="1"/>
  <c r="H8" i="54"/>
  <c r="D23" i="45"/>
  <c r="D21" i="45" s="1"/>
  <c r="C23" i="45"/>
  <c r="B23" i="45"/>
  <c r="D22" i="45"/>
  <c r="C22" i="45"/>
  <c r="C21" i="45" s="1"/>
  <c r="B22" i="45"/>
  <c r="T21" i="45"/>
  <c r="S21" i="45"/>
  <c r="S8" i="45" s="1"/>
  <c r="R21" i="45"/>
  <c r="H21" i="45"/>
  <c r="G21" i="45"/>
  <c r="F21" i="45"/>
  <c r="D19" i="45"/>
  <c r="C19" i="45"/>
  <c r="C17" i="45" s="1"/>
  <c r="B19" i="45"/>
  <c r="B17" i="45" s="1"/>
  <c r="D18" i="45"/>
  <c r="C18" i="45"/>
  <c r="B18" i="45"/>
  <c r="P17" i="45"/>
  <c r="P8" i="45" s="1"/>
  <c r="O17" i="45"/>
  <c r="O8" i="45" s="1"/>
  <c r="N17" i="45"/>
  <c r="N8" i="45" s="1"/>
  <c r="H17" i="45"/>
  <c r="G17" i="45"/>
  <c r="G8" i="45" s="1"/>
  <c r="F17" i="45"/>
  <c r="D15" i="45"/>
  <c r="C15" i="45"/>
  <c r="B15" i="45"/>
  <c r="D14" i="45"/>
  <c r="C14" i="45"/>
  <c r="B14" i="45"/>
  <c r="D13" i="45"/>
  <c r="C13" i="45"/>
  <c r="B13" i="45"/>
  <c r="D12" i="45"/>
  <c r="C12" i="45"/>
  <c r="B12" i="45"/>
  <c r="D11" i="45"/>
  <c r="C11" i="45"/>
  <c r="B11" i="45"/>
  <c r="L10" i="45"/>
  <c r="L8" i="45" s="1"/>
  <c r="K10" i="45"/>
  <c r="J10" i="45"/>
  <c r="J8" i="45" s="1"/>
  <c r="H10" i="45"/>
  <c r="G10" i="45"/>
  <c r="F10" i="45"/>
  <c r="F8" i="45" s="1"/>
  <c r="T8" i="45"/>
  <c r="R8" i="45"/>
  <c r="K8" i="45"/>
  <c r="B8" i="45" l="1"/>
  <c r="D10" i="45"/>
  <c r="H8" i="45"/>
  <c r="C8" i="45"/>
  <c r="D8" i="45"/>
  <c r="B21" i="45"/>
  <c r="C10" i="45"/>
  <c r="B10" i="45"/>
  <c r="D17" i="45"/>
  <c r="C26" i="36" l="1"/>
  <c r="D26" i="36"/>
  <c r="E26" i="36"/>
  <c r="F26" i="36"/>
  <c r="G26" i="36"/>
  <c r="H26" i="36"/>
  <c r="I26" i="36"/>
  <c r="B26" i="36"/>
  <c r="C11" i="37" l="1"/>
  <c r="D11" i="37"/>
  <c r="E11" i="37"/>
  <c r="F11" i="37"/>
  <c r="G11" i="37"/>
  <c r="H11" i="37"/>
  <c r="I11" i="37"/>
  <c r="C12" i="37"/>
  <c r="D12" i="37"/>
  <c r="E12" i="37"/>
  <c r="F12" i="37"/>
  <c r="G12" i="37"/>
  <c r="H12" i="37"/>
  <c r="I12" i="37"/>
  <c r="C13" i="37"/>
  <c r="D13" i="37"/>
  <c r="E13" i="37"/>
  <c r="F13" i="37"/>
  <c r="G13" i="37"/>
  <c r="H13" i="37"/>
  <c r="I13" i="37"/>
  <c r="B12" i="37"/>
  <c r="B13" i="37"/>
  <c r="B11" i="37"/>
  <c r="I19" i="36" l="1"/>
  <c r="H19" i="36"/>
  <c r="G19" i="36"/>
  <c r="F19" i="36"/>
  <c r="E19" i="36"/>
  <c r="D19" i="36"/>
  <c r="C19" i="36"/>
  <c r="B19" i="36"/>
  <c r="H20" i="38" l="1"/>
  <c r="I20" i="38"/>
  <c r="H21" i="38"/>
  <c r="I21" i="38"/>
  <c r="H22" i="38"/>
  <c r="I22" i="38"/>
  <c r="H23" i="38"/>
  <c r="I23" i="38"/>
  <c r="B20" i="38"/>
  <c r="B21" i="38"/>
  <c r="B22" i="38"/>
  <c r="B23" i="38"/>
  <c r="G23" i="38" l="1"/>
  <c r="F23" i="38"/>
  <c r="E23" i="38"/>
  <c r="D23" i="38"/>
  <c r="C23" i="38"/>
  <c r="G22" i="38"/>
  <c r="F22" i="38"/>
  <c r="E22" i="38"/>
  <c r="D22" i="38"/>
  <c r="C22" i="38"/>
  <c r="G21" i="38"/>
  <c r="F21" i="38"/>
  <c r="E21" i="38"/>
  <c r="D21" i="38"/>
  <c r="C21" i="38"/>
  <c r="G20" i="38"/>
  <c r="F20" i="38"/>
  <c r="E20" i="38"/>
  <c r="D20" i="38"/>
  <c r="C20" i="38"/>
  <c r="B31" i="33"/>
  <c r="B30" i="33"/>
  <c r="B28" i="33"/>
  <c r="B27" i="33"/>
  <c r="B26" i="33"/>
  <c r="F24" i="33"/>
  <c r="E24" i="33"/>
  <c r="D24" i="33"/>
  <c r="C24" i="33"/>
  <c r="F23" i="33"/>
  <c r="E23" i="33"/>
  <c r="D23" i="33"/>
  <c r="C23" i="33"/>
  <c r="F22" i="33"/>
  <c r="E22" i="33"/>
  <c r="D22" i="33"/>
  <c r="C22" i="33"/>
  <c r="F8" i="84"/>
  <c r="E8" i="84"/>
  <c r="D8" i="84"/>
  <c r="B25" i="33" l="1"/>
  <c r="C21" i="33"/>
  <c r="D21" i="33"/>
  <c r="E21" i="33"/>
  <c r="F21" i="33"/>
  <c r="B23" i="33"/>
  <c r="B24" i="33"/>
  <c r="B22" i="33"/>
  <c r="B29" i="33"/>
  <c r="I18" i="6"/>
  <c r="H18" i="6"/>
  <c r="G18" i="6"/>
  <c r="F18" i="6"/>
  <c r="E18" i="6"/>
  <c r="D18" i="6"/>
  <c r="C18" i="6"/>
  <c r="B18" i="6"/>
  <c r="I13" i="6"/>
  <c r="H13" i="6"/>
  <c r="G13" i="6"/>
  <c r="F13" i="6"/>
  <c r="E13" i="6"/>
  <c r="D13" i="6"/>
  <c r="C13" i="6"/>
  <c r="B13" i="6"/>
  <c r="I8" i="6"/>
  <c r="H8" i="6"/>
  <c r="G8" i="6"/>
  <c r="F8" i="6"/>
  <c r="E8" i="6"/>
  <c r="D8" i="6"/>
  <c r="C8" i="6"/>
  <c r="B8" i="6"/>
  <c r="B21" i="33" l="1"/>
</calcChain>
</file>

<file path=xl/sharedStrings.xml><?xml version="1.0" encoding="utf-8"?>
<sst xmlns="http://schemas.openxmlformats.org/spreadsheetml/2006/main" count="2122" uniqueCount="444">
  <si>
    <t>CONTENIDO</t>
  </si>
  <si>
    <t>Portada</t>
  </si>
  <si>
    <t>Funcionarios que participaron en la publicación</t>
  </si>
  <si>
    <t>C1</t>
  </si>
  <si>
    <t># Cuadro</t>
  </si>
  <si>
    <t>C2</t>
  </si>
  <si>
    <t>D1</t>
  </si>
  <si>
    <t>C3</t>
  </si>
  <si>
    <t>D2</t>
  </si>
  <si>
    <t>C4</t>
  </si>
  <si>
    <t>D3</t>
  </si>
  <si>
    <t>C5</t>
  </si>
  <si>
    <t>D4</t>
  </si>
  <si>
    <t>C6</t>
  </si>
  <si>
    <t>D5</t>
  </si>
  <si>
    <t>C7</t>
  </si>
  <si>
    <t>C8</t>
  </si>
  <si>
    <t>C9</t>
  </si>
  <si>
    <t>C10</t>
  </si>
  <si>
    <t>C11</t>
  </si>
  <si>
    <t>C12</t>
  </si>
  <si>
    <t>C13</t>
  </si>
  <si>
    <t>C14</t>
  </si>
  <si>
    <t>C15</t>
  </si>
  <si>
    <t>C16</t>
  </si>
  <si>
    <t>C17</t>
  </si>
  <si>
    <t>C18</t>
  </si>
  <si>
    <t>C19</t>
  </si>
  <si>
    <t>C20</t>
  </si>
  <si>
    <t>C21</t>
  </si>
  <si>
    <t>C22</t>
  </si>
  <si>
    <t>C23</t>
  </si>
  <si>
    <t>C24</t>
  </si>
  <si>
    <t>C25</t>
  </si>
  <si>
    <t>C26</t>
  </si>
  <si>
    <t>C27</t>
  </si>
  <si>
    <t>C28</t>
  </si>
  <si>
    <t>C29</t>
  </si>
  <si>
    <t>C30</t>
  </si>
  <si>
    <t>C31</t>
  </si>
  <si>
    <t>C32</t>
  </si>
  <si>
    <t>C33</t>
  </si>
  <si>
    <t>C34</t>
  </si>
  <si>
    <t>C35</t>
  </si>
  <si>
    <t>C36</t>
  </si>
  <si>
    <t>C37</t>
  </si>
  <si>
    <t>C38</t>
  </si>
  <si>
    <t>C39</t>
  </si>
  <si>
    <t>C40</t>
  </si>
  <si>
    <t>C41</t>
  </si>
  <si>
    <t>INDICE</t>
  </si>
  <si>
    <t>Personal del Departamento de Análisis Estadístico</t>
  </si>
  <si>
    <t>que partició en esta Publicación</t>
  </si>
  <si>
    <t>Diseño:</t>
  </si>
  <si>
    <t>Delfina Cartín Sánchez</t>
  </si>
  <si>
    <t>Procesamiento de datos:</t>
  </si>
  <si>
    <t>Carlos Nájera Morales</t>
  </si>
  <si>
    <t>Diego Arias Ureña</t>
  </si>
  <si>
    <t>Joselyn Navarro Montero</t>
  </si>
  <si>
    <t>Jorge Luis Soto Calderón</t>
  </si>
  <si>
    <t>Luis Garro Montero</t>
  </si>
  <si>
    <t>María Zúñiga García</t>
  </si>
  <si>
    <t>Nicole Oviedo Chacón</t>
  </si>
  <si>
    <t>Olga Leitón Aguilar</t>
  </si>
  <si>
    <t>Tatiana Román Méndez</t>
  </si>
  <si>
    <t>Dirección General:</t>
  </si>
  <si>
    <t>Dixie Brenes Vindas</t>
  </si>
  <si>
    <t>Cifras Absolutas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</si>
  <si>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Departamento de Análisis Estadístico</t>
    </r>
  </si>
  <si>
    <t>Total</t>
  </si>
  <si>
    <t>Pública</t>
  </si>
  <si>
    <t>Privada</t>
  </si>
  <si>
    <t>Subvencionada</t>
  </si>
  <si>
    <t>Dependencia</t>
  </si>
  <si>
    <t>Cuadro Nº2</t>
  </si>
  <si>
    <t>Cuadro Nº1</t>
  </si>
  <si>
    <t>Cuadro Nº3</t>
  </si>
  <si>
    <t>Cuadro Nº4</t>
  </si>
  <si>
    <t>Cuadro Nº5</t>
  </si>
  <si>
    <t>Cuadro Nº6</t>
  </si>
  <si>
    <t>Cuadro Nº7</t>
  </si>
  <si>
    <t xml:space="preserve">Total </t>
  </si>
  <si>
    <t>Rural</t>
  </si>
  <si>
    <t>.</t>
  </si>
  <si>
    <t>Cuadro Nº8</t>
  </si>
  <si>
    <t>Dirección Regional</t>
  </si>
  <si>
    <t xml:space="preserve"> San José Central</t>
  </si>
  <si>
    <t xml:space="preserve"> San José Norte</t>
  </si>
  <si>
    <t xml:space="preserve"> San José Oeste</t>
  </si>
  <si>
    <t xml:space="preserve"> Desamparados</t>
  </si>
  <si>
    <t xml:space="preserve"> Puriscal</t>
  </si>
  <si>
    <t xml:space="preserve"> Pérez Zeledón</t>
  </si>
  <si>
    <t xml:space="preserve"> Los Santos</t>
  </si>
  <si>
    <t xml:space="preserve"> Alajuela</t>
  </si>
  <si>
    <t xml:space="preserve"> Occidente</t>
  </si>
  <si>
    <t xml:space="preserve"> San Carlos</t>
  </si>
  <si>
    <t xml:space="preserve"> Zona Norte-Norte</t>
  </si>
  <si>
    <t xml:space="preserve"> Cartago</t>
  </si>
  <si>
    <t xml:space="preserve"> Turrialba</t>
  </si>
  <si>
    <t xml:space="preserve"> Heredia</t>
  </si>
  <si>
    <t xml:space="preserve"> Sarapiquí</t>
  </si>
  <si>
    <t xml:space="preserve"> Liberia</t>
  </si>
  <si>
    <t xml:space="preserve"> Nicoya</t>
  </si>
  <si>
    <t xml:space="preserve"> Santa Cruz</t>
  </si>
  <si>
    <t xml:space="preserve"> Cañas</t>
  </si>
  <si>
    <t xml:space="preserve"> Puntarenas</t>
  </si>
  <si>
    <t xml:space="preserve"> Coto</t>
  </si>
  <si>
    <t xml:space="preserve"> Aguirre</t>
  </si>
  <si>
    <t xml:space="preserve"> Grande del Térraba</t>
  </si>
  <si>
    <t xml:space="preserve"> Peninsular</t>
  </si>
  <si>
    <t xml:space="preserve"> Limón</t>
  </si>
  <si>
    <t xml:space="preserve"> Guápiles</t>
  </si>
  <si>
    <t xml:space="preserve"> Sulá</t>
  </si>
  <si>
    <t>Cuadro Nº11</t>
  </si>
  <si>
    <t>Cuadro Nº9</t>
  </si>
  <si>
    <t>Cuadro Nº10</t>
  </si>
  <si>
    <t>Cuadro Nº14</t>
  </si>
  <si>
    <t>Cuadro Nº15</t>
  </si>
  <si>
    <t>San José Central</t>
  </si>
  <si>
    <t>San José Norte</t>
  </si>
  <si>
    <t>San José Oeste</t>
  </si>
  <si>
    <t>Desamparados</t>
  </si>
  <si>
    <t>Puriscal</t>
  </si>
  <si>
    <t>Pérez Zeledón</t>
  </si>
  <si>
    <t>Los Santos</t>
  </si>
  <si>
    <t>Alajuela</t>
  </si>
  <si>
    <t>Occidente</t>
  </si>
  <si>
    <t>San Carlos</t>
  </si>
  <si>
    <t>Zona Norte-Norte</t>
  </si>
  <si>
    <t>Cartago</t>
  </si>
  <si>
    <t>Turrialba</t>
  </si>
  <si>
    <t>Heredia</t>
  </si>
  <si>
    <t>Sarapiquí</t>
  </si>
  <si>
    <t>Liberia</t>
  </si>
  <si>
    <t>Nicoya</t>
  </si>
  <si>
    <t>Santa Cruz</t>
  </si>
  <si>
    <t>Cañas</t>
  </si>
  <si>
    <t>Puntarenas</t>
  </si>
  <si>
    <t>Coto</t>
  </si>
  <si>
    <t>Aguirre</t>
  </si>
  <si>
    <t>Grande del Térraba</t>
  </si>
  <si>
    <t>Peninsular</t>
  </si>
  <si>
    <t>Limón</t>
  </si>
  <si>
    <t>Guápiles</t>
  </si>
  <si>
    <t>Sulá</t>
  </si>
  <si>
    <t>Cuadro Nº25</t>
  </si>
  <si>
    <t>Cuadro Nº26</t>
  </si>
  <si>
    <t>Cuadro Nº34</t>
  </si>
  <si>
    <t>Cuadro Nº35</t>
  </si>
  <si>
    <t>Cuadro N°40</t>
  </si>
  <si>
    <t>Cuadro Nº12</t>
  </si>
  <si>
    <t>Cuadro Nº33</t>
  </si>
  <si>
    <t>Educación Preescolar</t>
  </si>
  <si>
    <t>I y II Ciclos</t>
  </si>
  <si>
    <r>
      <rPr>
        <b/>
        <sz val="10"/>
        <color theme="1"/>
        <rFont val="Calibri"/>
        <family val="2"/>
        <scheme val="minor"/>
      </rPr>
      <t>Nota:</t>
    </r>
    <r>
      <rPr>
        <sz val="10"/>
        <color theme="1"/>
        <rFont val="Calibri"/>
        <family val="2"/>
        <scheme val="minor"/>
      </rPr>
      <t xml:space="preserve"> En Educación Preescolar sólo incluye los Ciclos de Interactivo II y Transición</t>
    </r>
  </si>
  <si>
    <t>Cuadro Nº16</t>
  </si>
  <si>
    <t>Cuadro Nº17</t>
  </si>
  <si>
    <t>Cuadro Nº18</t>
  </si>
  <si>
    <t>Cuadro Nº19</t>
  </si>
  <si>
    <t>Cuadro Nº20</t>
  </si>
  <si>
    <t>Cuadro Nº36</t>
  </si>
  <si>
    <t>Cuadro Nº37</t>
  </si>
  <si>
    <t>Cuadro Nº41</t>
  </si>
  <si>
    <t>Serie Histórica de Matrícula Inicial de estudiantes con alguna discapacidad o condición</t>
  </si>
  <si>
    <t>Serie Histórica de                               Matrícula Inicial de estudiantes con alguna discapacidad o condición</t>
  </si>
  <si>
    <t>Servicios de Apoyo Educativo</t>
  </si>
  <si>
    <t>Servicio de Atención Directa</t>
  </si>
  <si>
    <t>Centros de Atención Integral a Personas Adultas con Discapacidad (CAIPAD)</t>
  </si>
  <si>
    <t xml:space="preserve">Estudiantes Alfabetizados que reciben servicios de Educación Especial </t>
  </si>
  <si>
    <t>Matrícula Inicial de estudiantes con alguna discapacidad o condición, en Educación Tradicional, Hospitales e Instituto Helen Keller, Atendidos y No Atendidos-Servicios de Apoyo,  Según Discapacidad, Dependencia Pública, Privada y Subvencionada, 2014-2021</t>
  </si>
  <si>
    <t>Matrícula Inicial de estudiantes con alguna discapacidad o condición, Según Centro de Enseñanza, Dependencia Pública, Privada y Subvencionada, Periodo 2014-2021</t>
  </si>
  <si>
    <t>Matrícula Inicial de estudiantes con alguna discapacidad o condición, Según Discapacidad o condición, Dependencia Pública, Privada y Subvencionada, Periodo 2014-2021</t>
  </si>
  <si>
    <t>Matrícula Inicial de estudiantes con alguna discapacidad o condición, Según Dirección Regional, Dependencia Pública, Privada y Subvencionada, Periodo 2014-2021</t>
  </si>
  <si>
    <t>Matrícula Inicial de estudiantes con alguna discapacidad o condición, en Educación Tradicional, Hospitales e Instituto Helen Keller, Según Nivel Educativo, Dependencia Pública, Privada y Subvencionada, 2014-2021</t>
  </si>
  <si>
    <t>Matrícula Inicial de estudiantes con alguna discapacidad o condición, en Educación Tradicional, Hospitales e Instituto Helen Keller, Según Sexo, Dependencia Pública, Privada y Subvencionada, 2014-2021</t>
  </si>
  <si>
    <t>Matrícula Inicial de estudiantes con alguna discapacidad o condición, en Educación Tradicional, Hospitales e Instituto Helen Keller, Según Dependencia, 2014-2021</t>
  </si>
  <si>
    <t>Matrícula Inicial de estudiantes con alguna discapacidad o condición, en Educación Tradicional, Hospitales e Instituto Helen Keller, Atendidos-Servicios de Apoyo, Según Discapacidad,  Dependencia Pública, Privada y Subvencionada,  2014-2021</t>
  </si>
  <si>
    <t>Porcentaje de estudiantes con alguna discapacidad o condición, en Educación Tradicional, Hospitales e Instituto Helen Keller, Atendidos-Servicios de Apoyo, Según Discapacidad,  Dependencia Pública, Privada y Subvencionada,  2014-2021</t>
  </si>
  <si>
    <t>Matrícula Inicial de estudiantes con alguna discapacidad o condición, en Educación Tradicional, Hospitales e Instituto Helen Keller, Atendidos y No Atendidos-Servicios de Apoyo, Según Dirección Regional, Dependencia Pública, Privada y Subvencionada, 2014-2021</t>
  </si>
  <si>
    <t>Porcentaje de estudiantes con alguna discapacidad o condición, en Educación Tradicional, Hospitales e Instituto Helen Keller, Atendidos-Servicios de Apoyo, Según Dirección Regional,  Dependencia Pública, Privada y Subvencionada,  2014-2021</t>
  </si>
  <si>
    <t>Matrícula Inicial de estudiantes con alguna discapacidad o condición, Atención Directa, Según Tipo de Atención y Nivel Cursado, Dependencia Pública, Privada y Subvencionada, Periodo 2014-2021</t>
  </si>
  <si>
    <t>Matrícula Inicial de estudiantes con alguna discapacidad o condición, Atención Directa, Según Discapacidad, Dependencia Pública, Privada y Subvencionada, Periodo 2014-2021</t>
  </si>
  <si>
    <t>Matrícula Inicial de estudiantes con alguna discapacidad o condición, Atención Directa, Según Dirección Regional, Dependencia Pública, Privada y Subvencionada, Periodo 2014-2021</t>
  </si>
  <si>
    <t>Usuarios en CAIPAD, Por Sexo, Dependencia Subvencionada, 2014-2021</t>
  </si>
  <si>
    <t>Usuarios en CAIPAD, Según Discapacidad, Dependencia Subvencionada, 2014-2021</t>
  </si>
  <si>
    <t>Usuarios en CAIPAD, Según Dirección Regional, Dependencia Subvencionada, Periodo 2014-2021</t>
  </si>
  <si>
    <t>Estudiantes con discapacidad o condición que son Alfabetizados, Según Tipo de Atención y Lugar de Atención, Dependencia Pública, Privada y Subvencionada, Periodo 2019-2021</t>
  </si>
  <si>
    <t>Estudiantes con discapacidad o condición que son Alfabetizados, Según Dirección Regional, Dependencia Pública, Privada y Subvencionada, Periodo 2019-2021</t>
  </si>
  <si>
    <t>Centro de Enseñanza</t>
  </si>
  <si>
    <t>CAIPAD</t>
  </si>
  <si>
    <t xml:space="preserve">Matrícula Inicial de estudiantes con alguna discapacidad o condición, </t>
  </si>
  <si>
    <t>Centros de Educación Preescolar</t>
  </si>
  <si>
    <t>Escuelas Diurnas</t>
  </si>
  <si>
    <t>Colegios</t>
  </si>
  <si>
    <t>Centros de Educación Especial</t>
  </si>
  <si>
    <t>Hospitales y C.N.E. Helen Keller</t>
  </si>
  <si>
    <t xml:space="preserve">Según Centro de Enseñanza, Dependencia Pública, Privada y Subvencionada, </t>
  </si>
  <si>
    <t>Periodo 2014-2021</t>
  </si>
  <si>
    <t>Tipo de Servicio</t>
  </si>
  <si>
    <t>Servicios de apoyo</t>
  </si>
  <si>
    <t>Atención Directa</t>
  </si>
  <si>
    <t>Hombres</t>
  </si>
  <si>
    <t>Mujeres</t>
  </si>
  <si>
    <t xml:space="preserve">Por Sexo, Según Tipo de Servicio, Dependencia Pública, Privada y Subvencionada, </t>
  </si>
  <si>
    <t>Matrícula Inicial de estudiantes con alguna discapacidad o condición, Por Sexo, Según Tipo de Servicio, Dependencia Pública, Privada y Subvencionada, Periodo 2014-2021</t>
  </si>
  <si>
    <t xml:space="preserve">    Pública</t>
  </si>
  <si>
    <t xml:space="preserve">    Privada</t>
  </si>
  <si>
    <t>Notas:</t>
  </si>
  <si>
    <r>
      <rPr>
        <b/>
        <sz val="10"/>
        <rFont val="Calibri"/>
        <family val="2"/>
        <scheme val="minor"/>
      </rPr>
      <t xml:space="preserve">1. </t>
    </r>
    <r>
      <rPr>
        <sz val="10"/>
        <rFont val="Calibri"/>
        <family val="2"/>
        <scheme val="minor"/>
      </rPr>
      <t>En los datos de Servicios de Apoyo sólo se incluye Escuelas Diurnas, Colegios, Hospitales e Instituto Helen Keller.</t>
    </r>
  </si>
  <si>
    <r>
      <rPr>
        <b/>
        <sz val="10"/>
        <rFont val="Calibri"/>
        <family val="2"/>
        <scheme val="minor"/>
      </rPr>
      <t xml:space="preserve">2. </t>
    </r>
    <r>
      <rPr>
        <sz val="10"/>
        <rFont val="Calibri"/>
        <family val="2"/>
        <scheme val="minor"/>
      </rPr>
      <t>En los datos de Servicios de Apoyo se incluyen los estudiates con discapacidad atendidos y no atendidos.</t>
    </r>
  </si>
  <si>
    <t xml:space="preserve">Por Tipo de Servicio, Según Dependencia, </t>
  </si>
  <si>
    <t>Matrícula Inicial de estudiantes con alguna discapacidad o condición, Por Tipo de Servicio, Según Dependencia, Periodo 2014-2021</t>
  </si>
  <si>
    <t>Discapacidad o condición</t>
  </si>
  <si>
    <t>Enfermedades Neurodegenerativas</t>
  </si>
  <si>
    <t>Discapacidad Motora</t>
  </si>
  <si>
    <t>Discapacidad Múltiple</t>
  </si>
  <si>
    <t>Ceguera</t>
  </si>
  <si>
    <t>Baja Visión</t>
  </si>
  <si>
    <t>Trastornos Generalizados del Desarrollo</t>
  </si>
  <si>
    <t>Discapacidad Intelectual (Retraso Mental)</t>
  </si>
  <si>
    <t>Síndrome de Down</t>
  </si>
  <si>
    <t>Sordera</t>
  </si>
  <si>
    <t xml:space="preserve">   Utilizan prótesis auditivas </t>
  </si>
  <si>
    <t xml:space="preserve">   Utilizan implante coclear</t>
  </si>
  <si>
    <t xml:space="preserve">   No utilizan dispositivos</t>
  </si>
  <si>
    <t>Pérdida Auditiva</t>
  </si>
  <si>
    <t>Sordoceguera</t>
  </si>
  <si>
    <t xml:space="preserve">Trastorno del Espectro Autista (TEA) </t>
  </si>
  <si>
    <t>Síndrome de Asperger</t>
  </si>
  <si>
    <t>Trastorno del Lenguaje</t>
  </si>
  <si>
    <t xml:space="preserve">Otro tipo de Condición </t>
  </si>
  <si>
    <t>Hospitalizados sin Discapacidad</t>
  </si>
  <si>
    <t>Convalecientes</t>
  </si>
  <si>
    <t>Recurrentes</t>
  </si>
  <si>
    <t>¹⁄  En los años 2014, 2015, 2016, 2017 y 2018 se le llamó Hipoacusia</t>
  </si>
  <si>
    <t>²⁄  En los años 2014, 2015, 2016, 2017 y 2018 se le llamó Problemas Emocionales y de Conducta.</t>
  </si>
  <si>
    <t>³⁄  En los años 2014, 2015, 2016, 2017 y 2018 se le llamó Problemas de Aprendizaje.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</si>
  <si>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>Correponde a estudiantes con alguna discapacidad o condición, en Educación Tradicional, Hospitales e Instituto Helen Keller, Atención Directa y CAIPAD.</t>
    </r>
  </si>
  <si>
    <t>Según Discapacidad o condición, Dependencia Pública, Privada y Subvencionada, Periodo 2014-2021</t>
  </si>
  <si>
    <t>Sarapiqui</t>
  </si>
  <si>
    <t>Matrícula Inicial de estudiantes con alguna discapacidad o condición,</t>
  </si>
  <si>
    <t>Según Dirección Regional, Dependencia Pública, Privada y Subvencionada, Periodo 2014-2021</t>
  </si>
  <si>
    <t>Nivel Educativo</t>
  </si>
  <si>
    <t>Estudiantes con Discapacidad o Condición</t>
  </si>
  <si>
    <t>En Educación Preescolar</t>
  </si>
  <si>
    <t>En I y II Ciclos</t>
  </si>
  <si>
    <t>En III Ciclo</t>
  </si>
  <si>
    <t>En Educación Diversificada</t>
  </si>
  <si>
    <t>En Hospitales e Instituto Helen Keller</t>
  </si>
  <si>
    <t>Con Discapacidad o Condición ATENDIDOS</t>
  </si>
  <si>
    <t>en Educación Tradicional, Hospitales e Instituto Helen Keller,</t>
  </si>
  <si>
    <t>Según Nivel Educativo, Dependencia Pública, Privada y Subvencionada, 2014-2021</t>
  </si>
  <si>
    <r>
      <t xml:space="preserve">Estudiantes con Discapacidad o Condición </t>
    </r>
    <r>
      <rPr>
        <b/>
        <u/>
        <sz val="10"/>
        <rFont val="Calibri"/>
        <family val="2"/>
        <scheme val="minor"/>
      </rPr>
      <t>Atendidos</t>
    </r>
  </si>
  <si>
    <r>
      <t xml:space="preserve">% Estudiantes con Discapacidad o Condición </t>
    </r>
    <r>
      <rPr>
        <b/>
        <u/>
        <sz val="10"/>
        <rFont val="Calibri"/>
        <family val="2"/>
        <scheme val="minor"/>
      </rPr>
      <t>Atendidos</t>
    </r>
  </si>
  <si>
    <t>Sexo</t>
  </si>
  <si>
    <t xml:space="preserve">en Educación Tradicional, Hospitales e Instituto Helen Keller, </t>
  </si>
  <si>
    <t>Según Sexo, Dependencia Pública, Privada y Subvencionada, 2014-2021</t>
  </si>
  <si>
    <r>
      <rPr>
        <b/>
        <sz val="10"/>
        <rFont val="Calibri"/>
        <family val="2"/>
        <scheme val="minor"/>
      </rPr>
      <t xml:space="preserve">Nota: </t>
    </r>
    <r>
      <rPr>
        <sz val="10"/>
        <rFont val="Calibri"/>
        <family val="2"/>
        <scheme val="minor"/>
      </rPr>
      <t>Correponde a estudiantes con alguna discapacidad o condición, en Educación Tradicional, Hospitales e Instituto Helen Keller.</t>
    </r>
  </si>
  <si>
    <t xml:space="preserve"> en Educación Tradicional, Hospitales e Instituto Helen Keller, </t>
  </si>
  <si>
    <t>Según Dependencia, 2014-2021</t>
  </si>
  <si>
    <t>…</t>
  </si>
  <si>
    <t>Pérdida Auditiva ¹⁄</t>
  </si>
  <si>
    <t>Situación Conductual Problemática ²⁄</t>
  </si>
  <si>
    <t xml:space="preserve">Trastorno Específico de Aprendizaje ³⁄ </t>
  </si>
  <si>
    <r>
      <t xml:space="preserve"> en Educación Tradicional, Hospitales e Instituto Helen Keller, </t>
    </r>
    <r>
      <rPr>
        <b/>
        <u/>
        <sz val="11"/>
        <rFont val="Calibri"/>
        <family val="2"/>
        <scheme val="minor"/>
      </rPr>
      <t>Atendidos</t>
    </r>
    <r>
      <rPr>
        <b/>
        <sz val="11"/>
        <rFont val="Calibri"/>
        <family val="2"/>
        <scheme val="minor"/>
      </rPr>
      <t xml:space="preserve"> -Servicios de Apoyo,  </t>
    </r>
  </si>
  <si>
    <r>
      <t xml:space="preserve"> en Educación Tradicional, Hospitales e Instituto Helen Keller, </t>
    </r>
    <r>
      <rPr>
        <b/>
        <u/>
        <sz val="11"/>
        <rFont val="Calibri"/>
        <family val="2"/>
        <scheme val="minor"/>
      </rPr>
      <t>Atendidos y No Atendidos</t>
    </r>
    <r>
      <rPr>
        <b/>
        <sz val="11"/>
        <rFont val="Calibri"/>
        <family val="2"/>
        <scheme val="minor"/>
      </rPr>
      <t xml:space="preserve">-Servicios de Apoyo,  </t>
    </r>
  </si>
  <si>
    <t xml:space="preserve">Porcentaje de estudiantes con alguna discapacidad o condición, </t>
  </si>
  <si>
    <t>Según Dirección Regional,  Dependencia Pública, Privada y Subvencionada,  2014-2021</t>
  </si>
  <si>
    <r>
      <t xml:space="preserve"> en Educación Tradicional, Hospitales e Instituto Helen Keller, </t>
    </r>
    <r>
      <rPr>
        <b/>
        <u/>
        <sz val="11"/>
        <color theme="1"/>
        <rFont val="Calibri"/>
        <family val="2"/>
        <scheme val="minor"/>
      </rPr>
      <t>Atendidos y No Atendidos</t>
    </r>
    <r>
      <rPr>
        <b/>
        <sz val="11"/>
        <color theme="1"/>
        <rFont val="Calibri"/>
        <family val="2"/>
        <scheme val="minor"/>
      </rPr>
      <t xml:space="preserve">-Servicios de Apoyo,  </t>
    </r>
  </si>
  <si>
    <r>
      <t xml:space="preserve"> en Educación Tradicional, Hospitales e Instituto Helen Keller, </t>
    </r>
    <r>
      <rPr>
        <b/>
        <u/>
        <sz val="11"/>
        <color theme="1"/>
        <rFont val="Calibri"/>
        <family val="2"/>
        <scheme val="minor"/>
      </rPr>
      <t>Atendidos</t>
    </r>
    <r>
      <rPr>
        <b/>
        <sz val="11"/>
        <color theme="1"/>
        <rFont val="Calibri"/>
        <family val="2"/>
        <scheme val="minor"/>
      </rPr>
      <t xml:space="preserve">-Servicios de Apoyo,  </t>
    </r>
  </si>
  <si>
    <t xml:space="preserve">Dirección Regional </t>
  </si>
  <si>
    <t>Educación
Preescolar</t>
  </si>
  <si>
    <t>III Ciclo</t>
  </si>
  <si>
    <t>Educación
Diversificada</t>
  </si>
  <si>
    <t>Instituto
Helen Keller</t>
  </si>
  <si>
    <t>Grande de Térraba</t>
  </si>
  <si>
    <t xml:space="preserve">Por Nivel de Enseñanza, Según Dirección Regional, </t>
  </si>
  <si>
    <t>Dependencia Pública, Privada y Subvencionada, Año 2021</t>
  </si>
  <si>
    <r>
      <rPr>
        <b/>
        <sz val="10"/>
        <color theme="1"/>
        <rFont val="Calibri"/>
        <family val="2"/>
        <scheme val="minor"/>
      </rPr>
      <t xml:space="preserve">Fuente: </t>
    </r>
    <r>
      <rPr>
        <sz val="10"/>
        <color theme="1"/>
        <rFont val="Calibri"/>
        <family val="2"/>
        <scheme val="minor"/>
      </rPr>
      <t>Departamento de Análisis Estadístico.</t>
    </r>
  </si>
  <si>
    <r>
      <t xml:space="preserve">Hospitales  </t>
    </r>
    <r>
      <rPr>
        <b/>
        <sz val="10"/>
        <color theme="0"/>
        <rFont val="Calibri"/>
        <family val="2"/>
      </rPr>
      <t>¹⁄</t>
    </r>
  </si>
  <si>
    <t xml:space="preserve"> ¹⁄ Incluye Centro de Apoyos Infanto Juvenil Hospital Calderón Guardia y Centro de Apoyo en Pedagogía Hospitalaria (CEAPH).</t>
  </si>
  <si>
    <r>
      <t xml:space="preserve">en Educación Tradicional, Hospitales e Instituto Helen Keller,  </t>
    </r>
    <r>
      <rPr>
        <b/>
        <u/>
        <sz val="11"/>
        <color theme="1"/>
        <rFont val="Calibri"/>
        <family val="2"/>
        <scheme val="minor"/>
      </rPr>
      <t>Atendidos y No Atendidos</t>
    </r>
    <r>
      <rPr>
        <b/>
        <sz val="11"/>
        <color theme="1"/>
        <rFont val="Calibri"/>
        <family val="2"/>
        <scheme val="minor"/>
      </rPr>
      <t>-Servicios de Apoyo,</t>
    </r>
  </si>
  <si>
    <r>
      <t xml:space="preserve">en Educación Tradicional, Hospitales e Instituto Helen Keller,  </t>
    </r>
    <r>
      <rPr>
        <b/>
        <u/>
        <sz val="11"/>
        <color theme="1"/>
        <rFont val="Calibri"/>
        <family val="2"/>
        <scheme val="minor"/>
      </rPr>
      <t>Atendidos</t>
    </r>
    <r>
      <rPr>
        <b/>
        <sz val="11"/>
        <color theme="1"/>
        <rFont val="Calibri"/>
        <family val="2"/>
        <scheme val="minor"/>
      </rPr>
      <t>-Servicios de Apoyo,</t>
    </r>
  </si>
  <si>
    <t>Matrícula Inicial de estudiantes con alguna discapacidad o condición, en Educación Tradicional, Hospitales e Instituto Helen Keller, Atendidos-Servicios de Apoyo, Según Dirección Regional, Dependencia Pública, Privada y Subvencionada,  2014-2021</t>
  </si>
  <si>
    <t>Matrícula Inicial de estudiantes con alguna discapacidad o condición, en Educación Tradicional, Hospitales e Instituto Helen Keller, Atendidos-Servicios de Apoyo, Por Nivel de Enseñanza, Según Dirección Regional, Dependencia Pública, Privada y Subvencionada, Año 2021</t>
  </si>
  <si>
    <t>Matrícula Inicial de estudiantes con alguna discapacidad o condición, en Educación Tradicional, Hospitales e Instituto Helen Keller, Atendidos y No Atendidos-Servicios de Apoyo, Por Nivel de Enseñanza, Según Dirección Regional, Dependencia Pública, Privada y Subvencionada, Año 2021</t>
  </si>
  <si>
    <t>Porcentaje de estudiantes con alguna discapacidad o condición, en Educación Tradicional, Hospitales e Instituto Helen Keller, Atendidos-Servicios de Apoyo, Por Nivel de Enseñanza, Según Dirección Regional, Dependencia Pública, Privada y Subvencionada, Año 2021</t>
  </si>
  <si>
    <t>Cuadro Nº21</t>
  </si>
  <si>
    <t>Zona y
Dependencia</t>
  </si>
  <si>
    <t>Educación Diversificada</t>
  </si>
  <si>
    <t>Instituto Helen Keller</t>
  </si>
  <si>
    <t>Atendidos y No Atendidos</t>
  </si>
  <si>
    <t>Urbana</t>
  </si>
  <si>
    <t>Atendidos</t>
  </si>
  <si>
    <t>% Atendidos</t>
  </si>
  <si>
    <t>¹⁄Incluye Centro de Apoyos Infanto Juvenil Hospital Calderón Guardia y Centro de Apoyo en Pedagogía Hospitalaria (CEAPH).</t>
  </si>
  <si>
    <t>Matrícula Inicial de estudiantes con alguna discapacidad o condición, en Educación Tradicional, Hospitales e Instituto Helen Keller, Atendidos y No Atendidos-Servicios de Apoyo,  Por Nivel de Enseñanza, Según Zona y Dependencia, Año 2021</t>
  </si>
  <si>
    <t xml:space="preserve">en Educación Tradicional, Hospitales e Instituto Helen Keller, Atendidos y No Atendidos-Servicios de Apoyo,  </t>
  </si>
  <si>
    <t>Por Nivel de Enseñanza, Según Zona y Dependencia, Año 2021</t>
  </si>
  <si>
    <r>
      <t xml:space="preserve">Hospitales </t>
    </r>
    <r>
      <rPr>
        <b/>
        <vertAlign val="superscript"/>
        <sz val="10"/>
        <color theme="0"/>
        <rFont val="Calibri"/>
        <family val="2"/>
        <scheme val="minor"/>
      </rPr>
      <t>¹⁄</t>
    </r>
  </si>
  <si>
    <t>Discapacidad</t>
  </si>
  <si>
    <t>Hospitales ¹⁄</t>
  </si>
  <si>
    <t xml:space="preserve">Discapacidad Intelectual (Retraso Mental) </t>
  </si>
  <si>
    <t>Sordo Ceguera</t>
  </si>
  <si>
    <t>Situación Conductual Problemática ³⁄</t>
  </si>
  <si>
    <t>Trastorno Específico de Aprendizaje ⁴⁄</t>
  </si>
  <si>
    <t>¹⁄ Incluye Centro de Apoyos Infanto Juvenil Hospital Calderón Guardia y Centro de Apoyo en Pedagogía Hospitalaria (CEAPH).</t>
  </si>
  <si>
    <t>²⁄ No utilizan prótesis auditivas (audífonos), implante coclear u otro dispositivo.</t>
  </si>
  <si>
    <t>³⁄ Antes Problemas Emocionales y de Conducta.</t>
  </si>
  <si>
    <t>⁴⁄ Antes Problemas de Aprendizaje.</t>
  </si>
  <si>
    <t>Matrícula Inicial de estudiantes con alguna discapacidad o condición, en Educación Tradicional, Hospitales e Instituto Helen Keller,  Atendidos y No Atendidos, -Servicios de Apoyo-, Por Nivel de Enseñanza, Según Discapacidad, Dependencia Pública, Privada y Subvencionada, Año 2021</t>
  </si>
  <si>
    <t>Por Nivel de Enseñanza, Según Discapacidad, Dependencia Pública, Privada y Subvencionada, Año 2021</t>
  </si>
  <si>
    <r>
      <rPr>
        <b/>
        <sz val="10"/>
        <color theme="1"/>
        <rFont val="Calibri"/>
        <family val="2"/>
        <scheme val="minor"/>
      </rPr>
      <t>Fuente:</t>
    </r>
    <r>
      <rPr>
        <sz val="10"/>
        <color theme="1"/>
        <rFont val="Calibri"/>
        <family val="2"/>
        <scheme val="minor"/>
      </rPr>
      <t xml:space="preserve"> Departamento de Análisis Estadístico.</t>
    </r>
  </si>
  <si>
    <t>Matrícula Inicial de estudiantes con alguna discapacidad o condición, en Educación Tradicional, Hospitales e Instituto Helen Keller,  Atendidos -Servicios de Apoyo-, Por Nivel de Enseñanza, Según Discapacidad, Dependencia Pública, Privada y Subvencionada, Año 2021</t>
  </si>
  <si>
    <t>en Educación Tradicional, Hospitales e Instituto Helen Keller,  Atendidos -Servicios de Apoyo-,</t>
  </si>
  <si>
    <t>Porcentaje de estudiantes con alguna discapacidad o condición,</t>
  </si>
  <si>
    <t>Porcentaje de estudiantes con alguna discapacidad o condición, en Educación Tradicional, Hospitales e Instituto Helen Keller,  Atendidos -Servicios de Apoyo-, Por Nivel de Enseñanza, Según Discapacidad, Dependencia Pública, Privada y Subvencionada, Año 2021</t>
  </si>
  <si>
    <t>Servicio Educativo para niños y niñas de 0 a 6 años</t>
  </si>
  <si>
    <t>Cuadro Nº22</t>
  </si>
  <si>
    <t>En Centro Enseñanza Especial</t>
  </si>
  <si>
    <t>En Escuelas</t>
  </si>
  <si>
    <t xml:space="preserve"> ¹⁄Incluye  IPEC</t>
  </si>
  <si>
    <t>En Colegios  ¹⁄</t>
  </si>
  <si>
    <t>En Colegios ¹⁄</t>
  </si>
  <si>
    <t>Lugar de Atención y Sexo</t>
  </si>
  <si>
    <t>Matrícula Inicial en Educación Especial, Atención Directa, Según Lugar de Atención y Sexo, Dependencia Pública, Privada y Subvencionada, Periodo 2014-2021</t>
  </si>
  <si>
    <t xml:space="preserve">Matrícula Inicial en Educación Especial, Atención Directa, Según Lugar de Atención y Sexo, </t>
  </si>
  <si>
    <t>Dependencia Pública, Privada y Subvencionada, Periodo 2014-2021</t>
  </si>
  <si>
    <t>Tipo de Atención y Nivel Educativo</t>
  </si>
  <si>
    <t>Centros de Enseñanza Especial</t>
  </si>
  <si>
    <t>Centros Educativos Regulares</t>
  </si>
  <si>
    <t>I y II Ciclos (Aula Integrada)</t>
  </si>
  <si>
    <t>III Ciclo (Plan Nacional)</t>
  </si>
  <si>
    <t>Educación Diversificada (Plan Nacional)</t>
  </si>
  <si>
    <t>Cuadro Nº23</t>
  </si>
  <si>
    <t xml:space="preserve">Matrícula Inicial de estudiantes con alguna discapacidad o condición, Atención Directa, </t>
  </si>
  <si>
    <t>Según Tipo de Atención y Nivel Cursado, Dependencia Pública, Privada y Subvencionada, Periodo 2014-2021</t>
  </si>
  <si>
    <t>Zona y Dependencia</t>
  </si>
  <si>
    <t xml:space="preserve">    Subvencionada</t>
  </si>
  <si>
    <t>Centros Enseñanza Especial</t>
  </si>
  <si>
    <t>Escuelas</t>
  </si>
  <si>
    <t>Colegios ¹⁄</t>
  </si>
  <si>
    <t>Matrícula Inicial en Educación Especial, Atención Directa, Según Dependencia y Lugar de Atención, Periodo 2014-2021</t>
  </si>
  <si>
    <t xml:space="preserve">Matrícula Inicial en Educación Especial, Atención Directa, </t>
  </si>
  <si>
    <t>Según Dependencia y Lugar de Atención, Periodo 2014-2021</t>
  </si>
  <si>
    <t>Trastorno del Espectro Autista (TEA)</t>
  </si>
  <si>
    <t>Según Discapacidad, Dependencia Pública, Privada y Subvencionada, Periodo 2014-2021</t>
  </si>
  <si>
    <r>
      <rPr>
        <b/>
        <sz val="10"/>
        <color theme="1"/>
        <rFont val="Calibri"/>
        <family val="2"/>
        <scheme val="minor"/>
      </rPr>
      <t xml:space="preserve">Nota: </t>
    </r>
    <r>
      <rPr>
        <sz val="10"/>
        <color theme="1"/>
        <rFont val="Calibri"/>
        <family val="2"/>
        <scheme val="minor"/>
      </rPr>
      <t>Corresponde a estudiantes atendidos en Centros de Educación Especial y con Atención Directa en Centros Educativos Regulares.</t>
    </r>
  </si>
  <si>
    <t>Cuadro Nº24</t>
  </si>
  <si>
    <t>Matrícula Inicial de estudiantes con alguna discapacidad o condición, Atención Directa,</t>
  </si>
  <si>
    <t>Nivel</t>
  </si>
  <si>
    <t>Estimulación Temprana</t>
  </si>
  <si>
    <t>Maternal</t>
  </si>
  <si>
    <t>Pre-kínder</t>
  </si>
  <si>
    <t>Kínder</t>
  </si>
  <si>
    <t>Preparatoria</t>
  </si>
  <si>
    <t>I Ciclo</t>
  </si>
  <si>
    <t>II Ciclo</t>
  </si>
  <si>
    <t>III y IV Ciclos</t>
  </si>
  <si>
    <t>IV Ciclo</t>
  </si>
  <si>
    <t>Matrícula Inicial en Educación Especial, Atención Directa, Por Tipo de Servicio y Sexo, Según Nivel Cursado, Dependencia Pública, Privda y Subvencionada, Año 2021</t>
  </si>
  <si>
    <t xml:space="preserve"> Por Tipo de Servicio y Sexo, Según Nivel Cursado, </t>
  </si>
  <si>
    <t>Dependencia Pública, Privda y Subvencionada, Año 2021</t>
  </si>
  <si>
    <t>Plan Nacional</t>
  </si>
  <si>
    <t>Aula Integrada</t>
  </si>
  <si>
    <t>Pre-Kinder</t>
  </si>
  <si>
    <t>Kinder</t>
  </si>
  <si>
    <r>
      <rPr>
        <b/>
        <sz val="10"/>
        <rFont val="Calibri"/>
        <family val="2"/>
        <scheme val="minor"/>
      </rPr>
      <t>Nota:</t>
    </r>
    <r>
      <rPr>
        <sz val="10"/>
        <rFont val="Calibri"/>
        <family val="2"/>
        <scheme val="minor"/>
      </rPr>
      <t xml:space="preserve"> Incluye Centros de Educación Especial, Aula Integrada, Servicio Educativo para niños y niñas desde el nacimiento hasta los 6 años con Discapacidad o riesgo en el Desarrollo y Plan Nacional.</t>
    </r>
  </si>
  <si>
    <t>3-4 años</t>
  </si>
  <si>
    <t>4-5 años</t>
  </si>
  <si>
    <t>5-6 años</t>
  </si>
  <si>
    <t>0-3 años</t>
  </si>
  <si>
    <t>6-7 años</t>
  </si>
  <si>
    <t>Cuadro Nº27</t>
  </si>
  <si>
    <t>Cuadro Nº28</t>
  </si>
  <si>
    <t>Matrícula Inicial en Educación Especial, Atención Directa, Por Nivel Cursado, Según Zona y Dependencia, Año 2021</t>
  </si>
  <si>
    <t>Por Nivel Cursado, Según Zona y Dependencia, Año 2021</t>
  </si>
  <si>
    <r>
      <t xml:space="preserve">Fuente: </t>
    </r>
    <r>
      <rPr>
        <sz val="10"/>
        <color theme="1"/>
        <rFont val="Calibri"/>
        <family val="2"/>
        <scheme val="minor"/>
      </rPr>
      <t>Departamento de Análisis Estadístico.</t>
    </r>
  </si>
  <si>
    <t xml:space="preserve">Matrícula Inicial en Educación Especial, Atención Directa, Por Servicio y Sexo, Según Discapacidad, Dependencia Pública, Privada y Subvencionada, Curso Lectivo 2021            </t>
  </si>
  <si>
    <t xml:space="preserve">   No utilizan dispositivos ¹⁄  </t>
  </si>
  <si>
    <t xml:space="preserve">Pérdida Auditiva²⁄  </t>
  </si>
  <si>
    <t>²⁄  Antes del año 2019 se le llamó Hipoacusia</t>
  </si>
  <si>
    <t>¹⁄  No utilizan prótesis auditivas (audífonos), implante coclear u otro dispositivo.</t>
  </si>
  <si>
    <t xml:space="preserve">Cuadro Nº29          </t>
  </si>
  <si>
    <t xml:space="preserve">Matrícula Inicial en Educación Especial, Atención Directa, Por Servicio, Según Discapacidad, Dependencia Pública, Privada y Subvencionada, Curso Lectivo 2021            </t>
  </si>
  <si>
    <t xml:space="preserve">Matrícula Inicial en Educación Especial, Atención Directa, Por Servicio, Según Discapacidad, Dependencia Pública, Privada y Subvencionada, Curso Lectivo 2021    </t>
  </si>
  <si>
    <t xml:space="preserve">Cuadro Nº30         </t>
  </si>
  <si>
    <t>Matrícula Inicial en Educación Especial, Atención Directa, Por Tipo de Servicio, Según Dirección Regional, Dependencia Pública, Privada y Subvencionada, Curso Lectivo 2021</t>
  </si>
  <si>
    <t xml:space="preserve">Por Tipo de Servicio y Sexo, Según Dirección Regional, </t>
  </si>
  <si>
    <t>Dependencia Pública, Privada y Subvencionada, Curso Lectivo 2021</t>
  </si>
  <si>
    <t>Centros de Atención Integral                                    a Personas Adultas con Discapacidad (CAIPAD)</t>
  </si>
  <si>
    <t>Año</t>
  </si>
  <si>
    <t xml:space="preserve">Cuadro Nº31      </t>
  </si>
  <si>
    <t>Por Sexo, Dependencia Subvencionada, 2014-2021</t>
  </si>
  <si>
    <t xml:space="preserve">a Personas Adultas con Discapacidad, (CAIPAD ), </t>
  </si>
  <si>
    <t>Usuarios en Centros de Atención Integral</t>
  </si>
  <si>
    <t>Discapacidad Visual</t>
  </si>
  <si>
    <t>Discapacidad Auditiva</t>
  </si>
  <si>
    <t>¹⁄  En los años 2015, 2016, 2017 y 2018 se le llamó Hipoacusia</t>
  </si>
  <si>
    <t xml:space="preserve">Cuadro Nº32      </t>
  </si>
  <si>
    <t>Usuarios en Centros de Atención Integral a Personas Adultas con Discapacidad (CAIPAD),</t>
  </si>
  <si>
    <t>Según Discapacidad, Dependencia Subvencionada, 2014-2021</t>
  </si>
  <si>
    <t>Usuarios en Centros de Atención Integral a Personas Adultas con Discapacidad, (CAIPAD),</t>
  </si>
  <si>
    <t>Según Dirección Regional, Dependencia Subvencionada, Periodo 2014-2021</t>
  </si>
  <si>
    <t xml:space="preserve">Estudiantes Alfabetizados                            que reciben servicios                                  de Educación Especial </t>
  </si>
  <si>
    <t>Alfabetizados</t>
  </si>
  <si>
    <t>% Alfabetizados</t>
  </si>
  <si>
    <t>En Colegios</t>
  </si>
  <si>
    <r>
      <rPr>
        <b/>
        <sz val="10"/>
        <color theme="1"/>
        <rFont val="Calibri"/>
        <family val="2"/>
        <scheme val="minor"/>
      </rPr>
      <t xml:space="preserve">Notas: </t>
    </r>
    <r>
      <rPr>
        <sz val="10"/>
        <color theme="1"/>
        <rFont val="Calibri"/>
        <family val="2"/>
        <scheme val="minor"/>
      </rPr>
      <t xml:space="preserve">
1. En Servicios de Apoyo, el porcentaje de alfabetización fue calculado respecto a los estudiantes que tienen alguna discapacidad o condición, atendidos y no atendidos 
2. En Atención Directa solamente se toman en cuenta los estudiantes de Educación Especial que cursan el Aula Integrada de I-II Ciclos. </t>
    </r>
  </si>
  <si>
    <t xml:space="preserve">Estudiantes con discapacidad o condición que son Alfabetizados, </t>
  </si>
  <si>
    <t xml:space="preserve">Según Tipo de Atención y Lugar de Atención, </t>
  </si>
  <si>
    <t>Dependencia Pública, Privada y Subvencionada, Periodo 2019-2021</t>
  </si>
  <si>
    <t>Tipo de Atención/ Lugar de Atención</t>
  </si>
  <si>
    <t>Estudiantes con discapacidad</t>
  </si>
  <si>
    <r>
      <t xml:space="preserve">Nota: </t>
    </r>
    <r>
      <rPr>
        <sz val="10"/>
        <color theme="1"/>
        <rFont val="Calibri"/>
        <family val="2"/>
        <scheme val="minor"/>
      </rPr>
      <t>Correponde a estudiantes con alguna discapacidad o condición, que cursan I, II, III y IV ciclos en Educación Tradicional y Atención Directa, y los matriculados en CAIPAD.</t>
    </r>
  </si>
  <si>
    <t xml:space="preserve">Según Dirección Regional, </t>
  </si>
  <si>
    <r>
      <t xml:space="preserve">en Educación Tradicional, Hospitales e Instituto Helen Keller, </t>
    </r>
    <r>
      <rPr>
        <b/>
        <u/>
        <sz val="11"/>
        <color theme="1"/>
        <rFont val="Calibri"/>
        <family val="2"/>
        <scheme val="minor"/>
      </rPr>
      <t>Atendidos y No Atendidos</t>
    </r>
    <r>
      <rPr>
        <b/>
        <sz val="11"/>
        <color theme="1"/>
        <rFont val="Calibri"/>
        <family val="2"/>
        <scheme val="minor"/>
      </rPr>
      <t>, -Servicios de Apoyo-</t>
    </r>
  </si>
  <si>
    <t>¹⁄No utilizan prótesis auditivas (audífonos), implante coclear u otro dispositivo.</t>
  </si>
  <si>
    <t xml:space="preserve">Estudiantes con discapacidad o condición, en Educación Tradicional, Hospitales e Instituto Helen Keller que son Alfabetizados, </t>
  </si>
  <si>
    <t>Por Nivel de Enseñanza , Según Discapacidad, Dependencia Pública, Privada y Subvencionada, Año 2021</t>
  </si>
  <si>
    <t>Estudiantes con alguna discapacidad o condición, en Educación Tradicional, Hospitales e Instituto Helen Keller que son Alfabetizados, Por Nivel de Enseñanza, Según Discapacidad, Dependencia Pública, Privada y Subvencionada, Año 2021</t>
  </si>
  <si>
    <t>Estudiantes con alguna discapacidad o condición, en Atención Directa que son Alfabetizados, Por Nivel de Enseñanza, Según Discapacidad, Dependencia Pública, Privada y Subvencionada, Año 2021</t>
  </si>
  <si>
    <t xml:space="preserve">Por Nivel de Enseñanza, Según Discapacidad, </t>
  </si>
  <si>
    <t xml:space="preserve">Estudiantes con alguna discapacidad o condición en Atención Directa que son Alfabetizados, </t>
  </si>
  <si>
    <t>Cuadro Nº38</t>
  </si>
  <si>
    <t>Usuarios Alfabetizados en Centros de Atención Integral a Personas Adultas con Discapacidad (CAIPAD), Por Sexo, Según Discapacidad, Dependencia Subvencionada, Curso Lectivo 2021</t>
  </si>
  <si>
    <t>Dependencia Subvencionada, Curso Lectivo 2021</t>
  </si>
  <si>
    <r>
      <rPr>
        <b/>
        <sz val="10"/>
        <color theme="1"/>
        <rFont val="Calibri"/>
        <family val="2"/>
        <scheme val="minor"/>
      </rPr>
      <t>Fuente</t>
    </r>
    <r>
      <rPr>
        <sz val="10"/>
        <color theme="1"/>
        <rFont val="Calibri"/>
        <family val="2"/>
        <scheme val="minor"/>
      </rPr>
      <t>: Departamento de Análisis Estadístico.</t>
    </r>
  </si>
  <si>
    <t>Cuadro Nº39</t>
  </si>
  <si>
    <t>Estudiantes alfabetizados con alguna discapacidad o condición, en Educación Tradicional, Hospitales e Instituto Helen Keller,  Por Nivel de Enseñanza, Según Dirección Regional, Dependencia Pública, Privada y Subvencionada, Año 2021</t>
  </si>
  <si>
    <t xml:space="preserve">Estudiantes alfabetizados con alguna discapacidad o condición, </t>
  </si>
  <si>
    <t xml:space="preserve">Situación Conductual Problemática </t>
  </si>
  <si>
    <t xml:space="preserve">Trastorno Específico de Aprendizaje </t>
  </si>
  <si>
    <t xml:space="preserve">Estudiantes con discapaciad o condición alfabetizados en Atención Directa-, </t>
  </si>
  <si>
    <t>Estudiantes con discapaciad o condición alfabetizados en Atención Directa-, Por Nivel de Enseñanza, Según Dirección Regional, Dependencia Pública, Privada y Subvencionada, Curso Lectivo 2021</t>
  </si>
  <si>
    <t>Usuarios Alfabetizados en Centros de Atención Integral a Personas Adultas con Discapacidad (CAIPAD), Según Dirección Regional, Dependencia Subvencionada, Curso Lectivo 2021</t>
  </si>
  <si>
    <t>Usuarios Alfabetizados en Centros de Atención Integral</t>
  </si>
  <si>
    <t xml:space="preserve">a Personas Adultas con Discapacidad (CAIPAD), </t>
  </si>
  <si>
    <t xml:space="preserve">Según Dirección Regional, Dependencia Subvencionada, </t>
  </si>
  <si>
    <t>Curso Lectivo 2021</t>
  </si>
  <si>
    <t xml:space="preserve">Usuarios Alfabetizados en Centros de Atención Integral </t>
  </si>
  <si>
    <t xml:space="preserve">a Personas Adultas con Discapacidad (CAIPAD), Por Sexo, Según Discapacidad, </t>
  </si>
  <si>
    <r>
      <t>Estudiantes con Discapacidad o Condición</t>
    </r>
    <r>
      <rPr>
        <b/>
        <u/>
        <sz val="10"/>
        <rFont val="Calibri"/>
        <family val="2"/>
        <scheme val="minor"/>
      </rPr>
      <t xml:space="preserve"> Atendidos</t>
    </r>
  </si>
  <si>
    <t xml:space="preserve">   No utilizan dispositivos ²⁄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</si>
</sst>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General_)"/>
    <numFmt numFmtId="166" formatCode="_(* #\.##0_);_(* \(#,##0\);_(* &quot;-&quot;_);_(@_)"/>
    <numFmt numFmtId="167" formatCode="0.0"/>
    <numFmt numFmtId="168" formatCode="_-* #,##0.0_-;\-* #,##0.0_-;_-* &quot;-&quot;_-;_-@_-"/>
    <numFmt numFmtId="169" formatCode="0.0%"/>
    <numFmt numFmtId="170" formatCode="_(* #,##0.0_);_(* \(#,##0.0\);_(* &quot;-&quot;_);_(@_)"/>
    <numFmt numFmtId="171" formatCode="_(* #,##0.0_);_(* \(#,##0.0\);_(* &quot;-&quot;??_);_(@_)"/>
    <numFmt numFmtId="172" formatCode="#\ ###\ ##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0"/>
      <name val="Arial Black"/>
      <family val="2"/>
    </font>
    <font>
      <b/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i/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ourier"/>
      <family val="3"/>
    </font>
    <font>
      <u/>
      <sz val="11"/>
      <color theme="4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u/>
      <sz val="18"/>
      <color rgb="FF0070C0"/>
      <name val="Calibri"/>
      <family val="2"/>
      <scheme val="minor"/>
    </font>
    <font>
      <sz val="14"/>
      <color theme="1"/>
      <name val="Arial"/>
      <family val="2"/>
    </font>
    <font>
      <b/>
      <u/>
      <sz val="14"/>
      <color rgb="FF0070C0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Calibri"/>
      <family val="2"/>
    </font>
    <font>
      <sz val="8.5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b/>
      <sz val="42"/>
      <color theme="1"/>
      <name val="Vijaya"/>
      <family val="2"/>
    </font>
    <font>
      <b/>
      <u/>
      <sz val="11"/>
      <color theme="1"/>
      <name val="Calibri"/>
      <family val="2"/>
      <scheme val="minor"/>
    </font>
    <font>
      <b/>
      <sz val="45"/>
      <color theme="1"/>
      <name val="Vijaya"/>
      <family val="2"/>
    </font>
    <font>
      <b/>
      <sz val="40"/>
      <color theme="1"/>
      <name val="Vijaya"/>
      <family val="2"/>
    </font>
    <font>
      <sz val="8.5"/>
      <name val="Arial"/>
      <family val="2"/>
    </font>
    <font>
      <b/>
      <sz val="8.5"/>
      <color theme="1"/>
      <name val="Arial"/>
      <family val="2"/>
    </font>
    <font>
      <i/>
      <sz val="8.5"/>
      <color theme="1"/>
      <name val="Arial"/>
      <family val="2"/>
    </font>
    <font>
      <i/>
      <sz val="10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  <font>
      <b/>
      <sz val="10"/>
      <color theme="0"/>
      <name val="Calibri"/>
      <family val="2"/>
    </font>
    <font>
      <b/>
      <sz val="8.5"/>
      <name val="Arial"/>
      <family val="2"/>
    </font>
    <font>
      <sz val="10"/>
      <color theme="4" tint="-0.249977111117893"/>
      <name val="Calibri"/>
      <family val="2"/>
      <scheme val="minor"/>
    </font>
    <font>
      <b/>
      <sz val="10"/>
      <color theme="4" tint="-0.249977111117893"/>
      <name val="Calibri"/>
      <family val="2"/>
      <scheme val="minor"/>
    </font>
    <font>
      <sz val="1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19A0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32"/>
        <bgColor indexed="64"/>
      </patternFill>
    </fill>
    <fill>
      <patternFill patternType="solid">
        <fgColor theme="8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215967"/>
      </left>
      <right/>
      <top style="medium">
        <color rgb="FF215967"/>
      </top>
      <bottom/>
      <diagonal/>
    </border>
    <border>
      <left/>
      <right/>
      <top style="medium">
        <color rgb="FF215967"/>
      </top>
      <bottom/>
      <diagonal/>
    </border>
    <border>
      <left/>
      <right style="medium">
        <color rgb="FF215967"/>
      </right>
      <top style="medium">
        <color rgb="FF215967"/>
      </top>
      <bottom/>
      <diagonal/>
    </border>
    <border>
      <left style="medium">
        <color rgb="FF215967"/>
      </left>
      <right/>
      <top/>
      <bottom/>
      <diagonal/>
    </border>
    <border>
      <left/>
      <right style="medium">
        <color rgb="FF215967"/>
      </right>
      <top/>
      <bottom/>
      <diagonal/>
    </border>
    <border>
      <left style="medium">
        <color rgb="FF215967"/>
      </left>
      <right/>
      <top/>
      <bottom style="medium">
        <color rgb="FF215967"/>
      </bottom>
      <diagonal/>
    </border>
    <border>
      <left/>
      <right/>
      <top/>
      <bottom style="medium">
        <color rgb="FF215967"/>
      </bottom>
      <diagonal/>
    </border>
    <border>
      <left/>
      <right style="medium">
        <color rgb="FF215967"/>
      </right>
      <top/>
      <bottom style="medium">
        <color rgb="FF215967"/>
      </bottom>
      <diagonal/>
    </border>
    <border>
      <left/>
      <right/>
      <top/>
      <bottom style="thin">
        <color theme="0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 style="medium">
        <color theme="1"/>
      </top>
      <bottom/>
      <diagonal/>
    </border>
    <border>
      <left/>
      <right/>
      <top/>
      <bottom style="medium">
        <color theme="0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5" fillId="0" borderId="0" applyNumberFormat="0" applyFill="0" applyBorder="0" applyAlignment="0" applyProtection="0"/>
    <xf numFmtId="165" fontId="8" fillId="0" borderId="0"/>
    <xf numFmtId="0" fontId="11" fillId="0" borderId="0"/>
    <xf numFmtId="164" fontId="1" fillId="0" borderId="0" applyFont="0" applyFill="0" applyBorder="0" applyAlignment="0" applyProtection="0"/>
    <xf numFmtId="166" fontId="20" fillId="0" borderId="0">
      <alignment horizontal="right" vertical="center" wrapText="1"/>
    </xf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165" fontId="8" fillId="0" borderId="0"/>
    <xf numFmtId="0" fontId="11" fillId="0" borderId="0"/>
    <xf numFmtId="164" fontId="1" fillId="0" borderId="0" applyFont="0" applyFill="0" applyBorder="0" applyAlignment="0" applyProtection="0"/>
    <xf numFmtId="165" fontId="8" fillId="0" borderId="0"/>
  </cellStyleXfs>
  <cellXfs count="312">
    <xf numFmtId="0" fontId="0" fillId="0" borderId="0" xfId="0"/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0" borderId="0" xfId="0" applyFont="1"/>
    <xf numFmtId="0" fontId="13" fillId="0" borderId="0" xfId="0" applyFont="1"/>
    <xf numFmtId="0" fontId="13" fillId="0" borderId="5" xfId="0" applyFont="1" applyBorder="1"/>
    <xf numFmtId="0" fontId="15" fillId="0" borderId="6" xfId="0" applyFont="1" applyBorder="1"/>
    <xf numFmtId="0" fontId="15" fillId="0" borderId="7" xfId="0" applyFont="1" applyBorder="1"/>
    <xf numFmtId="0" fontId="13" fillId="0" borderId="8" xfId="0" applyFont="1" applyBorder="1"/>
    <xf numFmtId="0" fontId="17" fillId="0" borderId="9" xfId="0" applyFont="1" applyBorder="1"/>
    <xf numFmtId="0" fontId="17" fillId="0" borderId="9" xfId="0" applyFont="1" applyBorder="1" applyAlignment="1">
      <alignment horizontal="center"/>
    </xf>
    <xf numFmtId="0" fontId="15" fillId="0" borderId="0" xfId="0" applyFont="1"/>
    <xf numFmtId="0" fontId="15" fillId="0" borderId="9" xfId="0" applyFont="1" applyBorder="1"/>
    <xf numFmtId="0" fontId="4" fillId="0" borderId="0" xfId="0" applyFont="1"/>
    <xf numFmtId="0" fontId="18" fillId="0" borderId="9" xfId="0" applyFont="1" applyBorder="1"/>
    <xf numFmtId="0" fontId="13" fillId="0" borderId="10" xfId="0" applyFont="1" applyBorder="1"/>
    <xf numFmtId="0" fontId="15" fillId="0" borderId="11" xfId="0" applyFont="1" applyBorder="1"/>
    <xf numFmtId="0" fontId="15" fillId="0" borderId="12" xfId="0" applyFont="1" applyBorder="1"/>
    <xf numFmtId="0" fontId="19" fillId="0" borderId="0" xfId="0" applyFont="1"/>
    <xf numFmtId="0" fontId="21" fillId="0" borderId="0" xfId="0" applyFont="1"/>
    <xf numFmtId="0" fontId="23" fillId="3" borderId="0" xfId="0" applyFont="1" applyFill="1" applyAlignment="1">
      <alignment horizontal="centerContinuous" vertical="center" wrapText="1"/>
    </xf>
    <xf numFmtId="0" fontId="23" fillId="3" borderId="0" xfId="0" applyFont="1" applyFill="1" applyAlignment="1">
      <alignment vertical="center" wrapText="1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center" vertical="center" wrapText="1"/>
    </xf>
    <xf numFmtId="0" fontId="23" fillId="0" borderId="0" xfId="0" applyFont="1" applyAlignment="1">
      <alignment vertical="center" wrapText="1"/>
    </xf>
    <xf numFmtId="0" fontId="23" fillId="0" borderId="4" xfId="0" applyFont="1" applyBorder="1" applyAlignment="1">
      <alignment vertical="center" wrapText="1"/>
    </xf>
    <xf numFmtId="167" fontId="21" fillId="0" borderId="0" xfId="0" applyNumberFormat="1" applyFont="1"/>
    <xf numFmtId="0" fontId="0" fillId="0" borderId="0" xfId="0" applyFont="1"/>
    <xf numFmtId="0" fontId="21" fillId="3" borderId="0" xfId="0" applyFont="1" applyFill="1" applyAlignment="1">
      <alignment vertical="center" wrapText="1"/>
    </xf>
    <xf numFmtId="0" fontId="21" fillId="0" borderId="0" xfId="0" applyFont="1" applyAlignment="1">
      <alignment vertical="center"/>
    </xf>
    <xf numFmtId="167" fontId="21" fillId="0" borderId="0" xfId="0" applyNumberFormat="1" applyFont="1" applyAlignment="1">
      <alignment vertical="center"/>
    </xf>
    <xf numFmtId="0" fontId="22" fillId="0" borderId="0" xfId="0" applyFont="1" applyAlignment="1">
      <alignment vertical="center" wrapText="1"/>
    </xf>
    <xf numFmtId="0" fontId="25" fillId="0" borderId="0" xfId="0" applyFont="1"/>
    <xf numFmtId="164" fontId="21" fillId="3" borderId="0" xfId="4" applyFont="1" applyFill="1" applyAlignment="1">
      <alignment horizontal="right" vertical="center" wrapText="1"/>
    </xf>
    <xf numFmtId="166" fontId="25" fillId="3" borderId="0" xfId="5" applyFont="1" applyFill="1" applyAlignment="1">
      <alignment horizontal="right" vertical="center" wrapText="1"/>
    </xf>
    <xf numFmtId="166" fontId="21" fillId="3" borderId="0" xfId="5" applyFont="1" applyFill="1" applyAlignment="1">
      <alignment horizontal="right" vertical="center" wrapText="1"/>
    </xf>
    <xf numFmtId="0" fontId="25" fillId="3" borderId="0" xfId="0" applyFont="1" applyFill="1" applyAlignment="1">
      <alignment vertical="center" wrapText="1"/>
    </xf>
    <xf numFmtId="164" fontId="21" fillId="3" borderId="0" xfId="4" applyFont="1" applyFill="1" applyBorder="1" applyAlignment="1">
      <alignment horizontal="right" vertical="center" wrapText="1"/>
    </xf>
    <xf numFmtId="0" fontId="21" fillId="3" borderId="4" xfId="0" applyFont="1" applyFill="1" applyBorder="1" applyAlignment="1">
      <alignment vertical="center" wrapText="1"/>
    </xf>
    <xf numFmtId="164" fontId="21" fillId="3" borderId="4" xfId="4" applyFont="1" applyFill="1" applyBorder="1" applyAlignment="1">
      <alignment horizontal="right" vertical="center" wrapText="1"/>
    </xf>
    <xf numFmtId="0" fontId="0" fillId="3" borderId="0" xfId="0" applyFont="1" applyFill="1" applyAlignment="1">
      <alignment vertical="center"/>
    </xf>
    <xf numFmtId="168" fontId="25" fillId="3" borderId="0" xfId="4" applyNumberFormat="1" applyFont="1" applyFill="1" applyBorder="1" applyAlignment="1">
      <alignment horizontal="right" vertical="center" wrapText="1"/>
    </xf>
    <xf numFmtId="168" fontId="21" fillId="3" borderId="0" xfId="4" applyNumberFormat="1" applyFont="1" applyFill="1" applyBorder="1" applyAlignment="1">
      <alignment horizontal="right" vertical="center" wrapText="1"/>
    </xf>
    <xf numFmtId="168" fontId="21" fillId="3" borderId="4" xfId="4" applyNumberFormat="1" applyFont="1" applyFill="1" applyBorder="1" applyAlignment="1">
      <alignment horizontal="right" vertical="center" wrapText="1"/>
    </xf>
    <xf numFmtId="166" fontId="21" fillId="3" borderId="4" xfId="5" applyFont="1" applyFill="1" applyBorder="1" applyAlignment="1">
      <alignment horizontal="right" vertical="center" wrapText="1"/>
    </xf>
    <xf numFmtId="164" fontId="25" fillId="3" borderId="0" xfId="4" applyFont="1" applyFill="1" applyAlignment="1">
      <alignment horizontal="right" vertical="center" wrapText="1"/>
    </xf>
    <xf numFmtId="0" fontId="1" fillId="3" borderId="0" xfId="0" applyFont="1" applyFill="1" applyAlignment="1">
      <alignment vertical="center"/>
    </xf>
    <xf numFmtId="0" fontId="24" fillId="2" borderId="0" xfId="0" applyFont="1" applyFill="1" applyAlignment="1">
      <alignment horizontal="right" vertical="center" wrapText="1"/>
    </xf>
    <xf numFmtId="0" fontId="10" fillId="3" borderId="0" xfId="0" applyFont="1" applyFill="1" applyAlignment="1">
      <alignment horizontal="center" vertical="center" wrapText="1"/>
    </xf>
    <xf numFmtId="168" fontId="21" fillId="3" borderId="0" xfId="4" applyNumberFormat="1" applyFont="1" applyFill="1" applyAlignment="1">
      <alignment horizontal="right" vertical="center" wrapText="1"/>
    </xf>
    <xf numFmtId="164" fontId="21" fillId="0" borderId="0" xfId="4" applyFont="1" applyBorder="1" applyAlignment="1">
      <alignment horizontal="right" vertical="center" wrapText="1"/>
    </xf>
    <xf numFmtId="164" fontId="21" fillId="0" borderId="4" xfId="4" applyFont="1" applyBorder="1" applyAlignment="1">
      <alignment horizontal="right" vertical="center" wrapText="1"/>
    </xf>
    <xf numFmtId="168" fontId="25" fillId="3" borderId="0" xfId="4" applyNumberFormat="1" applyFont="1" applyFill="1" applyAlignment="1">
      <alignment horizontal="right" vertical="center" wrapText="1"/>
    </xf>
    <xf numFmtId="0" fontId="0" fillId="3" borderId="14" xfId="0" applyFill="1" applyBorder="1" applyAlignment="1">
      <alignment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169" fontId="20" fillId="3" borderId="0" xfId="6" applyNumberFormat="1" applyFont="1" applyFill="1" applyBorder="1" applyAlignment="1">
      <alignment horizontal="right" vertical="center" wrapText="1"/>
    </xf>
    <xf numFmtId="0" fontId="23" fillId="0" borderId="0" xfId="0" applyFont="1" applyAlignment="1">
      <alignment horizontal="left" vertical="center" wrapText="1" indent="1"/>
    </xf>
    <xf numFmtId="164" fontId="25" fillId="3" borderId="0" xfId="4" applyFont="1" applyFill="1" applyBorder="1" applyAlignment="1">
      <alignment horizontal="right" vertical="center" wrapText="1"/>
    </xf>
    <xf numFmtId="0" fontId="21" fillId="0" borderId="0" xfId="0" applyFont="1" applyBorder="1" applyAlignment="1">
      <alignment vertical="center"/>
    </xf>
    <xf numFmtId="0" fontId="21" fillId="3" borderId="0" xfId="0" applyFont="1" applyFill="1" applyAlignment="1">
      <alignment vertical="center"/>
    </xf>
    <xf numFmtId="0" fontId="21" fillId="0" borderId="0" xfId="0" applyFont="1" applyBorder="1"/>
    <xf numFmtId="0" fontId="25" fillId="3" borderId="0" xfId="0" applyFont="1" applyFill="1" applyBorder="1" applyAlignment="1">
      <alignment vertical="center" wrapText="1"/>
    </xf>
    <xf numFmtId="0" fontId="21" fillId="3" borderId="0" xfId="0" applyFont="1" applyFill="1" applyBorder="1" applyAlignment="1">
      <alignment vertical="center" wrapText="1"/>
    </xf>
    <xf numFmtId="0" fontId="21" fillId="3" borderId="16" xfId="0" applyFont="1" applyFill="1" applyBorder="1" applyAlignment="1">
      <alignment vertical="center" wrapText="1"/>
    </xf>
    <xf numFmtId="164" fontId="21" fillId="3" borderId="16" xfId="4" applyFont="1" applyFill="1" applyBorder="1" applyAlignment="1">
      <alignment horizontal="right" vertical="center" wrapText="1"/>
    </xf>
    <xf numFmtId="168" fontId="21" fillId="3" borderId="16" xfId="4" applyNumberFormat="1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23" fillId="3" borderId="0" xfId="0" applyFont="1" applyFill="1" applyAlignment="1">
      <alignment horizontal="right" vertical="center" wrapText="1"/>
    </xf>
    <xf numFmtId="170" fontId="21" fillId="3" borderId="0" xfId="4" applyNumberFormat="1" applyFont="1" applyFill="1" applyAlignment="1">
      <alignment horizontal="right" vertical="center"/>
    </xf>
    <xf numFmtId="167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166" fontId="21" fillId="0" borderId="0" xfId="5" applyFont="1" applyBorder="1" applyAlignment="1">
      <alignment horizontal="right" vertical="center" wrapText="1"/>
    </xf>
    <xf numFmtId="166" fontId="25" fillId="0" borderId="0" xfId="5" applyFont="1" applyBorder="1" applyAlignment="1">
      <alignment horizontal="right" vertical="center" wrapText="1"/>
    </xf>
    <xf numFmtId="170" fontId="25" fillId="3" borderId="0" xfId="4" applyNumberFormat="1" applyFont="1" applyFill="1" applyAlignment="1">
      <alignment horizontal="right" vertical="center"/>
    </xf>
    <xf numFmtId="0" fontId="9" fillId="3" borderId="19" xfId="1" applyFont="1" applyFill="1" applyBorder="1" applyAlignment="1">
      <alignment vertical="center" wrapText="1"/>
    </xf>
    <xf numFmtId="0" fontId="9" fillId="3" borderId="14" xfId="1" applyFont="1" applyFill="1" applyBorder="1" applyAlignment="1">
      <alignment vertical="center" wrapText="1"/>
    </xf>
    <xf numFmtId="165" fontId="7" fillId="0" borderId="0" xfId="2" applyFont="1" applyAlignment="1">
      <alignment horizontal="left" vertical="center" wrapText="1"/>
    </xf>
    <xf numFmtId="165" fontId="7" fillId="0" borderId="0" xfId="2" applyFont="1" applyAlignment="1">
      <alignment horizontal="centerContinuous" vertical="center" wrapText="1"/>
    </xf>
    <xf numFmtId="0" fontId="5" fillId="3" borderId="2" xfId="1" applyFill="1" applyBorder="1" applyAlignment="1">
      <alignment vertical="center" wrapText="1"/>
    </xf>
    <xf numFmtId="165" fontId="7" fillId="0" borderId="0" xfId="2" applyFont="1" applyAlignment="1">
      <alignment horizontal="center" vertical="center" wrapText="1"/>
    </xf>
    <xf numFmtId="0" fontId="9" fillId="3" borderId="2" xfId="1" applyFont="1" applyFill="1" applyBorder="1" applyAlignment="1">
      <alignment vertical="center" wrapText="1"/>
    </xf>
    <xf numFmtId="0" fontId="0" fillId="3" borderId="15" xfId="0" applyFill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7" fillId="0" borderId="0" xfId="0" applyFont="1" applyAlignment="1">
      <alignment vertical="center" wrapText="1"/>
    </xf>
    <xf numFmtId="165" fontId="6" fillId="5" borderId="20" xfId="2" applyFont="1" applyFill="1" applyBorder="1" applyAlignment="1">
      <alignment horizontal="left" vertical="center" wrapText="1"/>
    </xf>
    <xf numFmtId="0" fontId="10" fillId="3" borderId="20" xfId="0" applyFont="1" applyFill="1" applyBorder="1" applyAlignment="1">
      <alignment vertical="center" wrapText="1"/>
    </xf>
    <xf numFmtId="0" fontId="0" fillId="3" borderId="20" xfId="0" applyFill="1" applyBorder="1" applyAlignment="1">
      <alignment vertical="center" wrapText="1"/>
    </xf>
    <xf numFmtId="0" fontId="22" fillId="3" borderId="0" xfId="0" applyFont="1" applyFill="1" applyBorder="1" applyAlignment="1">
      <alignment horizontal="left" vertical="center" wrapText="1"/>
    </xf>
    <xf numFmtId="0" fontId="23" fillId="3" borderId="0" xfId="0" applyFont="1" applyFill="1" applyBorder="1" applyAlignment="1">
      <alignment horizontal="left" vertical="center" wrapText="1" indent="1"/>
    </xf>
    <xf numFmtId="166" fontId="21" fillId="3" borderId="0" xfId="5" applyFont="1" applyFill="1" applyBorder="1" applyAlignment="1">
      <alignment horizontal="right" vertical="center" wrapText="1"/>
    </xf>
    <xf numFmtId="0" fontId="23" fillId="3" borderId="4" xfId="0" applyFont="1" applyFill="1" applyBorder="1" applyAlignment="1">
      <alignment horizontal="left" vertical="center" wrapText="1" indent="1"/>
    </xf>
    <xf numFmtId="0" fontId="21" fillId="3" borderId="0" xfId="0" applyFont="1" applyFill="1"/>
    <xf numFmtId="0" fontId="14" fillId="3" borderId="0" xfId="1" applyFont="1" applyFill="1" applyBorder="1" applyAlignment="1">
      <alignment horizontal="center" vertical="center"/>
    </xf>
    <xf numFmtId="0" fontId="23" fillId="0" borderId="0" xfId="0" applyFont="1" applyBorder="1" applyAlignment="1">
      <alignment vertical="center" wrapText="1"/>
    </xf>
    <xf numFmtId="166" fontId="21" fillId="0" borderId="4" xfId="5" applyFont="1" applyBorder="1" applyAlignment="1">
      <alignment horizontal="right" vertical="center" wrapText="1"/>
    </xf>
    <xf numFmtId="0" fontId="31" fillId="3" borderId="0" xfId="8" applyFont="1" applyFill="1" applyBorder="1" applyAlignment="1" applyProtection="1">
      <alignment horizontal="left" vertical="center" wrapText="1"/>
      <protection hidden="1"/>
    </xf>
    <xf numFmtId="0" fontId="23" fillId="3" borderId="0" xfId="8" applyFont="1" applyFill="1" applyBorder="1" applyAlignment="1" applyProtection="1">
      <alignment horizontal="left" vertical="center" wrapText="1"/>
      <protection hidden="1"/>
    </xf>
    <xf numFmtId="164" fontId="23" fillId="3" borderId="0" xfId="4" applyFont="1" applyFill="1" applyBorder="1" applyAlignment="1" applyProtection="1">
      <alignment horizontal="right" vertical="center" wrapText="1"/>
      <protection hidden="1"/>
    </xf>
    <xf numFmtId="164" fontId="23" fillId="3" borderId="0" xfId="4" applyFont="1" applyFill="1" applyBorder="1" applyAlignment="1">
      <alignment horizontal="right" vertical="center"/>
    </xf>
    <xf numFmtId="0" fontId="34" fillId="3" borderId="0" xfId="0" applyFont="1" applyFill="1" applyAlignment="1">
      <alignment horizontal="left" vertical="center" wrapText="1" indent="1"/>
    </xf>
    <xf numFmtId="0" fontId="23" fillId="3" borderId="4" xfId="8" applyFont="1" applyFill="1" applyBorder="1" applyAlignment="1" applyProtection="1">
      <alignment horizontal="left" vertical="center" wrapText="1"/>
      <protection hidden="1"/>
    </xf>
    <xf numFmtId="164" fontId="23" fillId="3" borderId="4" xfId="4" applyFont="1" applyFill="1" applyBorder="1" applyAlignment="1" applyProtection="1">
      <alignment horizontal="right" vertical="center" wrapText="1"/>
      <protection hidden="1"/>
    </xf>
    <xf numFmtId="164" fontId="23" fillId="3" borderId="4" xfId="4" applyFont="1" applyFill="1" applyBorder="1" applyAlignment="1">
      <alignment horizontal="right" vertical="center"/>
    </xf>
    <xf numFmtId="0" fontId="25" fillId="3" borderId="0" xfId="8" applyFont="1" applyFill="1" applyAlignment="1">
      <alignment vertical="center"/>
    </xf>
    <xf numFmtId="166" fontId="25" fillId="3" borderId="0" xfId="5" applyFont="1" applyFill="1" applyBorder="1" applyAlignment="1">
      <alignment horizontal="right" vertical="center" wrapText="1"/>
    </xf>
    <xf numFmtId="164" fontId="34" fillId="3" borderId="0" xfId="4" applyFont="1" applyFill="1" applyBorder="1" applyAlignment="1">
      <alignment horizontal="right" vertical="center" wrapText="1"/>
    </xf>
    <xf numFmtId="164" fontId="23" fillId="0" borderId="4" xfId="4" applyFont="1" applyBorder="1" applyAlignment="1">
      <alignment vertical="center" wrapText="1"/>
    </xf>
    <xf numFmtId="168" fontId="25" fillId="0" borderId="0" xfId="5" applyNumberFormat="1" applyFont="1" applyBorder="1" applyAlignment="1">
      <alignment horizontal="right" vertical="center" wrapText="1"/>
    </xf>
    <xf numFmtId="168" fontId="21" fillId="0" borderId="0" xfId="5" applyNumberFormat="1" applyFont="1" applyBorder="1" applyAlignment="1">
      <alignment horizontal="right" vertical="center" wrapText="1"/>
    </xf>
    <xf numFmtId="168" fontId="23" fillId="3" borderId="0" xfId="4" applyNumberFormat="1" applyFont="1" applyFill="1" applyBorder="1" applyAlignment="1">
      <alignment horizontal="right" vertical="center"/>
    </xf>
    <xf numFmtId="168" fontId="23" fillId="3" borderId="0" xfId="4" applyNumberFormat="1" applyFont="1" applyFill="1" applyBorder="1" applyAlignment="1" applyProtection="1">
      <alignment horizontal="right" vertical="center" wrapText="1"/>
      <protection hidden="1"/>
    </xf>
    <xf numFmtId="168" fontId="34" fillId="3" borderId="0" xfId="4" applyNumberFormat="1" applyFont="1" applyFill="1" applyBorder="1" applyAlignment="1">
      <alignment horizontal="right" vertical="center" wrapText="1"/>
    </xf>
    <xf numFmtId="168" fontId="23" fillId="3" borderId="4" xfId="4" applyNumberFormat="1" applyFont="1" applyFill="1" applyBorder="1" applyAlignment="1" applyProtection="1">
      <alignment horizontal="right" vertical="center" wrapText="1"/>
      <protection hidden="1"/>
    </xf>
    <xf numFmtId="168" fontId="23" fillId="3" borderId="4" xfId="4" applyNumberFormat="1" applyFont="1" applyFill="1" applyBorder="1" applyAlignment="1">
      <alignment horizontal="right" vertical="center"/>
    </xf>
    <xf numFmtId="171" fontId="25" fillId="3" borderId="21" xfId="7" applyNumberFormat="1" applyFont="1" applyFill="1" applyBorder="1" applyAlignment="1">
      <alignment horizontal="right" vertical="center" wrapText="1"/>
    </xf>
    <xf numFmtId="171" fontId="21" fillId="3" borderId="0" xfId="7" applyNumberFormat="1" applyFont="1" applyFill="1" applyBorder="1" applyAlignment="1">
      <alignment horizontal="right" vertical="center" wrapText="1"/>
    </xf>
    <xf numFmtId="171" fontId="21" fillId="3" borderId="4" xfId="7" applyNumberFormat="1" applyFont="1" applyFill="1" applyBorder="1" applyAlignment="1">
      <alignment horizontal="right" vertical="center" wrapText="1"/>
    </xf>
    <xf numFmtId="0" fontId="21" fillId="3" borderId="0" xfId="0" applyFont="1" applyFill="1" applyAlignment="1">
      <alignment horizontal="left" vertical="center" wrapText="1" indent="1"/>
    </xf>
    <xf numFmtId="0" fontId="21" fillId="3" borderId="0" xfId="0" applyFont="1" applyFill="1" applyBorder="1" applyAlignment="1">
      <alignment horizontal="left" vertical="center" wrapText="1" indent="1"/>
    </xf>
    <xf numFmtId="0" fontId="21" fillId="3" borderId="4" xfId="0" applyFont="1" applyFill="1" applyBorder="1" applyAlignment="1">
      <alignment horizontal="left" vertical="center" wrapText="1" indent="1"/>
    </xf>
    <xf numFmtId="164" fontId="35" fillId="3" borderId="0" xfId="4" applyFont="1" applyFill="1" applyBorder="1" applyAlignment="1" applyProtection="1">
      <alignment horizontal="right" vertical="center" wrapText="1"/>
      <protection hidden="1"/>
    </xf>
    <xf numFmtId="0" fontId="22" fillId="3" borderId="0" xfId="0" applyFont="1" applyFill="1" applyBorder="1" applyAlignment="1">
      <alignment horizontal="right" vertical="center" wrapText="1"/>
    </xf>
    <xf numFmtId="41" fontId="22" fillId="3" borderId="0" xfId="0" applyNumberFormat="1" applyFont="1" applyFill="1" applyBorder="1" applyAlignment="1">
      <alignment horizontal="right" vertical="center" wrapText="1"/>
    </xf>
    <xf numFmtId="3" fontId="23" fillId="3" borderId="0" xfId="3" applyNumberFormat="1" applyFont="1" applyFill="1" applyBorder="1" applyAlignment="1">
      <alignment horizontal="right" vertical="center" wrapText="1"/>
    </xf>
    <xf numFmtId="3" fontId="23" fillId="3" borderId="0" xfId="3" applyNumberFormat="1" applyFont="1" applyFill="1" applyBorder="1" applyAlignment="1" applyProtection="1">
      <alignment horizontal="right" vertical="center" wrapText="1"/>
    </xf>
    <xf numFmtId="3" fontId="22" fillId="3" borderId="0" xfId="0" applyNumberFormat="1" applyFont="1" applyFill="1" applyBorder="1" applyAlignment="1">
      <alignment horizontal="right" vertical="center" wrapText="1"/>
    </xf>
    <xf numFmtId="0" fontId="22" fillId="0" borderId="0" xfId="0" applyFont="1" applyFill="1" applyBorder="1" applyAlignment="1">
      <alignment horizontal="right" vertical="center" wrapText="1"/>
    </xf>
    <xf numFmtId="41" fontId="7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 applyAlignment="1">
      <alignment horizontal="right" vertical="center"/>
    </xf>
    <xf numFmtId="0" fontId="23" fillId="3" borderId="0" xfId="0" applyFont="1" applyFill="1" applyBorder="1" applyAlignment="1">
      <alignment vertical="center"/>
    </xf>
    <xf numFmtId="0" fontId="23" fillId="3" borderId="4" xfId="0" applyFont="1" applyFill="1" applyBorder="1" applyAlignment="1">
      <alignment vertical="center"/>
    </xf>
    <xf numFmtId="0" fontId="22" fillId="3" borderId="0" xfId="0" applyFont="1" applyFill="1" applyBorder="1" applyAlignment="1">
      <alignment vertical="center"/>
    </xf>
    <xf numFmtId="0" fontId="20" fillId="3" borderId="0" xfId="0" applyFont="1" applyFill="1" applyBorder="1" applyAlignment="1">
      <alignment vertical="center" wrapText="1"/>
    </xf>
    <xf numFmtId="0" fontId="33" fillId="3" borderId="0" xfId="0" applyFont="1" applyFill="1" applyBorder="1" applyAlignment="1">
      <alignment vertical="center" wrapText="1"/>
    </xf>
    <xf numFmtId="0" fontId="20" fillId="0" borderId="0" xfId="0" applyFont="1" applyBorder="1" applyAlignment="1">
      <alignment vertical="center" wrapText="1"/>
    </xf>
    <xf numFmtId="166" fontId="22" fillId="3" borderId="0" xfId="0" applyNumberFormat="1" applyFont="1" applyFill="1" applyBorder="1" applyAlignment="1">
      <alignment horizontal="right" vertical="center" wrapText="1"/>
    </xf>
    <xf numFmtId="0" fontId="21" fillId="3" borderId="0" xfId="8" applyFont="1" applyFill="1" applyBorder="1" applyAlignment="1" applyProtection="1">
      <alignment horizontal="left" vertical="center" wrapText="1"/>
      <protection hidden="1"/>
    </xf>
    <xf numFmtId="0" fontId="23" fillId="3" borderId="0" xfId="0" applyFont="1" applyFill="1" applyAlignment="1">
      <alignment vertical="center"/>
    </xf>
    <xf numFmtId="164" fontId="23" fillId="3" borderId="0" xfId="4" applyFont="1" applyFill="1" applyAlignment="1">
      <alignment vertical="center"/>
    </xf>
    <xf numFmtId="164" fontId="23" fillId="3" borderId="0" xfId="4" applyFont="1" applyFill="1" applyBorder="1" applyAlignment="1">
      <alignment horizontal="right" vertical="center" wrapText="1"/>
    </xf>
    <xf numFmtId="0" fontId="22" fillId="3" borderId="0" xfId="0" quotePrefix="1" applyFont="1" applyFill="1" applyAlignment="1">
      <alignment horizontal="left" vertical="center"/>
    </xf>
    <xf numFmtId="166" fontId="25" fillId="0" borderId="0" xfId="0" applyNumberFormat="1" applyFont="1"/>
    <xf numFmtId="164" fontId="25" fillId="0" borderId="0" xfId="0" applyNumberFormat="1" applyFont="1"/>
    <xf numFmtId="166" fontId="21" fillId="0" borderId="0" xfId="0" applyNumberFormat="1" applyFont="1" applyAlignment="1">
      <alignment vertical="center"/>
    </xf>
    <xf numFmtId="166" fontId="21" fillId="0" borderId="0" xfId="0" applyNumberFormat="1" applyFont="1"/>
    <xf numFmtId="1" fontId="22" fillId="3" borderId="0" xfId="11" applyNumberFormat="1" applyFont="1" applyFill="1" applyBorder="1" applyAlignment="1">
      <alignment horizontal="center" vertical="center" wrapText="1"/>
    </xf>
    <xf numFmtId="0" fontId="21" fillId="3" borderId="0" xfId="0" applyFont="1" applyFill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3" borderId="0" xfId="8" applyFont="1" applyFill="1" applyBorder="1" applyAlignment="1" applyProtection="1">
      <alignment horizontal="left" vertical="center" wrapText="1"/>
      <protection hidden="1"/>
    </xf>
    <xf numFmtId="0" fontId="22" fillId="3" borderId="0" xfId="11" applyFont="1" applyFill="1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7" fillId="3" borderId="0" xfId="11" applyFont="1" applyFill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165" fontId="22" fillId="3" borderId="0" xfId="10" applyFont="1" applyFill="1" applyAlignment="1">
      <alignment vertical="center"/>
    </xf>
    <xf numFmtId="172" fontId="23" fillId="3" borderId="0" xfId="10" applyNumberFormat="1" applyFont="1" applyFill="1" applyAlignment="1">
      <alignment horizontal="right" vertical="center"/>
    </xf>
    <xf numFmtId="165" fontId="23" fillId="3" borderId="0" xfId="10" applyFont="1" applyFill="1" applyAlignment="1">
      <alignment horizontal="left" vertical="center"/>
    </xf>
    <xf numFmtId="165" fontId="22" fillId="3" borderId="0" xfId="10" applyFont="1" applyFill="1" applyAlignment="1">
      <alignment horizontal="left" vertical="center"/>
    </xf>
    <xf numFmtId="172" fontId="21" fillId="3" borderId="0" xfId="10" applyNumberFormat="1" applyFont="1" applyFill="1" applyAlignment="1">
      <alignment horizontal="right" vertical="center"/>
    </xf>
    <xf numFmtId="165" fontId="23" fillId="3" borderId="4" xfId="10" applyFont="1" applyFill="1" applyBorder="1" applyAlignment="1">
      <alignment horizontal="left" vertical="center"/>
    </xf>
    <xf numFmtId="172" fontId="23" fillId="3" borderId="4" xfId="10" applyNumberFormat="1" applyFont="1" applyFill="1" applyBorder="1" applyAlignment="1">
      <alignment horizontal="right" vertical="center"/>
    </xf>
    <xf numFmtId="165" fontId="22" fillId="3" borderId="0" xfId="10" quotePrefix="1" applyFont="1" applyFill="1" applyAlignment="1">
      <alignment horizontal="left" vertical="center"/>
    </xf>
    <xf numFmtId="172" fontId="22" fillId="3" borderId="0" xfId="10" applyNumberFormat="1" applyFont="1" applyFill="1" applyAlignment="1">
      <alignment horizontal="right" vertical="center"/>
    </xf>
    <xf numFmtId="165" fontId="23" fillId="3" borderId="0" xfId="10" applyFont="1" applyFill="1" applyAlignment="1">
      <alignment horizontal="left" vertical="center" indent="1"/>
    </xf>
    <xf numFmtId="165" fontId="23" fillId="3" borderId="4" xfId="10" applyFont="1" applyFill="1" applyBorder="1" applyAlignment="1">
      <alignment horizontal="left" vertical="center" indent="1"/>
    </xf>
    <xf numFmtId="1" fontId="22" fillId="3" borderId="0" xfId="11" applyNumberFormat="1" applyFont="1" applyFill="1" applyBorder="1" applyAlignment="1">
      <alignment vertical="center" wrapText="1"/>
    </xf>
    <xf numFmtId="0" fontId="22" fillId="3" borderId="0" xfId="11" quotePrefix="1" applyFont="1" applyFill="1" applyBorder="1" applyAlignment="1">
      <alignment horizontal="center" vertical="center" wrapText="1"/>
    </xf>
    <xf numFmtId="1" fontId="22" fillId="3" borderId="0" xfId="11" applyNumberFormat="1" applyFont="1" applyFill="1" applyBorder="1" applyAlignment="1">
      <alignment horizontal="centerContinuous" vertical="center" wrapText="1"/>
    </xf>
    <xf numFmtId="172" fontId="21" fillId="3" borderId="0" xfId="0" applyNumberFormat="1" applyFont="1" applyFill="1" applyAlignment="1">
      <alignment vertical="center" wrapText="1"/>
    </xf>
    <xf numFmtId="16" fontId="21" fillId="0" borderId="0" xfId="0" applyNumberFormat="1" applyFont="1" applyAlignment="1">
      <alignment vertical="center"/>
    </xf>
    <xf numFmtId="0" fontId="7" fillId="3" borderId="0" xfId="0" applyFont="1" applyFill="1" applyBorder="1" applyAlignment="1">
      <alignment vertical="center" wrapText="1"/>
    </xf>
    <xf numFmtId="172" fontId="21" fillId="0" borderId="0" xfId="0" applyNumberFormat="1" applyFont="1"/>
    <xf numFmtId="164" fontId="22" fillId="3" borderId="0" xfId="4" applyFont="1" applyFill="1" applyBorder="1" applyAlignment="1">
      <alignment horizontal="right" vertical="center" wrapText="1"/>
    </xf>
    <xf numFmtId="164" fontId="35" fillId="3" borderId="0" xfId="4" applyFont="1" applyFill="1" applyBorder="1" applyAlignment="1">
      <alignment horizontal="right" vertical="center" wrapText="1"/>
    </xf>
    <xf numFmtId="0" fontId="35" fillId="3" borderId="0" xfId="8" applyFont="1" applyFill="1" applyBorder="1" applyAlignment="1" applyProtection="1">
      <alignment horizontal="left" vertical="center" wrapText="1"/>
      <protection hidden="1"/>
    </xf>
    <xf numFmtId="172" fontId="34" fillId="0" borderId="0" xfId="0" applyNumberFormat="1" applyFont="1"/>
    <xf numFmtId="0" fontId="34" fillId="0" borderId="0" xfId="0" applyFont="1"/>
    <xf numFmtId="166" fontId="21" fillId="3" borderId="16" xfId="5" applyFont="1" applyFill="1" applyBorder="1" applyAlignment="1">
      <alignment horizontal="right" vertical="center" wrapText="1"/>
    </xf>
    <xf numFmtId="164" fontId="23" fillId="3" borderId="16" xfId="4" applyFont="1" applyFill="1" applyBorder="1" applyAlignment="1">
      <alignment horizontal="right" vertical="center" wrapText="1"/>
    </xf>
    <xf numFmtId="0" fontId="20" fillId="3" borderId="0" xfId="0" applyFont="1" applyFill="1" applyAlignment="1">
      <alignment vertical="center"/>
    </xf>
    <xf numFmtId="0" fontId="32" fillId="3" borderId="0" xfId="0" applyFont="1" applyFill="1" applyAlignment="1">
      <alignment vertical="center"/>
    </xf>
    <xf numFmtId="0" fontId="21" fillId="3" borderId="0" xfId="0" applyFont="1" applyFill="1" applyAlignment="1">
      <alignment horizontal="right" vertical="center"/>
    </xf>
    <xf numFmtId="164" fontId="21" fillId="3" borderId="0" xfId="4" applyFont="1" applyFill="1" applyBorder="1" applyAlignment="1">
      <alignment horizontal="right" vertical="center"/>
    </xf>
    <xf numFmtId="0" fontId="21" fillId="3" borderId="0" xfId="0" applyFont="1" applyFill="1" applyAlignment="1" applyProtection="1">
      <alignment horizontal="left" vertical="center" wrapText="1"/>
      <protection hidden="1"/>
    </xf>
    <xf numFmtId="0" fontId="21" fillId="3" borderId="16" xfId="0" applyFont="1" applyFill="1" applyBorder="1" applyAlignment="1">
      <alignment horizontal="left" vertical="center" wrapText="1"/>
    </xf>
    <xf numFmtId="164" fontId="21" fillId="3" borderId="16" xfId="4" applyFont="1" applyFill="1" applyBorder="1" applyAlignment="1">
      <alignment horizontal="right" vertical="center"/>
    </xf>
    <xf numFmtId="0" fontId="40" fillId="3" borderId="0" xfId="0" applyFont="1" applyFill="1" applyAlignment="1">
      <alignment vertical="center"/>
    </xf>
    <xf numFmtId="0" fontId="40" fillId="3" borderId="0" xfId="0" applyFont="1" applyFill="1" applyAlignment="1">
      <alignment horizontal="right" vertical="center"/>
    </xf>
    <xf numFmtId="169" fontId="40" fillId="3" borderId="0" xfId="6" applyNumberFormat="1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0" fontId="34" fillId="0" borderId="0" xfId="0" applyFont="1" applyAlignment="1">
      <alignment vertical="center"/>
    </xf>
    <xf numFmtId="0" fontId="35" fillId="3" borderId="0" xfId="8" applyFont="1" applyFill="1" applyBorder="1" applyAlignment="1" applyProtection="1">
      <alignment horizontal="left" vertical="center" wrapText="1" indent="2"/>
      <protection hidden="1"/>
    </xf>
    <xf numFmtId="0" fontId="24" fillId="2" borderId="0" xfId="0" applyFont="1" applyFill="1" applyAlignment="1">
      <alignment vertical="center"/>
    </xf>
    <xf numFmtId="0" fontId="24" fillId="2" borderId="13" xfId="0" applyFont="1" applyFill="1" applyBorder="1" applyAlignment="1">
      <alignment horizontal="center" vertical="center" wrapText="1"/>
    </xf>
    <xf numFmtId="0" fontId="24" fillId="2" borderId="13" xfId="0" applyFont="1" applyFill="1" applyBorder="1" applyAlignment="1">
      <alignment vertical="center" wrapText="1"/>
    </xf>
    <xf numFmtId="0" fontId="21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left" vertical="center"/>
    </xf>
    <xf numFmtId="0" fontId="25" fillId="3" borderId="0" xfId="0" applyFont="1" applyFill="1" applyAlignment="1">
      <alignment vertical="center"/>
    </xf>
    <xf numFmtId="41" fontId="25" fillId="3" borderId="0" xfId="0" applyNumberFormat="1" applyFont="1" applyFill="1" applyAlignment="1">
      <alignment horizontal="right" vertical="center"/>
    </xf>
    <xf numFmtId="41" fontId="21" fillId="3" borderId="0" xfId="0" applyNumberFormat="1" applyFont="1" applyFill="1" applyAlignment="1">
      <alignment horizontal="right" vertical="center"/>
    </xf>
    <xf numFmtId="0" fontId="21" fillId="3" borderId="0" xfId="0" applyFont="1" applyFill="1" applyAlignment="1">
      <alignment horizontal="left" vertical="center"/>
    </xf>
    <xf numFmtId="164" fontId="25" fillId="3" borderId="0" xfId="4" applyFont="1" applyFill="1" applyBorder="1" applyAlignment="1">
      <alignment horizontal="right" vertical="center"/>
    </xf>
    <xf numFmtId="0" fontId="25" fillId="3" borderId="4" xfId="0" applyFont="1" applyFill="1" applyBorder="1" applyAlignment="1">
      <alignment vertical="center"/>
    </xf>
    <xf numFmtId="164" fontId="25" fillId="3" borderId="4" xfId="4" applyFont="1" applyFill="1" applyBorder="1" applyAlignment="1">
      <alignment horizontal="right" vertical="center"/>
    </xf>
    <xf numFmtId="0" fontId="41" fillId="3" borderId="0" xfId="0" applyFont="1" applyFill="1" applyAlignment="1">
      <alignment horizontal="left" vertical="center"/>
    </xf>
    <xf numFmtId="169" fontId="40" fillId="3" borderId="0" xfId="6" applyNumberFormat="1" applyFont="1" applyFill="1" applyBorder="1" applyAlignment="1">
      <alignment vertical="center" wrapText="1"/>
    </xf>
    <xf numFmtId="0" fontId="21" fillId="2" borderId="0" xfId="0" applyFont="1" applyFill="1" applyAlignment="1">
      <alignment vertical="center"/>
    </xf>
    <xf numFmtId="1" fontId="24" fillId="2" borderId="0" xfId="3" applyNumberFormat="1" applyFont="1" applyFill="1" applyAlignment="1">
      <alignment horizontal="right" vertical="center" wrapText="1"/>
    </xf>
    <xf numFmtId="0" fontId="24" fillId="2" borderId="0" xfId="0" applyFont="1" applyFill="1" applyAlignment="1">
      <alignment horizontal="right" vertical="center"/>
    </xf>
    <xf numFmtId="171" fontId="25" fillId="3" borderId="0" xfId="7" applyNumberFormat="1" applyFont="1" applyFill="1" applyBorder="1" applyAlignment="1">
      <alignment horizontal="right" vertical="center"/>
    </xf>
    <xf numFmtId="171" fontId="21" fillId="3" borderId="0" xfId="7" applyNumberFormat="1" applyFont="1" applyFill="1" applyBorder="1" applyAlignment="1">
      <alignment horizontal="right" vertical="center"/>
    </xf>
    <xf numFmtId="171" fontId="25" fillId="3" borderId="4" xfId="7" applyNumberFormat="1" applyFont="1" applyFill="1" applyBorder="1" applyAlignment="1">
      <alignment horizontal="right" vertical="center"/>
    </xf>
    <xf numFmtId="41" fontId="21" fillId="3" borderId="0" xfId="0" applyNumberFormat="1" applyFont="1" applyFill="1" applyAlignment="1">
      <alignment vertical="center"/>
    </xf>
    <xf numFmtId="166" fontId="25" fillId="3" borderId="16" xfId="5" applyFont="1" applyFill="1" applyBorder="1" applyAlignment="1">
      <alignment horizontal="right" vertical="center" wrapText="1"/>
    </xf>
    <xf numFmtId="164" fontId="25" fillId="3" borderId="16" xfId="4" applyFont="1" applyFill="1" applyBorder="1" applyAlignment="1">
      <alignment horizontal="right" vertical="center" wrapText="1"/>
    </xf>
    <xf numFmtId="0" fontId="42" fillId="3" borderId="0" xfId="0" applyFont="1" applyFill="1" applyAlignment="1">
      <alignment vertical="center"/>
    </xf>
    <xf numFmtId="164" fontId="23" fillId="3" borderId="0" xfId="4" applyFont="1" applyFill="1" applyBorder="1" applyAlignment="1">
      <alignment vertical="center" wrapText="1"/>
    </xf>
    <xf numFmtId="0" fontId="42" fillId="3" borderId="23" xfId="0" applyFont="1" applyFill="1" applyBorder="1" applyAlignment="1">
      <alignment vertical="center"/>
    </xf>
    <xf numFmtId="0" fontId="42" fillId="3" borderId="4" xfId="0" applyFont="1" applyFill="1" applyBorder="1" applyAlignment="1">
      <alignment vertical="center"/>
    </xf>
    <xf numFmtId="164" fontId="23" fillId="3" borderId="16" xfId="4" applyFont="1" applyFill="1" applyBorder="1" applyAlignment="1">
      <alignment vertical="center" wrapText="1"/>
    </xf>
    <xf numFmtId="0" fontId="25" fillId="3" borderId="0" xfId="0" applyFont="1" applyFill="1"/>
    <xf numFmtId="164" fontId="22" fillId="3" borderId="0" xfId="4" applyFont="1" applyFill="1" applyBorder="1" applyAlignment="1">
      <alignment vertical="center" wrapText="1"/>
    </xf>
    <xf numFmtId="168" fontId="22" fillId="3" borderId="0" xfId="4" applyNumberFormat="1" applyFont="1" applyFill="1" applyBorder="1" applyAlignment="1">
      <alignment vertical="center" wrapText="1"/>
    </xf>
    <xf numFmtId="168" fontId="23" fillId="3" borderId="0" xfId="4" applyNumberFormat="1" applyFont="1" applyFill="1" applyBorder="1" applyAlignment="1">
      <alignment vertical="center" wrapText="1"/>
    </xf>
    <xf numFmtId="168" fontId="23" fillId="3" borderId="16" xfId="4" applyNumberFormat="1" applyFont="1" applyFill="1" applyBorder="1" applyAlignment="1">
      <alignment vertical="center" wrapText="1"/>
    </xf>
    <xf numFmtId="0" fontId="20" fillId="3" borderId="0" xfId="0" applyFont="1" applyFill="1" applyBorder="1" applyAlignment="1">
      <alignment vertical="center"/>
    </xf>
    <xf numFmtId="41" fontId="20" fillId="3" borderId="0" xfId="0" applyNumberFormat="1" applyFont="1" applyFill="1" applyBorder="1" applyAlignment="1">
      <alignment vertical="center"/>
    </xf>
    <xf numFmtId="0" fontId="23" fillId="2" borderId="0" xfId="0" applyFont="1" applyFill="1" applyAlignment="1">
      <alignment horizontal="right" vertical="center" wrapText="1"/>
    </xf>
    <xf numFmtId="0" fontId="23" fillId="3" borderId="16" xfId="8" applyFont="1" applyFill="1" applyBorder="1" applyAlignment="1" applyProtection="1">
      <alignment horizontal="left" vertical="center" wrapText="1"/>
      <protection hidden="1"/>
    </xf>
    <xf numFmtId="164" fontId="23" fillId="3" borderId="16" xfId="4" applyFont="1" applyFill="1" applyBorder="1" applyAlignment="1" applyProtection="1">
      <alignment horizontal="right" vertical="center" wrapText="1"/>
      <protection hidden="1"/>
    </xf>
    <xf numFmtId="171" fontId="25" fillId="3" borderId="0" xfId="7" applyNumberFormat="1" applyFont="1" applyFill="1" applyBorder="1" applyAlignment="1">
      <alignment horizontal="right" vertical="center" wrapText="1"/>
    </xf>
    <xf numFmtId="171" fontId="21" fillId="3" borderId="16" xfId="7" applyNumberFormat="1" applyFont="1" applyFill="1" applyBorder="1" applyAlignment="1">
      <alignment horizontal="right" vertical="center" wrapText="1"/>
    </xf>
    <xf numFmtId="171" fontId="23" fillId="3" borderId="0" xfId="7" applyNumberFormat="1" applyFont="1" applyFill="1" applyBorder="1" applyAlignment="1">
      <alignment horizontal="right" vertical="center" wrapText="1"/>
    </xf>
    <xf numFmtId="0" fontId="25" fillId="3" borderId="0" xfId="0" applyFont="1" applyFill="1" applyBorder="1" applyAlignment="1" applyProtection="1">
      <alignment horizontal="center" vertical="center"/>
      <protection hidden="1"/>
    </xf>
    <xf numFmtId="164" fontId="21" fillId="3" borderId="0" xfId="4" applyFont="1" applyFill="1" applyBorder="1" applyAlignment="1" applyProtection="1">
      <alignment horizontal="right" vertical="center"/>
      <protection hidden="1"/>
    </xf>
    <xf numFmtId="0" fontId="21" fillId="3" borderId="4" xfId="0" applyFont="1" applyFill="1" applyBorder="1" applyAlignment="1" applyProtection="1">
      <alignment horizontal="left" vertical="center" wrapText="1"/>
      <protection hidden="1"/>
    </xf>
    <xf numFmtId="164" fontId="21" fillId="3" borderId="4" xfId="4" applyFont="1" applyFill="1" applyBorder="1" applyAlignment="1" applyProtection="1">
      <alignment horizontal="right" vertical="center"/>
      <protection hidden="1"/>
    </xf>
    <xf numFmtId="0" fontId="21" fillId="3" borderId="0" xfId="0" applyFont="1" applyFill="1" applyAlignment="1" applyProtection="1">
      <alignment vertical="center"/>
      <protection hidden="1"/>
    </xf>
    <xf numFmtId="0" fontId="21" fillId="0" borderId="0" xfId="0" applyFont="1" applyAlignment="1" applyProtection="1">
      <alignment vertical="center"/>
      <protection hidden="1"/>
    </xf>
    <xf numFmtId="164" fontId="25" fillId="3" borderId="0" xfId="4" applyFont="1" applyFill="1" applyBorder="1" applyAlignment="1" applyProtection="1">
      <alignment horizontal="right" vertical="center"/>
      <protection hidden="1"/>
    </xf>
    <xf numFmtId="0" fontId="21" fillId="3" borderId="0" xfId="0" applyFont="1" applyFill="1" applyBorder="1" applyAlignment="1" applyProtection="1">
      <alignment horizontal="left" vertical="center" wrapText="1"/>
      <protection hidden="1"/>
    </xf>
    <xf numFmtId="0" fontId="24" fillId="2" borderId="0" xfId="0" applyFont="1" applyFill="1" applyBorder="1" applyAlignment="1" applyProtection="1">
      <alignment vertical="center" wrapText="1"/>
      <protection hidden="1"/>
    </xf>
    <xf numFmtId="0" fontId="24" fillId="2" borderId="0" xfId="0" applyFont="1" applyFill="1" applyBorder="1" applyAlignment="1" applyProtection="1">
      <alignment horizontal="center" vertical="center" wrapText="1"/>
      <protection hidden="1"/>
    </xf>
    <xf numFmtId="171" fontId="25" fillId="3" borderId="0" xfId="7" applyNumberFormat="1" applyFont="1" applyFill="1" applyBorder="1" applyAlignment="1" applyProtection="1">
      <alignment horizontal="right" vertical="center"/>
      <protection hidden="1"/>
    </xf>
    <xf numFmtId="171" fontId="21" fillId="3" borderId="0" xfId="7" applyNumberFormat="1" applyFont="1" applyFill="1" applyBorder="1" applyAlignment="1" applyProtection="1">
      <alignment horizontal="right" vertical="center"/>
      <protection hidden="1"/>
    </xf>
    <xf numFmtId="171" fontId="21" fillId="3" borderId="4" xfId="7" applyNumberFormat="1" applyFont="1" applyFill="1" applyBorder="1" applyAlignment="1" applyProtection="1">
      <alignment horizontal="right" vertical="center"/>
      <protection hidden="1"/>
    </xf>
    <xf numFmtId="167" fontId="20" fillId="3" borderId="0" xfId="0" applyNumberFormat="1" applyFont="1" applyFill="1" applyBorder="1" applyAlignment="1">
      <alignment vertical="center"/>
    </xf>
    <xf numFmtId="0" fontId="9" fillId="3" borderId="3" xfId="1" applyFont="1" applyFill="1" applyBorder="1" applyAlignment="1">
      <alignment vertical="center" wrapText="1"/>
    </xf>
    <xf numFmtId="0" fontId="10" fillId="3" borderId="24" xfId="0" applyFont="1" applyFill="1" applyBorder="1" applyAlignment="1">
      <alignment vertical="center" wrapText="1"/>
    </xf>
    <xf numFmtId="0" fontId="10" fillId="3" borderId="25" xfId="0" applyFont="1" applyFill="1" applyBorder="1" applyAlignment="1">
      <alignment vertical="center" wrapText="1"/>
    </xf>
    <xf numFmtId="0" fontId="0" fillId="3" borderId="24" xfId="0" applyFill="1" applyBorder="1" applyAlignment="1">
      <alignment vertical="center" wrapText="1"/>
    </xf>
    <xf numFmtId="0" fontId="0" fillId="3" borderId="25" xfId="0" quotePrefix="1" applyFill="1" applyBorder="1" applyAlignment="1">
      <alignment vertical="center" wrapText="1"/>
    </xf>
    <xf numFmtId="0" fontId="28" fillId="5" borderId="26" xfId="1" applyFont="1" applyFill="1" applyBorder="1" applyAlignment="1">
      <alignment horizontal="left" vertical="center" wrapText="1"/>
    </xf>
    <xf numFmtId="0" fontId="28" fillId="5" borderId="26" xfId="1" applyFont="1" applyFill="1" applyBorder="1" applyAlignment="1">
      <alignment vertical="center" wrapText="1"/>
    </xf>
    <xf numFmtId="0" fontId="6" fillId="5" borderId="20" xfId="0" applyFont="1" applyFill="1" applyBorder="1" applyAlignment="1">
      <alignment vertical="center" wrapText="1"/>
    </xf>
    <xf numFmtId="0" fontId="23" fillId="0" borderId="4" xfId="0" applyFont="1" applyBorder="1" applyAlignment="1">
      <alignment horizontal="left" vertical="center" wrapText="1" indent="1"/>
    </xf>
    <xf numFmtId="0" fontId="12" fillId="4" borderId="0" xfId="1" applyFont="1" applyFill="1" applyBorder="1" applyAlignment="1">
      <alignment horizontal="center" vertical="center"/>
    </xf>
    <xf numFmtId="0" fontId="14" fillId="4" borderId="0" xfId="1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7" fillId="3" borderId="0" xfId="0" applyFont="1" applyFill="1" applyAlignment="1">
      <alignment horizontal="center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  <xf numFmtId="0" fontId="23" fillId="3" borderId="0" xfId="0" applyFont="1" applyFill="1" applyBorder="1" applyAlignment="1">
      <alignment horizontal="left" vertical="center" wrapText="1"/>
    </xf>
    <xf numFmtId="0" fontId="21" fillId="3" borderId="0" xfId="0" applyFont="1" applyFill="1" applyAlignment="1">
      <alignment horizontal="left" vertical="center" wrapText="1"/>
    </xf>
    <xf numFmtId="0" fontId="21" fillId="3" borderId="1" xfId="8" applyFont="1" applyFill="1" applyBorder="1" applyAlignment="1" applyProtection="1">
      <alignment horizontal="left" vertical="center" wrapText="1"/>
      <protection hidden="1"/>
    </xf>
    <xf numFmtId="0" fontId="21" fillId="0" borderId="0" xfId="0" applyFont="1" applyBorder="1" applyAlignment="1">
      <alignment horizontal="left"/>
    </xf>
    <xf numFmtId="0" fontId="29" fillId="0" borderId="0" xfId="0" applyFont="1" applyAlignment="1">
      <alignment horizontal="center" vertical="center" wrapText="1"/>
    </xf>
    <xf numFmtId="0" fontId="21" fillId="0" borderId="1" xfId="0" applyFont="1" applyBorder="1" applyAlignment="1">
      <alignment horizontal="left"/>
    </xf>
    <xf numFmtId="0" fontId="22" fillId="0" borderId="0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left" vertical="center" wrapText="1"/>
    </xf>
    <xf numFmtId="0" fontId="7" fillId="3" borderId="0" xfId="0" quotePrefix="1" applyFont="1" applyFill="1" applyAlignment="1">
      <alignment horizontal="center" vertical="center" wrapText="1"/>
    </xf>
    <xf numFmtId="0" fontId="4" fillId="3" borderId="0" xfId="0" quotePrefix="1" applyFont="1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32" fillId="3" borderId="0" xfId="0" applyFont="1" applyFill="1" applyBorder="1" applyAlignment="1">
      <alignment horizontal="center" vertical="center" wrapText="1"/>
    </xf>
    <xf numFmtId="0" fontId="25" fillId="3" borderId="0" xfId="0" applyFont="1" applyFill="1" applyAlignment="1">
      <alignment horizontal="center" vertical="center" wrapText="1"/>
    </xf>
    <xf numFmtId="0" fontId="21" fillId="3" borderId="0" xfId="8" applyFont="1" applyFill="1" applyBorder="1" applyAlignment="1" applyProtection="1">
      <alignment horizontal="left" vertical="center" wrapText="1"/>
      <protection hidden="1"/>
    </xf>
    <xf numFmtId="0" fontId="21" fillId="3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0" fillId="3" borderId="0" xfId="0" applyFont="1" applyFill="1" applyAlignment="1">
      <alignment vertical="center" wrapText="1"/>
    </xf>
    <xf numFmtId="0" fontId="7" fillId="3" borderId="0" xfId="0" applyFont="1" applyFill="1" applyBorder="1" applyAlignment="1">
      <alignment horizontal="center" vertical="center" wrapText="1"/>
    </xf>
    <xf numFmtId="1" fontId="22" fillId="3" borderId="0" xfId="11" applyNumberFormat="1" applyFont="1" applyFill="1" applyBorder="1" applyAlignment="1">
      <alignment horizontal="center" vertical="center" wrapText="1"/>
    </xf>
    <xf numFmtId="0" fontId="23" fillId="3" borderId="0" xfId="3" applyFont="1" applyFill="1" applyBorder="1" applyAlignment="1" applyProtection="1">
      <alignment horizontal="left" vertical="center" wrapText="1"/>
    </xf>
    <xf numFmtId="1" fontId="7" fillId="3" borderId="0" xfId="2" applyNumberFormat="1" applyFont="1" applyFill="1" applyAlignment="1">
      <alignment horizontal="center" vertical="center" wrapText="1"/>
    </xf>
    <xf numFmtId="0" fontId="7" fillId="3" borderId="0" xfId="11" applyFont="1" applyFill="1" applyAlignment="1">
      <alignment horizontal="center" vertical="center" wrapText="1"/>
    </xf>
    <xf numFmtId="0" fontId="24" fillId="2" borderId="0" xfId="0" applyFont="1" applyFill="1" applyAlignment="1">
      <alignment horizontal="left" vertical="center"/>
    </xf>
    <xf numFmtId="0" fontId="24" fillId="2" borderId="13" xfId="0" applyFont="1" applyFill="1" applyBorder="1" applyAlignment="1">
      <alignment horizontal="center" vertical="center" wrapText="1"/>
    </xf>
    <xf numFmtId="0" fontId="23" fillId="3" borderId="1" xfId="8" applyFont="1" applyFill="1" applyBorder="1" applyAlignment="1">
      <alignment horizontal="left" vertical="center" wrapText="1"/>
    </xf>
    <xf numFmtId="0" fontId="25" fillId="3" borderId="0" xfId="0" applyFont="1" applyFill="1" applyAlignment="1">
      <alignment horizontal="left" vertical="center" wrapText="1"/>
    </xf>
    <xf numFmtId="1" fontId="22" fillId="3" borderId="0" xfId="0" quotePrefix="1" applyNumberFormat="1" applyFont="1" applyFill="1" applyAlignment="1">
      <alignment horizontal="center" vertical="center" wrapText="1"/>
    </xf>
    <xf numFmtId="0" fontId="23" fillId="3" borderId="0" xfId="8" applyFont="1" applyFill="1" applyBorder="1" applyAlignment="1">
      <alignment horizontal="left" vertical="center"/>
    </xf>
    <xf numFmtId="0" fontId="20" fillId="3" borderId="0" xfId="0" applyFont="1" applyFill="1"/>
    <xf numFmtId="0" fontId="21" fillId="3" borderId="22" xfId="0" applyFont="1" applyFill="1" applyBorder="1" applyAlignment="1">
      <alignment horizontal="left" vertical="center"/>
    </xf>
    <xf numFmtId="0" fontId="30" fillId="0" borderId="0" xfId="0" applyFont="1" applyAlignment="1">
      <alignment horizontal="center" vertical="center" wrapText="1"/>
    </xf>
    <xf numFmtId="0" fontId="24" fillId="2" borderId="0" xfId="0" applyFont="1" applyFill="1" applyAlignment="1">
      <alignment horizontal="left" vertical="center" wrapText="1"/>
    </xf>
    <xf numFmtId="41" fontId="20" fillId="3" borderId="0" xfId="0" applyNumberFormat="1" applyFont="1" applyFill="1" applyBorder="1" applyAlignment="1">
      <alignment vertical="center"/>
    </xf>
    <xf numFmtId="0" fontId="20" fillId="3" borderId="0" xfId="0" applyFont="1" applyFill="1" applyBorder="1" applyAlignment="1">
      <alignment vertical="center"/>
    </xf>
    <xf numFmtId="0" fontId="20" fillId="3" borderId="0" xfId="0" applyFont="1" applyFill="1" applyAlignment="1">
      <alignment horizontal="left" vertical="center"/>
    </xf>
    <xf numFmtId="165" fontId="39" fillId="3" borderId="0" xfId="10" applyFont="1" applyFill="1" applyAlignment="1">
      <alignment horizontal="center" vertical="center" wrapText="1"/>
    </xf>
    <xf numFmtId="0" fontId="4" fillId="3" borderId="0" xfId="0" applyFont="1" applyFill="1" applyBorder="1" applyAlignment="1" applyProtection="1">
      <alignment horizontal="center" vertical="center" wrapText="1"/>
      <protection hidden="1"/>
    </xf>
    <xf numFmtId="0" fontId="25" fillId="3" borderId="1" xfId="0" applyFont="1" applyFill="1" applyBorder="1" applyAlignment="1">
      <alignment horizontal="left" vertical="center" wrapText="1"/>
    </xf>
  </cellXfs>
  <cellStyles count="14">
    <cellStyle name="con punto" xfId="5"/>
    <cellStyle name="Hipervínculo" xfId="1" builtinId="8"/>
    <cellStyle name="Millares" xfId="7" builtinId="3"/>
    <cellStyle name="Millares [0]" xfId="4" builtinId="6"/>
    <cellStyle name="Millares [0] 2" xfId="12"/>
    <cellStyle name="Normal" xfId="0" builtinId="0"/>
    <cellStyle name="Normal 12" xfId="10"/>
    <cellStyle name="Normal 12 2" xfId="13"/>
    <cellStyle name="Normal 2" xfId="3"/>
    <cellStyle name="Normal 3" xfId="2"/>
    <cellStyle name="Normal 3 2" xfId="9"/>
    <cellStyle name="Normal 4" xfId="11"/>
    <cellStyle name="Normal 5" xfId="8"/>
    <cellStyle name="Porcentaje" xfId="6" builtinId="5"/>
  </cellStyles>
  <dxfs count="52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mruColors>
      <color rgb="FF19A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2</xdr:row>
      <xdr:rowOff>171449</xdr:rowOff>
    </xdr:from>
    <xdr:to>
      <xdr:col>12</xdr:col>
      <xdr:colOff>0</xdr:colOff>
      <xdr:row>70</xdr:row>
      <xdr:rowOff>68035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C651BF6-F034-4310-9D5F-F71A90491E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00074"/>
          <a:ext cx="9115425" cy="128505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670831</xdr:colOff>
      <xdr:row>66</xdr:row>
      <xdr:rowOff>133350</xdr:rowOff>
    </xdr:from>
    <xdr:to>
      <xdr:col>10</xdr:col>
      <xdr:colOff>689881</xdr:colOff>
      <xdr:row>69</xdr:row>
      <xdr:rowOff>26785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xmlns="" id="{0F3E8DC8-B2D1-4CD1-BABD-571E5B477772}"/>
            </a:ext>
          </a:extLst>
        </xdr:cNvPr>
        <xdr:cNvSpPr>
          <a:spLocks noChangeArrowheads="1"/>
        </xdr:cNvSpPr>
      </xdr:nvSpPr>
      <xdr:spPr bwMode="auto">
        <a:xfrm>
          <a:off x="670831" y="12753975"/>
          <a:ext cx="7639050" cy="464935"/>
        </a:xfrm>
        <a:prstGeom prst="rect">
          <a:avLst/>
        </a:prstGeom>
        <a:noFill/>
        <a:ln w="9525">
          <a:noFill/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>
          <a:spAutoFit/>
        </a:bodyPr>
        <a:lstStyle/>
        <a:p>
          <a:pPr algn="ctr" eaLnBrk="0" fontAlgn="base" hangingPunct="0">
            <a:lnSpc>
              <a:spcPct val="106000"/>
            </a:lnSpc>
          </a:pPr>
          <a:r>
            <a:rPr lang="es-CR" sz="1200" kern="1200">
              <a:solidFill>
                <a:schemeClr val="bg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San José, Merced, Edificio Torre Mercedes, 10° piso, Paseo Colón, Avenida Primera, Calles 22 y 24 bis, </a:t>
          </a:r>
          <a:endParaRPr lang="es-CR" sz="18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 eaLnBrk="0" fontAlgn="base" hangingPunct="0">
            <a:lnSpc>
              <a:spcPct val="106000"/>
            </a:lnSpc>
          </a:pPr>
          <a:r>
            <a:rPr lang="es-CR" sz="1200" kern="1200">
              <a:solidFill>
                <a:schemeClr val="bg1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Arial" panose="020B0604020202020204" pitchFamily="34" charset="0"/>
            </a:rPr>
            <a:t>Correo electrónico: estadistica@mep.go.cr</a:t>
          </a:r>
          <a:endParaRPr lang="es-CR" sz="1800" kern="1400">
            <a:solidFill>
              <a:schemeClr val="bg1"/>
            </a:solidFill>
            <a:effectLst/>
            <a:latin typeface="Arial" panose="020B060402020202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285750</xdr:colOff>
      <xdr:row>24</xdr:row>
      <xdr:rowOff>187780</xdr:rowOff>
    </xdr:from>
    <xdr:to>
      <xdr:col>11</xdr:col>
      <xdr:colOff>381000</xdr:colOff>
      <xdr:row>35</xdr:row>
      <xdr:rowOff>163286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xmlns="" id="{DCF6E8B4-B8BB-4063-8BE2-9FEE23029C0A}"/>
            </a:ext>
          </a:extLst>
        </xdr:cNvPr>
        <xdr:cNvSpPr txBox="1"/>
      </xdr:nvSpPr>
      <xdr:spPr>
        <a:xfrm>
          <a:off x="285750" y="4814209"/>
          <a:ext cx="8477250" cy="207100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r>
            <a:rPr lang="es-CR" sz="3600" b="1" baseline="0">
              <a:latin typeface="+mn-lt"/>
              <a:cs typeface="Arial" panose="020B0604020202020204" pitchFamily="34" charset="0"/>
            </a:rPr>
            <a:t>SERVICIOS DE EDUCACIÓN ESPECIAL             2014-2021</a:t>
          </a:r>
        </a:p>
      </xdr:txBody>
    </xdr:sp>
    <xdr:clientData/>
  </xdr:twoCellAnchor>
  <xdr:twoCellAnchor>
    <xdr:from>
      <xdr:col>1</xdr:col>
      <xdr:colOff>5443</xdr:colOff>
      <xdr:row>46</xdr:row>
      <xdr:rowOff>108857</xdr:rowOff>
    </xdr:from>
    <xdr:to>
      <xdr:col>10</xdr:col>
      <xdr:colOff>748393</xdr:colOff>
      <xdr:row>49</xdr:row>
      <xdr:rowOff>42182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xmlns="" id="{A23B3412-F1D7-4D0E-A4F3-67AEB3C433AE}"/>
            </a:ext>
          </a:extLst>
        </xdr:cNvPr>
        <xdr:cNvSpPr txBox="1"/>
      </xdr:nvSpPr>
      <xdr:spPr>
        <a:xfrm>
          <a:off x="767443" y="8919482"/>
          <a:ext cx="7600950" cy="5048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CR" sz="1800" b="1">
            <a:solidFill>
              <a:srgbClr val="FF0000"/>
            </a:solidFill>
            <a:latin typeface="+mn-lt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5443</xdr:colOff>
      <xdr:row>49</xdr:row>
      <xdr:rowOff>46263</xdr:rowOff>
    </xdr:from>
    <xdr:to>
      <xdr:col>10</xdr:col>
      <xdr:colOff>748393</xdr:colOff>
      <xdr:row>51</xdr:row>
      <xdr:rowOff>93888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xmlns="" id="{70C11774-A84F-4836-ADBE-282734C1D751}"/>
            </a:ext>
          </a:extLst>
        </xdr:cNvPr>
        <xdr:cNvSpPr txBox="1"/>
      </xdr:nvSpPr>
      <xdr:spPr>
        <a:xfrm>
          <a:off x="767443" y="9428388"/>
          <a:ext cx="7600950" cy="4286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CR" sz="1800" b="1">
              <a:latin typeface="+mn-lt"/>
              <a:cs typeface="Arial" panose="020B0604020202020204" pitchFamily="34" charset="0"/>
            </a:rPr>
            <a:t>MAYO, 2022</a:t>
          </a:r>
        </a:p>
      </xdr:txBody>
    </xdr:sp>
    <xdr:clientData/>
  </xdr:twoCellAnchor>
  <xdr:twoCellAnchor editAs="oneCell">
    <xdr:from>
      <xdr:col>0</xdr:col>
      <xdr:colOff>95250</xdr:colOff>
      <xdr:row>5</xdr:row>
      <xdr:rowOff>122464</xdr:rowOff>
    </xdr:from>
    <xdr:to>
      <xdr:col>1</xdr:col>
      <xdr:colOff>691005</xdr:colOff>
      <xdr:row>11</xdr:row>
      <xdr:rowOff>13607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xmlns="" id="{69C94C33-C505-4C79-854C-C244D665E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1122589"/>
          <a:ext cx="1357755" cy="10341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25854</xdr:colOff>
      <xdr:row>5</xdr:row>
      <xdr:rowOff>130436</xdr:rowOff>
    </xdr:from>
    <xdr:to>
      <xdr:col>8</xdr:col>
      <xdr:colOff>742950</xdr:colOff>
      <xdr:row>12</xdr:row>
      <xdr:rowOff>126836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xmlns="" id="{513644DB-15A1-48C0-9825-612DB8271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49854" y="1137365"/>
          <a:ext cx="5289096" cy="13299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8</xdr:col>
      <xdr:colOff>9525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6DAC1973-9AF1-4E70-8010-18D23AB03B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48375"/>
          <a:ext cx="6105525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1F92CD3A-5220-4E43-958F-0C35F30FA2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D344EAF5-29FB-440A-89BB-D9046FFC75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4400464A-24F3-4248-86E8-A1EC9CF914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991225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7</xdr:col>
      <xdr:colOff>742949</xdr:colOff>
      <xdr:row>54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EFF0653-2DFF-4C28-A29C-1E46405FB7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019800"/>
          <a:ext cx="6076949" cy="2905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Cobertura%20asignaturas%20especiales%20I%20y%20II%20Ciclos%202011-2021.xlsx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2:Q3"/>
  <sheetViews>
    <sheetView showGridLines="0" tabSelected="1" topLeftCell="A7" zoomScale="60" zoomScaleNormal="60" workbookViewId="0">
      <selection activeCell="P44" sqref="P44"/>
    </sheetView>
  </sheetViews>
  <sheetFormatPr baseColWidth="10" defaultRowHeight="15" x14ac:dyDescent="0.25"/>
  <cols>
    <col min="1" max="13" width="11.42578125" style="3"/>
    <col min="14" max="14" width="5" style="3" customWidth="1"/>
    <col min="15" max="15" width="11.42578125" style="3"/>
  </cols>
  <sheetData>
    <row r="2" spans="16:17" ht="18.75" customHeight="1" x14ac:dyDescent="0.25">
      <c r="P2" s="258" t="s">
        <v>50</v>
      </c>
      <c r="Q2" s="258"/>
    </row>
    <row r="3" spans="16:17" ht="15" customHeight="1" x14ac:dyDescent="0.25">
      <c r="P3" s="258"/>
      <c r="Q3" s="258"/>
    </row>
  </sheetData>
  <mergeCells count="1">
    <mergeCell ref="P2:Q3"/>
  </mergeCells>
  <hyperlinks>
    <hyperlink ref="P2" location="INDICE!A1" display="INDICE"/>
  </hyperlinks>
  <pageMargins left="0.70866141732283472" right="0.70866141732283472" top="0.74803149606299213" bottom="0.74803149606299213" header="0.31496062992125984" footer="0.31496062992125984"/>
  <pageSetup scale="6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rgb="FF19A0FF"/>
    <pageSetUpPr fitToPage="1"/>
  </sheetPr>
  <dimension ref="A2:I27"/>
  <sheetViews>
    <sheetView showGridLines="0" topLeftCell="A4" workbookViewId="0">
      <selection activeCell="A19" sqref="A19:I19"/>
    </sheetView>
  </sheetViews>
  <sheetFormatPr baseColWidth="10" defaultRowHeight="12.75" x14ac:dyDescent="0.2"/>
  <cols>
    <col min="1" max="16384" width="11.42578125" style="18"/>
  </cols>
  <sheetData>
    <row r="2" spans="9:9" x14ac:dyDescent="0.2">
      <c r="I2" s="259" t="s">
        <v>50</v>
      </c>
    </row>
    <row r="3" spans="9:9" x14ac:dyDescent="0.2">
      <c r="I3" s="259"/>
    </row>
    <row r="17" spans="1:8" x14ac:dyDescent="0.2">
      <c r="A17" s="273" t="s">
        <v>165</v>
      </c>
      <c r="B17" s="273"/>
      <c r="C17" s="273"/>
      <c r="D17" s="273"/>
      <c r="E17" s="273"/>
      <c r="F17" s="273"/>
      <c r="G17" s="273"/>
      <c r="H17" s="273"/>
    </row>
    <row r="18" spans="1:8" x14ac:dyDescent="0.2">
      <c r="A18" s="273"/>
      <c r="B18" s="273"/>
      <c r="C18" s="273"/>
      <c r="D18" s="273"/>
      <c r="E18" s="273"/>
      <c r="F18" s="273"/>
      <c r="G18" s="273"/>
      <c r="H18" s="273"/>
    </row>
    <row r="19" spans="1:8" x14ac:dyDescent="0.2">
      <c r="A19" s="273"/>
      <c r="B19" s="273"/>
      <c r="C19" s="273"/>
      <c r="D19" s="273"/>
      <c r="E19" s="273"/>
      <c r="F19" s="273"/>
      <c r="G19" s="273"/>
      <c r="H19" s="273"/>
    </row>
    <row r="20" spans="1:8" x14ac:dyDescent="0.2">
      <c r="A20" s="273"/>
      <c r="B20" s="273"/>
      <c r="C20" s="273"/>
      <c r="D20" s="273"/>
      <c r="E20" s="273"/>
      <c r="F20" s="273"/>
      <c r="G20" s="273"/>
      <c r="H20" s="273"/>
    </row>
    <row r="21" spans="1:8" x14ac:dyDescent="0.2">
      <c r="A21" s="273"/>
      <c r="B21" s="273"/>
      <c r="C21" s="273"/>
      <c r="D21" s="273"/>
      <c r="E21" s="273"/>
      <c r="F21" s="273"/>
      <c r="G21" s="273"/>
      <c r="H21" s="273"/>
    </row>
    <row r="22" spans="1:8" x14ac:dyDescent="0.2">
      <c r="A22" s="273"/>
      <c r="B22" s="273"/>
      <c r="C22" s="273"/>
      <c r="D22" s="273"/>
      <c r="E22" s="273"/>
      <c r="F22" s="273"/>
      <c r="G22" s="273"/>
      <c r="H22" s="273"/>
    </row>
    <row r="23" spans="1:8" x14ac:dyDescent="0.2">
      <c r="A23" s="273"/>
      <c r="B23" s="273"/>
      <c r="C23" s="273"/>
      <c r="D23" s="273"/>
      <c r="E23" s="273"/>
      <c r="F23" s="273"/>
      <c r="G23" s="273"/>
      <c r="H23" s="273"/>
    </row>
    <row r="24" spans="1:8" x14ac:dyDescent="0.2">
      <c r="A24" s="273"/>
      <c r="B24" s="273"/>
      <c r="C24" s="273"/>
      <c r="D24" s="273"/>
      <c r="E24" s="273"/>
      <c r="F24" s="273"/>
      <c r="G24" s="273"/>
      <c r="H24" s="273"/>
    </row>
    <row r="25" spans="1:8" x14ac:dyDescent="0.2">
      <c r="A25" s="273"/>
      <c r="B25" s="273"/>
      <c r="C25" s="273"/>
      <c r="D25" s="273"/>
      <c r="E25" s="273"/>
      <c r="F25" s="273"/>
      <c r="G25" s="273"/>
      <c r="H25" s="273"/>
    </row>
    <row r="26" spans="1:8" x14ac:dyDescent="0.2">
      <c r="A26" s="273"/>
      <c r="B26" s="273"/>
      <c r="C26" s="273"/>
      <c r="D26" s="273"/>
      <c r="E26" s="273"/>
      <c r="F26" s="273"/>
      <c r="G26" s="273"/>
      <c r="H26" s="273"/>
    </row>
    <row r="27" spans="1:8" x14ac:dyDescent="0.2">
      <c r="A27" s="273"/>
      <c r="B27" s="273"/>
      <c r="C27" s="273"/>
      <c r="D27" s="273"/>
      <c r="E27" s="273"/>
      <c r="F27" s="273"/>
      <c r="G27" s="273"/>
      <c r="H27" s="273"/>
    </row>
  </sheetData>
  <mergeCells count="2">
    <mergeCell ref="I2:I3"/>
    <mergeCell ref="A17:H27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K34"/>
  <sheetViews>
    <sheetView showGridLines="0" workbookViewId="0">
      <selection activeCell="K14" sqref="K14"/>
    </sheetView>
  </sheetViews>
  <sheetFormatPr baseColWidth="10" defaultRowHeight="12.75" x14ac:dyDescent="0.2"/>
  <cols>
    <col min="1" max="1" width="30.42578125" style="29" bestFit="1" customWidth="1"/>
    <col min="2" max="9" width="9.7109375" style="29" customWidth="1"/>
    <col min="10" max="47" width="10.7109375" style="19" customWidth="1"/>
    <col min="48" max="16384" width="11.42578125" style="19"/>
  </cols>
  <sheetData>
    <row r="1" spans="1:11" ht="15" x14ac:dyDescent="0.2">
      <c r="A1" s="265" t="s">
        <v>79</v>
      </c>
      <c r="B1" s="265"/>
      <c r="C1" s="265"/>
      <c r="D1" s="265"/>
      <c r="E1" s="265"/>
      <c r="F1" s="265"/>
      <c r="G1" s="265"/>
      <c r="H1" s="265"/>
      <c r="I1" s="265"/>
    </row>
    <row r="2" spans="1:11" ht="15" customHeight="1" x14ac:dyDescent="0.2">
      <c r="A2" s="265" t="s">
        <v>190</v>
      </c>
      <c r="B2" s="265"/>
      <c r="C2" s="265"/>
      <c r="D2" s="265"/>
      <c r="E2" s="265"/>
      <c r="F2" s="265"/>
      <c r="G2" s="265"/>
      <c r="H2" s="265"/>
      <c r="I2" s="265"/>
      <c r="K2" s="259" t="s">
        <v>50</v>
      </c>
    </row>
    <row r="3" spans="1:11" ht="15" customHeight="1" x14ac:dyDescent="0.2">
      <c r="A3" s="265" t="s">
        <v>250</v>
      </c>
      <c r="B3" s="265"/>
      <c r="C3" s="265"/>
      <c r="D3" s="265"/>
      <c r="E3" s="265"/>
      <c r="F3" s="265"/>
      <c r="G3" s="265"/>
      <c r="H3" s="265"/>
      <c r="I3" s="265"/>
      <c r="K3" s="259"/>
    </row>
    <row r="4" spans="1:11" ht="15" x14ac:dyDescent="0.2">
      <c r="A4" s="265" t="s">
        <v>251</v>
      </c>
      <c r="B4" s="265"/>
      <c r="C4" s="265"/>
      <c r="D4" s="265"/>
      <c r="E4" s="265"/>
      <c r="F4" s="265"/>
      <c r="G4" s="265"/>
      <c r="H4" s="265"/>
      <c r="I4" s="265"/>
    </row>
    <row r="5" spans="1:11" ht="17.100000000000001" customHeight="1" x14ac:dyDescent="0.2">
      <c r="A5" s="20"/>
      <c r="B5" s="21"/>
      <c r="C5" s="21"/>
      <c r="D5" s="21"/>
      <c r="E5" s="21"/>
      <c r="F5" s="21"/>
      <c r="G5" s="21"/>
      <c r="H5" s="21"/>
      <c r="I5" s="21"/>
    </row>
    <row r="6" spans="1:11" ht="17.100000000000001" customHeight="1" x14ac:dyDescent="0.2">
      <c r="A6" s="22" t="s">
        <v>242</v>
      </c>
      <c r="B6" s="47">
        <v>2014</v>
      </c>
      <c r="C6" s="47">
        <v>2015</v>
      </c>
      <c r="D6" s="47">
        <v>2016</v>
      </c>
      <c r="E6" s="47">
        <v>2017</v>
      </c>
      <c r="F6" s="47">
        <v>2018</v>
      </c>
      <c r="G6" s="47">
        <v>2019</v>
      </c>
      <c r="H6" s="47">
        <v>2020</v>
      </c>
      <c r="I6" s="47">
        <v>2021</v>
      </c>
    </row>
    <row r="7" spans="1:11" s="32" customFormat="1" ht="20.100000000000001" customHeight="1" x14ac:dyDescent="0.2">
      <c r="A7" s="268" t="s">
        <v>243</v>
      </c>
      <c r="B7" s="268"/>
      <c r="C7" s="268"/>
      <c r="D7" s="268"/>
      <c r="E7" s="268"/>
      <c r="F7" s="268"/>
      <c r="G7" s="268"/>
      <c r="H7" s="268"/>
      <c r="I7" s="268"/>
    </row>
    <row r="8" spans="1:11" ht="17.100000000000001" customHeight="1" x14ac:dyDescent="0.2">
      <c r="A8" s="31" t="s">
        <v>69</v>
      </c>
      <c r="B8" s="74">
        <v>166948</v>
      </c>
      <c r="C8" s="74">
        <v>175651</v>
      </c>
      <c r="D8" s="74">
        <v>179683</v>
      </c>
      <c r="E8" s="74">
        <v>188583</v>
      </c>
      <c r="F8" s="74">
        <v>201900</v>
      </c>
      <c r="G8" s="74">
        <v>190587</v>
      </c>
      <c r="H8" s="74">
        <v>181315</v>
      </c>
      <c r="I8" s="74">
        <v>170871</v>
      </c>
    </row>
    <row r="9" spans="1:11" ht="17.100000000000001" customHeight="1" x14ac:dyDescent="0.2">
      <c r="A9" s="24" t="s">
        <v>244</v>
      </c>
      <c r="B9" s="73">
        <v>16497</v>
      </c>
      <c r="C9" s="73">
        <v>17450</v>
      </c>
      <c r="D9" s="73">
        <v>16804</v>
      </c>
      <c r="E9" s="73">
        <v>18926</v>
      </c>
      <c r="F9" s="73">
        <v>22615</v>
      </c>
      <c r="G9" s="73">
        <v>22852</v>
      </c>
      <c r="H9" s="73">
        <v>21239</v>
      </c>
      <c r="I9" s="73">
        <v>16467</v>
      </c>
    </row>
    <row r="10" spans="1:11" ht="17.100000000000001" customHeight="1" x14ac:dyDescent="0.2">
      <c r="A10" s="24" t="s">
        <v>245</v>
      </c>
      <c r="B10" s="73">
        <v>118561</v>
      </c>
      <c r="C10" s="73">
        <v>124217</v>
      </c>
      <c r="D10" s="73">
        <v>127498</v>
      </c>
      <c r="E10" s="73">
        <v>132891</v>
      </c>
      <c r="F10" s="73">
        <v>145074</v>
      </c>
      <c r="G10" s="73">
        <v>137612</v>
      </c>
      <c r="H10" s="73">
        <v>133843</v>
      </c>
      <c r="I10" s="73">
        <v>126710</v>
      </c>
    </row>
    <row r="11" spans="1:11" ht="17.100000000000001" customHeight="1" x14ac:dyDescent="0.2">
      <c r="A11" s="24" t="s">
        <v>246</v>
      </c>
      <c r="B11" s="73">
        <v>22283</v>
      </c>
      <c r="C11" s="73">
        <v>22594</v>
      </c>
      <c r="D11" s="73">
        <v>22696</v>
      </c>
      <c r="E11" s="73">
        <v>23335</v>
      </c>
      <c r="F11" s="73">
        <v>22109</v>
      </c>
      <c r="G11" s="73">
        <v>18641</v>
      </c>
      <c r="H11" s="73">
        <v>16198</v>
      </c>
      <c r="I11" s="73">
        <v>16532</v>
      </c>
    </row>
    <row r="12" spans="1:11" ht="17.100000000000001" customHeight="1" x14ac:dyDescent="0.2">
      <c r="A12" s="24" t="s">
        <v>247</v>
      </c>
      <c r="B12" s="73">
        <v>8977</v>
      </c>
      <c r="C12" s="73">
        <v>9903</v>
      </c>
      <c r="D12" s="73">
        <v>11006</v>
      </c>
      <c r="E12" s="73">
        <v>11843</v>
      </c>
      <c r="F12" s="73">
        <v>11045</v>
      </c>
      <c r="G12" s="73">
        <v>9714</v>
      </c>
      <c r="H12" s="73">
        <v>9058</v>
      </c>
      <c r="I12" s="73">
        <v>10417</v>
      </c>
    </row>
    <row r="13" spans="1:11" ht="17.100000000000001" customHeight="1" x14ac:dyDescent="0.2">
      <c r="A13" s="24" t="s">
        <v>248</v>
      </c>
      <c r="B13" s="37">
        <v>630</v>
      </c>
      <c r="C13" s="73">
        <v>1487</v>
      </c>
      <c r="D13" s="73">
        <v>1679</v>
      </c>
      <c r="E13" s="73">
        <v>1588</v>
      </c>
      <c r="F13" s="73">
        <v>1057</v>
      </c>
      <c r="G13" s="73">
        <v>1768</v>
      </c>
      <c r="H13" s="37">
        <v>977</v>
      </c>
      <c r="I13" s="37">
        <v>745</v>
      </c>
    </row>
    <row r="14" spans="1:11" ht="20.100000000000001" customHeight="1" x14ac:dyDescent="0.2">
      <c r="A14" s="268" t="s">
        <v>252</v>
      </c>
      <c r="B14" s="268"/>
      <c r="C14" s="268"/>
      <c r="D14" s="268"/>
      <c r="E14" s="268"/>
      <c r="F14" s="268"/>
      <c r="G14" s="268"/>
      <c r="H14" s="268"/>
      <c r="I14" s="268"/>
    </row>
    <row r="15" spans="1:11" ht="17.100000000000001" customHeight="1" x14ac:dyDescent="0.2">
      <c r="A15" s="31" t="s">
        <v>69</v>
      </c>
      <c r="B15" s="74">
        <v>112888</v>
      </c>
      <c r="C15" s="74">
        <v>111533</v>
      </c>
      <c r="D15" s="74">
        <v>111974</v>
      </c>
      <c r="E15" s="74">
        <v>122739</v>
      </c>
      <c r="F15" s="74">
        <v>135701</v>
      </c>
      <c r="G15" s="74">
        <v>128261</v>
      </c>
      <c r="H15" s="74">
        <v>129771</v>
      </c>
      <c r="I15" s="74">
        <v>125245</v>
      </c>
    </row>
    <row r="16" spans="1:11" ht="17.100000000000001" customHeight="1" x14ac:dyDescent="0.2">
      <c r="A16" s="24" t="s">
        <v>244</v>
      </c>
      <c r="B16" s="73">
        <v>6444</v>
      </c>
      <c r="C16" s="73">
        <v>7969</v>
      </c>
      <c r="D16" s="73">
        <v>7909</v>
      </c>
      <c r="E16" s="73">
        <v>9738</v>
      </c>
      <c r="F16" s="73">
        <v>11267</v>
      </c>
      <c r="G16" s="73">
        <v>11833</v>
      </c>
      <c r="H16" s="73">
        <v>12096</v>
      </c>
      <c r="I16" s="73">
        <v>9689</v>
      </c>
    </row>
    <row r="17" spans="1:9" ht="17.100000000000001" customHeight="1" x14ac:dyDescent="0.2">
      <c r="A17" s="24" t="s">
        <v>245</v>
      </c>
      <c r="B17" s="73">
        <v>91517</v>
      </c>
      <c r="C17" s="73">
        <v>91810</v>
      </c>
      <c r="D17" s="73">
        <v>92222</v>
      </c>
      <c r="E17" s="73">
        <v>99251</v>
      </c>
      <c r="F17" s="73">
        <v>108446</v>
      </c>
      <c r="G17" s="73">
        <v>102420</v>
      </c>
      <c r="H17" s="73">
        <v>104569</v>
      </c>
      <c r="I17" s="73">
        <v>102976</v>
      </c>
    </row>
    <row r="18" spans="1:9" ht="17.100000000000001" customHeight="1" x14ac:dyDescent="0.2">
      <c r="A18" s="24" t="s">
        <v>246</v>
      </c>
      <c r="B18" s="73">
        <v>9717</v>
      </c>
      <c r="C18" s="73">
        <v>7046</v>
      </c>
      <c r="D18" s="73">
        <v>6837</v>
      </c>
      <c r="E18" s="73">
        <v>7912</v>
      </c>
      <c r="F18" s="73">
        <v>9890</v>
      </c>
      <c r="G18" s="73">
        <v>7912</v>
      </c>
      <c r="H18" s="73">
        <v>7562</v>
      </c>
      <c r="I18" s="73">
        <v>6966</v>
      </c>
    </row>
    <row r="19" spans="1:9" ht="17.100000000000001" customHeight="1" x14ac:dyDescent="0.2">
      <c r="A19" s="24" t="s">
        <v>247</v>
      </c>
      <c r="B19" s="73">
        <v>4580</v>
      </c>
      <c r="C19" s="73">
        <v>3221</v>
      </c>
      <c r="D19" s="73">
        <v>3327</v>
      </c>
      <c r="E19" s="73">
        <v>4250</v>
      </c>
      <c r="F19" s="73">
        <v>5041</v>
      </c>
      <c r="G19" s="73">
        <v>4328</v>
      </c>
      <c r="H19" s="73">
        <v>4567</v>
      </c>
      <c r="I19" s="73">
        <v>4869</v>
      </c>
    </row>
    <row r="20" spans="1:9" ht="17.100000000000001" customHeight="1" x14ac:dyDescent="0.2">
      <c r="A20" s="24" t="s">
        <v>248</v>
      </c>
      <c r="B20" s="37">
        <v>630</v>
      </c>
      <c r="C20" s="73">
        <v>1487</v>
      </c>
      <c r="D20" s="73">
        <v>1679</v>
      </c>
      <c r="E20" s="73">
        <v>1588</v>
      </c>
      <c r="F20" s="73">
        <v>1057</v>
      </c>
      <c r="G20" s="73">
        <v>1768</v>
      </c>
      <c r="H20" s="37">
        <v>977</v>
      </c>
      <c r="I20" s="37">
        <v>745</v>
      </c>
    </row>
    <row r="21" spans="1:9" ht="20.100000000000001" customHeight="1" x14ac:dyDescent="0.2">
      <c r="A21" s="275" t="s">
        <v>253</v>
      </c>
      <c r="B21" s="275"/>
      <c r="C21" s="275"/>
      <c r="D21" s="275"/>
      <c r="E21" s="275"/>
      <c r="F21" s="275"/>
      <c r="G21" s="275"/>
      <c r="H21" s="275"/>
      <c r="I21" s="275"/>
    </row>
    <row r="22" spans="1:9" ht="17.100000000000001" customHeight="1" x14ac:dyDescent="0.2">
      <c r="A22" s="56" t="s">
        <v>69</v>
      </c>
      <c r="B22" s="41">
        <v>67.618659702422306</v>
      </c>
      <c r="C22" s="41">
        <v>63.496934261689375</v>
      </c>
      <c r="D22" s="41">
        <v>62.317525864995574</v>
      </c>
      <c r="E22" s="109">
        <v>65.084869792080951</v>
      </c>
      <c r="F22" s="109">
        <v>67.21198613174839</v>
      </c>
      <c r="G22" s="109">
        <v>67.297874461532004</v>
      </c>
      <c r="H22" s="109">
        <v>71.572125858312887</v>
      </c>
      <c r="I22" s="41">
        <v>73.297985029642248</v>
      </c>
    </row>
    <row r="23" spans="1:9" ht="17.100000000000001" customHeight="1" x14ac:dyDescent="0.2">
      <c r="A23" s="95" t="s">
        <v>244</v>
      </c>
      <c r="B23" s="42">
        <v>39.061647572285871</v>
      </c>
      <c r="C23" s="42">
        <v>45.667621776504298</v>
      </c>
      <c r="D23" s="42">
        <v>47.066174720304687</v>
      </c>
      <c r="E23" s="42">
        <v>51.45302758110536</v>
      </c>
      <c r="F23" s="110">
        <v>49.820915321689149</v>
      </c>
      <c r="G23" s="110">
        <v>51.78102573078943</v>
      </c>
      <c r="H23" s="110">
        <v>56.95183389048448</v>
      </c>
      <c r="I23" s="42">
        <v>58.838889901014149</v>
      </c>
    </row>
    <row r="24" spans="1:9" ht="17.100000000000001" customHeight="1" x14ac:dyDescent="0.2">
      <c r="A24" s="95" t="s">
        <v>245</v>
      </c>
      <c r="B24" s="42">
        <v>77.189801030693062</v>
      </c>
      <c r="C24" s="42">
        <v>73.910978368500295</v>
      </c>
      <c r="D24" s="42">
        <v>72.332115013568838</v>
      </c>
      <c r="E24" s="42">
        <v>74.686020874250332</v>
      </c>
      <c r="F24" s="42">
        <v>74.752195431297125</v>
      </c>
      <c r="G24" s="42">
        <v>74.426648838764066</v>
      </c>
      <c r="H24" s="42">
        <v>78.128105317424144</v>
      </c>
      <c r="I24" s="42">
        <v>81.269039539105052</v>
      </c>
    </row>
    <row r="25" spans="1:9" ht="17.100000000000001" customHeight="1" x14ac:dyDescent="0.2">
      <c r="A25" s="95" t="s">
        <v>246</v>
      </c>
      <c r="B25" s="42">
        <v>43.607234214423549</v>
      </c>
      <c r="C25" s="42">
        <v>31.185270425776757</v>
      </c>
      <c r="D25" s="42">
        <v>30.124250969333804</v>
      </c>
      <c r="E25" s="42">
        <v>33.906149560745661</v>
      </c>
      <c r="F25" s="42">
        <v>44.732914197837985</v>
      </c>
      <c r="G25" s="42">
        <v>42.444074888686231</v>
      </c>
      <c r="H25" s="42">
        <v>46.684775898259048</v>
      </c>
      <c r="I25" s="42">
        <v>42.136462617953065</v>
      </c>
    </row>
    <row r="26" spans="1:9" ht="17.100000000000001" customHeight="1" x14ac:dyDescent="0.2">
      <c r="A26" s="95" t="s">
        <v>247</v>
      </c>
      <c r="B26" s="42">
        <v>51.019271471538374</v>
      </c>
      <c r="C26" s="42">
        <v>32.525497324043215</v>
      </c>
      <c r="D26" s="42">
        <v>30.228966018535345</v>
      </c>
      <c r="E26" s="42">
        <v>35.886177488811953</v>
      </c>
      <c r="F26" s="42">
        <v>45.640561339972841</v>
      </c>
      <c r="G26" s="42">
        <v>44.554251595635165</v>
      </c>
      <c r="H26" s="42">
        <v>50.419518657540294</v>
      </c>
      <c r="I26" s="42">
        <v>46.740904291062684</v>
      </c>
    </row>
    <row r="27" spans="1:9" ht="15" customHeight="1" thickBot="1" x14ac:dyDescent="0.25">
      <c r="A27" s="25" t="s">
        <v>248</v>
      </c>
      <c r="B27" s="43">
        <v>100</v>
      </c>
      <c r="C27" s="43">
        <v>100</v>
      </c>
      <c r="D27" s="43">
        <v>100</v>
      </c>
      <c r="E27" s="43">
        <v>100</v>
      </c>
      <c r="F27" s="43">
        <v>100</v>
      </c>
      <c r="G27" s="43">
        <v>100</v>
      </c>
      <c r="H27" s="43">
        <v>100</v>
      </c>
      <c r="I27" s="43">
        <v>100</v>
      </c>
    </row>
    <row r="28" spans="1:9" x14ac:dyDescent="0.2">
      <c r="A28" s="274" t="s">
        <v>68</v>
      </c>
      <c r="B28" s="274"/>
      <c r="C28" s="274"/>
      <c r="D28" s="274"/>
      <c r="E28" s="274"/>
      <c r="F28" s="274"/>
      <c r="G28" s="274"/>
      <c r="H28" s="274"/>
      <c r="I28" s="274"/>
    </row>
    <row r="30" spans="1:9" x14ac:dyDescent="0.2">
      <c r="B30" s="30"/>
      <c r="C30" s="30"/>
      <c r="D30" s="30"/>
      <c r="E30" s="30"/>
      <c r="F30" s="30"/>
      <c r="G30" s="30"/>
      <c r="H30" s="30"/>
      <c r="I30" s="30"/>
    </row>
    <row r="31" spans="1:9" x14ac:dyDescent="0.2">
      <c r="B31" s="30"/>
      <c r="C31" s="30"/>
      <c r="D31" s="30"/>
      <c r="E31" s="30"/>
      <c r="F31" s="30"/>
      <c r="G31" s="30"/>
      <c r="H31" s="30"/>
      <c r="I31" s="30"/>
    </row>
    <row r="32" spans="1:9" x14ac:dyDescent="0.2">
      <c r="B32" s="30"/>
      <c r="C32" s="30"/>
      <c r="D32" s="30"/>
      <c r="E32" s="30"/>
      <c r="F32" s="30"/>
      <c r="G32" s="30"/>
      <c r="H32" s="30"/>
      <c r="I32" s="30"/>
    </row>
    <row r="33" spans="2:9" x14ac:dyDescent="0.2">
      <c r="B33" s="30"/>
      <c r="C33" s="30"/>
      <c r="D33" s="30"/>
      <c r="E33" s="30"/>
      <c r="F33" s="30"/>
      <c r="G33" s="30"/>
      <c r="H33" s="30"/>
      <c r="I33" s="30"/>
    </row>
    <row r="34" spans="2:9" x14ac:dyDescent="0.2">
      <c r="B34" s="30"/>
      <c r="C34" s="30"/>
      <c r="D34" s="30"/>
      <c r="E34" s="30"/>
      <c r="F34" s="30"/>
      <c r="G34" s="30"/>
      <c r="H34" s="30"/>
      <c r="I34" s="30"/>
    </row>
  </sheetData>
  <mergeCells count="9">
    <mergeCell ref="K2:K3"/>
    <mergeCell ref="A7:I7"/>
    <mergeCell ref="A28:I28"/>
    <mergeCell ref="A1:I1"/>
    <mergeCell ref="A2:I2"/>
    <mergeCell ref="A3:I3"/>
    <mergeCell ref="A14:I14"/>
    <mergeCell ref="A21:I21"/>
    <mergeCell ref="A4:I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K25"/>
  <sheetViews>
    <sheetView showGridLines="0" workbookViewId="0">
      <selection activeCell="K17" sqref="K17"/>
    </sheetView>
  </sheetViews>
  <sheetFormatPr baseColWidth="10" defaultRowHeight="12.75" x14ac:dyDescent="0.2"/>
  <cols>
    <col min="1" max="1" width="18" style="29" bestFit="1" customWidth="1"/>
    <col min="2" max="9" width="9.7109375" style="29" customWidth="1"/>
    <col min="10" max="47" width="10.7109375" style="19" customWidth="1"/>
    <col min="48" max="16384" width="11.42578125" style="19"/>
  </cols>
  <sheetData>
    <row r="1" spans="1:11" ht="15" x14ac:dyDescent="0.2">
      <c r="A1" s="265" t="s">
        <v>80</v>
      </c>
      <c r="B1" s="265"/>
      <c r="C1" s="265"/>
      <c r="D1" s="265"/>
      <c r="E1" s="265"/>
      <c r="F1" s="265"/>
      <c r="G1" s="265"/>
      <c r="H1" s="265"/>
      <c r="I1" s="265"/>
    </row>
    <row r="2" spans="1:11" ht="15" customHeight="1" x14ac:dyDescent="0.2">
      <c r="A2" s="265" t="s">
        <v>190</v>
      </c>
      <c r="B2" s="265"/>
      <c r="C2" s="265"/>
      <c r="D2" s="265"/>
      <c r="E2" s="265"/>
      <c r="F2" s="265"/>
      <c r="G2" s="265"/>
      <c r="H2" s="265"/>
      <c r="I2" s="265"/>
      <c r="K2" s="259" t="s">
        <v>50</v>
      </c>
    </row>
    <row r="3" spans="1:11" ht="15" customHeight="1" x14ac:dyDescent="0.2">
      <c r="A3" s="265" t="s">
        <v>255</v>
      </c>
      <c r="B3" s="265"/>
      <c r="C3" s="265"/>
      <c r="D3" s="265"/>
      <c r="E3" s="265"/>
      <c r="F3" s="265"/>
      <c r="G3" s="265"/>
      <c r="H3" s="265"/>
      <c r="I3" s="265"/>
      <c r="K3" s="259"/>
    </row>
    <row r="4" spans="1:11" ht="15" x14ac:dyDescent="0.2">
      <c r="A4" s="265" t="s">
        <v>256</v>
      </c>
      <c r="B4" s="265"/>
      <c r="C4" s="265"/>
      <c r="D4" s="265"/>
      <c r="E4" s="265"/>
      <c r="F4" s="265"/>
      <c r="G4" s="265"/>
      <c r="H4" s="265"/>
      <c r="I4" s="265"/>
    </row>
    <row r="5" spans="1:11" ht="17.100000000000001" customHeight="1" x14ac:dyDescent="0.2">
      <c r="A5" s="20"/>
      <c r="B5" s="21"/>
      <c r="C5" s="21"/>
      <c r="D5" s="21"/>
      <c r="E5" s="21"/>
      <c r="F5" s="21"/>
      <c r="G5" s="21"/>
      <c r="H5" s="21"/>
      <c r="I5" s="21"/>
    </row>
    <row r="6" spans="1:11" ht="20.100000000000001" customHeight="1" x14ac:dyDescent="0.2">
      <c r="A6" s="22" t="s">
        <v>254</v>
      </c>
      <c r="B6" s="47">
        <v>2014</v>
      </c>
      <c r="C6" s="47">
        <v>2015</v>
      </c>
      <c r="D6" s="47">
        <v>2016</v>
      </c>
      <c r="E6" s="47">
        <v>2017</v>
      </c>
      <c r="F6" s="47">
        <v>2018</v>
      </c>
      <c r="G6" s="47">
        <v>2019</v>
      </c>
      <c r="H6" s="47">
        <v>2020</v>
      </c>
      <c r="I6" s="47">
        <v>2021</v>
      </c>
    </row>
    <row r="7" spans="1:11" s="32" customFormat="1" ht="20.100000000000001" customHeight="1" x14ac:dyDescent="0.2">
      <c r="A7" s="268" t="s">
        <v>243</v>
      </c>
      <c r="B7" s="268"/>
      <c r="C7" s="268"/>
      <c r="D7" s="268"/>
      <c r="E7" s="268"/>
      <c r="F7" s="268"/>
      <c r="G7" s="268"/>
      <c r="H7" s="268"/>
      <c r="I7" s="268"/>
    </row>
    <row r="8" spans="1:11" ht="17.100000000000001" customHeight="1" x14ac:dyDescent="0.2">
      <c r="A8" s="31" t="s">
        <v>81</v>
      </c>
      <c r="B8" s="74">
        <v>166948</v>
      </c>
      <c r="C8" s="74">
        <v>175651</v>
      </c>
      <c r="D8" s="74">
        <v>179683</v>
      </c>
      <c r="E8" s="74">
        <v>188583</v>
      </c>
      <c r="F8" s="74">
        <v>201900</v>
      </c>
      <c r="G8" s="74">
        <v>190587</v>
      </c>
      <c r="H8" s="74">
        <v>181315</v>
      </c>
      <c r="I8" s="74">
        <v>170871</v>
      </c>
    </row>
    <row r="9" spans="1:11" ht="17.100000000000001" customHeight="1" x14ac:dyDescent="0.2">
      <c r="A9" s="24" t="s">
        <v>201</v>
      </c>
      <c r="B9" s="73">
        <v>98150</v>
      </c>
      <c r="C9" s="73">
        <v>104011</v>
      </c>
      <c r="D9" s="73">
        <v>105653</v>
      </c>
      <c r="E9" s="73">
        <v>110797</v>
      </c>
      <c r="F9" s="73">
        <v>119249</v>
      </c>
      <c r="G9" s="73">
        <v>115115</v>
      </c>
      <c r="H9" s="73">
        <v>110284</v>
      </c>
      <c r="I9" s="73">
        <v>103804</v>
      </c>
    </row>
    <row r="10" spans="1:11" ht="20.100000000000001" customHeight="1" x14ac:dyDescent="0.2">
      <c r="A10" s="24" t="s">
        <v>202</v>
      </c>
      <c r="B10" s="73">
        <v>68798</v>
      </c>
      <c r="C10" s="73">
        <v>71640</v>
      </c>
      <c r="D10" s="73">
        <v>74030</v>
      </c>
      <c r="E10" s="73">
        <v>77786</v>
      </c>
      <c r="F10" s="73">
        <v>82651</v>
      </c>
      <c r="G10" s="73">
        <v>75472</v>
      </c>
      <c r="H10" s="73">
        <v>71031</v>
      </c>
      <c r="I10" s="73">
        <v>67067</v>
      </c>
    </row>
    <row r="11" spans="1:11" s="32" customFormat="1" ht="20.100000000000001" customHeight="1" x14ac:dyDescent="0.2">
      <c r="A11" s="268" t="s">
        <v>252</v>
      </c>
      <c r="B11" s="268"/>
      <c r="C11" s="268"/>
      <c r="D11" s="268"/>
      <c r="E11" s="268"/>
      <c r="F11" s="268"/>
      <c r="G11" s="268"/>
      <c r="H11" s="268"/>
      <c r="I11" s="268"/>
    </row>
    <row r="12" spans="1:11" ht="17.100000000000001" customHeight="1" x14ac:dyDescent="0.2">
      <c r="A12" s="31" t="s">
        <v>81</v>
      </c>
      <c r="B12" s="74">
        <v>112888</v>
      </c>
      <c r="C12" s="74">
        <v>111533</v>
      </c>
      <c r="D12" s="74">
        <v>111974</v>
      </c>
      <c r="E12" s="74">
        <v>122739</v>
      </c>
      <c r="F12" s="74">
        <v>135701</v>
      </c>
      <c r="G12" s="74">
        <v>128261</v>
      </c>
      <c r="H12" s="74">
        <v>129771</v>
      </c>
      <c r="I12" s="74">
        <v>125245</v>
      </c>
    </row>
    <row r="13" spans="1:11" ht="17.100000000000001" customHeight="1" x14ac:dyDescent="0.2">
      <c r="A13" s="24" t="s">
        <v>201</v>
      </c>
      <c r="B13" s="73">
        <v>66906</v>
      </c>
      <c r="C13" s="73">
        <v>67127</v>
      </c>
      <c r="D13" s="73">
        <v>67265</v>
      </c>
      <c r="E13" s="73">
        <v>73301</v>
      </c>
      <c r="F13" s="73">
        <v>81669</v>
      </c>
      <c r="G13" s="73">
        <v>78543</v>
      </c>
      <c r="H13" s="73">
        <v>80049</v>
      </c>
      <c r="I13" s="73">
        <v>76920</v>
      </c>
    </row>
    <row r="14" spans="1:11" ht="20.100000000000001" customHeight="1" x14ac:dyDescent="0.2">
      <c r="A14" s="24" t="s">
        <v>202</v>
      </c>
      <c r="B14" s="73">
        <v>45980</v>
      </c>
      <c r="C14" s="73">
        <v>44406</v>
      </c>
      <c r="D14" s="73">
        <v>44709</v>
      </c>
      <c r="E14" s="73">
        <v>49438</v>
      </c>
      <c r="F14" s="73">
        <v>54032</v>
      </c>
      <c r="G14" s="73">
        <v>49718</v>
      </c>
      <c r="H14" s="73">
        <v>49722</v>
      </c>
      <c r="I14" s="73">
        <v>48325</v>
      </c>
    </row>
    <row r="15" spans="1:11" s="32" customFormat="1" ht="20.100000000000001" customHeight="1" x14ac:dyDescent="0.2">
      <c r="A15" s="268" t="s">
        <v>253</v>
      </c>
      <c r="B15" s="268"/>
      <c r="C15" s="268"/>
      <c r="D15" s="268"/>
      <c r="E15" s="268"/>
      <c r="F15" s="268"/>
      <c r="G15" s="268"/>
      <c r="H15" s="268"/>
      <c r="I15" s="268"/>
    </row>
    <row r="16" spans="1:11" ht="17.100000000000001" customHeight="1" x14ac:dyDescent="0.2">
      <c r="A16" s="31" t="s">
        <v>69</v>
      </c>
      <c r="B16" s="75">
        <v>67.618659702422306</v>
      </c>
      <c r="C16" s="75">
        <v>63.496934261689375</v>
      </c>
      <c r="D16" s="75">
        <v>62.317525864995574</v>
      </c>
      <c r="E16" s="75">
        <v>65.084869792080951</v>
      </c>
      <c r="F16" s="75">
        <v>67.21198613174839</v>
      </c>
      <c r="G16" s="75">
        <v>67.297874461532004</v>
      </c>
      <c r="H16" s="75">
        <v>71.572125858312887</v>
      </c>
      <c r="I16" s="75">
        <v>73.297985029642248</v>
      </c>
    </row>
    <row r="17" spans="1:9" ht="17.100000000000001" customHeight="1" x14ac:dyDescent="0.2">
      <c r="A17" s="24" t="s">
        <v>201</v>
      </c>
      <c r="B17" s="70">
        <v>68.167091186958743</v>
      </c>
      <c r="C17" s="70">
        <v>64.538366134351179</v>
      </c>
      <c r="D17" s="70">
        <v>63.665963105638269</v>
      </c>
      <c r="E17" s="70">
        <v>66.157928463767064</v>
      </c>
      <c r="F17" s="70">
        <v>68.486108898187823</v>
      </c>
      <c r="G17" s="70">
        <v>68.230030838726492</v>
      </c>
      <c r="H17" s="70">
        <v>72.584418410648865</v>
      </c>
      <c r="I17" s="70">
        <v>74.101190705560484</v>
      </c>
    </row>
    <row r="18" spans="1:9" ht="15" customHeight="1" thickBot="1" x14ac:dyDescent="0.25">
      <c r="A18" s="25" t="s">
        <v>202</v>
      </c>
      <c r="B18" s="70">
        <v>66.833338178435426</v>
      </c>
      <c r="C18" s="70">
        <v>61.984924623115575</v>
      </c>
      <c r="D18" s="70">
        <v>60.393083884911526</v>
      </c>
      <c r="E18" s="70">
        <v>63.556424035173421</v>
      </c>
      <c r="F18" s="70">
        <v>65.373679689295955</v>
      </c>
      <c r="G18" s="70">
        <v>65.876086495654022</v>
      </c>
      <c r="H18" s="70">
        <v>70.000422350804584</v>
      </c>
      <c r="I18" s="70">
        <v>72.054810860781004</v>
      </c>
    </row>
    <row r="19" spans="1:9" x14ac:dyDescent="0.2">
      <c r="A19" s="274" t="s">
        <v>68</v>
      </c>
      <c r="B19" s="274"/>
      <c r="C19" s="274"/>
      <c r="D19" s="274"/>
      <c r="E19" s="274"/>
      <c r="F19" s="274"/>
      <c r="G19" s="274"/>
      <c r="H19" s="274"/>
      <c r="I19" s="274"/>
    </row>
    <row r="21" spans="1:9" x14ac:dyDescent="0.2">
      <c r="B21" s="30"/>
      <c r="C21" s="30"/>
      <c r="D21" s="30"/>
      <c r="E21" s="30"/>
      <c r="F21" s="30"/>
      <c r="G21" s="30"/>
      <c r="H21" s="30"/>
      <c r="I21" s="30"/>
    </row>
    <row r="22" spans="1:9" x14ac:dyDescent="0.2">
      <c r="B22" s="30"/>
      <c r="C22" s="30"/>
      <c r="D22" s="30"/>
      <c r="E22" s="30"/>
      <c r="F22" s="30"/>
      <c r="G22" s="30"/>
      <c r="H22" s="30"/>
      <c r="I22" s="30"/>
    </row>
    <row r="23" spans="1:9" x14ac:dyDescent="0.2">
      <c r="B23" s="30"/>
      <c r="C23" s="30"/>
      <c r="D23" s="30"/>
      <c r="E23" s="30"/>
      <c r="F23" s="30"/>
      <c r="G23" s="30"/>
      <c r="H23" s="30"/>
      <c r="I23" s="30"/>
    </row>
    <row r="24" spans="1:9" x14ac:dyDescent="0.2">
      <c r="B24" s="30"/>
      <c r="C24" s="30"/>
      <c r="D24" s="30"/>
      <c r="E24" s="30"/>
      <c r="F24" s="30"/>
      <c r="G24" s="30"/>
      <c r="H24" s="30"/>
      <c r="I24" s="30"/>
    </row>
    <row r="25" spans="1:9" x14ac:dyDescent="0.2">
      <c r="B25" s="30"/>
      <c r="C25" s="30"/>
      <c r="D25" s="30"/>
      <c r="E25" s="30"/>
      <c r="F25" s="30"/>
      <c r="G25" s="30"/>
      <c r="H25" s="30"/>
      <c r="I25" s="30"/>
    </row>
  </sheetData>
  <mergeCells count="9">
    <mergeCell ref="K2:K3"/>
    <mergeCell ref="A19:I19"/>
    <mergeCell ref="A1:I1"/>
    <mergeCell ref="A2:I2"/>
    <mergeCell ref="A3:I3"/>
    <mergeCell ref="A7:I7"/>
    <mergeCell ref="A11:I11"/>
    <mergeCell ref="A15:I15"/>
    <mergeCell ref="A4:I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K23"/>
  <sheetViews>
    <sheetView showGridLines="0" topLeftCell="A10" workbookViewId="0">
      <selection activeCell="K12" sqref="K12"/>
    </sheetView>
  </sheetViews>
  <sheetFormatPr baseColWidth="10" defaultRowHeight="15" customHeight="1" x14ac:dyDescent="0.2"/>
  <cols>
    <col min="1" max="1" width="21.7109375" style="19" bestFit="1" customWidth="1"/>
    <col min="2" max="9" width="9.7109375" style="19" customWidth="1"/>
    <col min="10" max="16384" width="11.42578125" style="19"/>
  </cols>
  <sheetData>
    <row r="1" spans="1:11" ht="15" customHeight="1" x14ac:dyDescent="0.2">
      <c r="A1" s="265" t="s">
        <v>84</v>
      </c>
      <c r="B1" s="265"/>
      <c r="C1" s="265"/>
      <c r="D1" s="265"/>
      <c r="E1" s="265"/>
      <c r="F1" s="265"/>
      <c r="G1" s="265"/>
      <c r="H1" s="265"/>
      <c r="I1" s="265"/>
    </row>
    <row r="2" spans="1:11" ht="15" customHeight="1" x14ac:dyDescent="0.2">
      <c r="A2" s="265" t="s">
        <v>240</v>
      </c>
      <c r="B2" s="265"/>
      <c r="C2" s="265"/>
      <c r="D2" s="265"/>
      <c r="E2" s="265"/>
      <c r="F2" s="265"/>
      <c r="G2" s="265"/>
      <c r="H2" s="265"/>
      <c r="I2" s="265"/>
      <c r="K2" s="259" t="s">
        <v>50</v>
      </c>
    </row>
    <row r="3" spans="1:11" ht="15" customHeight="1" x14ac:dyDescent="0.2">
      <c r="A3" s="265" t="s">
        <v>258</v>
      </c>
      <c r="B3" s="265"/>
      <c r="C3" s="265"/>
      <c r="D3" s="265"/>
      <c r="E3" s="265"/>
      <c r="F3" s="265"/>
      <c r="G3" s="265"/>
      <c r="H3" s="265"/>
      <c r="I3" s="265"/>
      <c r="K3" s="259"/>
    </row>
    <row r="4" spans="1:11" ht="15" customHeight="1" x14ac:dyDescent="0.2">
      <c r="A4" s="265" t="s">
        <v>259</v>
      </c>
      <c r="B4" s="265"/>
      <c r="C4" s="265"/>
      <c r="D4" s="265"/>
      <c r="E4" s="265"/>
      <c r="F4" s="265"/>
      <c r="G4" s="265"/>
      <c r="H4" s="265"/>
      <c r="I4" s="265"/>
    </row>
    <row r="5" spans="1:11" ht="17.100000000000001" customHeight="1" x14ac:dyDescent="0.2">
      <c r="A5" s="20"/>
      <c r="B5" s="21"/>
      <c r="C5" s="21"/>
      <c r="D5" s="21"/>
      <c r="E5" s="21"/>
      <c r="F5" s="21"/>
      <c r="G5" s="21"/>
      <c r="H5" s="21"/>
      <c r="I5" s="21"/>
    </row>
    <row r="6" spans="1:11" s="32" customFormat="1" ht="17.100000000000001" customHeight="1" x14ac:dyDescent="0.2">
      <c r="A6" s="22" t="s">
        <v>73</v>
      </c>
      <c r="B6" s="47">
        <v>2014</v>
      </c>
      <c r="C6" s="47">
        <v>2015</v>
      </c>
      <c r="D6" s="47">
        <v>2016</v>
      </c>
      <c r="E6" s="47">
        <v>2017</v>
      </c>
      <c r="F6" s="47">
        <v>2018</v>
      </c>
      <c r="G6" s="47">
        <v>2019</v>
      </c>
      <c r="H6" s="47">
        <v>2020</v>
      </c>
      <c r="I6" s="47">
        <v>2021</v>
      </c>
    </row>
    <row r="7" spans="1:11" s="32" customFormat="1" ht="17.100000000000001" customHeight="1" x14ac:dyDescent="0.2">
      <c r="A7" s="268" t="s">
        <v>243</v>
      </c>
      <c r="B7" s="268"/>
      <c r="C7" s="268"/>
      <c r="D7" s="268"/>
      <c r="E7" s="268"/>
      <c r="F7" s="268"/>
      <c r="G7" s="268"/>
      <c r="H7" s="268"/>
      <c r="I7" s="268"/>
    </row>
    <row r="8" spans="1:11" s="32" customFormat="1" ht="17.100000000000001" customHeight="1" x14ac:dyDescent="0.2">
      <c r="A8" s="31" t="s">
        <v>69</v>
      </c>
      <c r="B8" s="74">
        <v>166948</v>
      </c>
      <c r="C8" s="74">
        <v>175651</v>
      </c>
      <c r="D8" s="74">
        <v>179683</v>
      </c>
      <c r="E8" s="74">
        <v>188583</v>
      </c>
      <c r="F8" s="74">
        <v>201900</v>
      </c>
      <c r="G8" s="74">
        <v>190587</v>
      </c>
      <c r="H8" s="74">
        <v>181315</v>
      </c>
      <c r="I8" s="74">
        <v>170871</v>
      </c>
    </row>
    <row r="9" spans="1:11" s="32" customFormat="1" ht="17.100000000000001" customHeight="1" x14ac:dyDescent="0.2">
      <c r="A9" s="58" t="s">
        <v>70</v>
      </c>
      <c r="B9" s="73">
        <v>154185</v>
      </c>
      <c r="C9" s="73">
        <v>162640</v>
      </c>
      <c r="D9" s="73">
        <v>166082</v>
      </c>
      <c r="E9" s="73">
        <v>173667</v>
      </c>
      <c r="F9" s="73">
        <v>186384</v>
      </c>
      <c r="G9" s="73">
        <v>178501</v>
      </c>
      <c r="H9" s="73">
        <v>169682</v>
      </c>
      <c r="I9" s="73">
        <v>159582</v>
      </c>
    </row>
    <row r="10" spans="1:11" s="32" customFormat="1" ht="17.100000000000001" customHeight="1" x14ac:dyDescent="0.2">
      <c r="A10" s="58" t="s">
        <v>71</v>
      </c>
      <c r="B10" s="73">
        <v>10986</v>
      </c>
      <c r="C10" s="73">
        <v>10862</v>
      </c>
      <c r="D10" s="73">
        <v>11830</v>
      </c>
      <c r="E10" s="73">
        <v>12888</v>
      </c>
      <c r="F10" s="73">
        <v>13422</v>
      </c>
      <c r="G10" s="73">
        <v>10339</v>
      </c>
      <c r="H10" s="73">
        <v>9995</v>
      </c>
      <c r="I10" s="73">
        <v>9765</v>
      </c>
    </row>
    <row r="11" spans="1:11" s="32" customFormat="1" ht="17.100000000000001" customHeight="1" x14ac:dyDescent="0.2">
      <c r="A11" s="58" t="s">
        <v>72</v>
      </c>
      <c r="B11" s="73">
        <v>1777</v>
      </c>
      <c r="C11" s="73">
        <v>2149</v>
      </c>
      <c r="D11" s="73">
        <v>1771</v>
      </c>
      <c r="E11" s="73">
        <v>2028</v>
      </c>
      <c r="F11" s="73">
        <v>2094</v>
      </c>
      <c r="G11" s="73">
        <v>1747</v>
      </c>
      <c r="H11" s="73">
        <v>1638</v>
      </c>
      <c r="I11" s="73">
        <v>1524</v>
      </c>
    </row>
    <row r="12" spans="1:11" s="32" customFormat="1" ht="17.100000000000001" customHeight="1" x14ac:dyDescent="0.2">
      <c r="A12" s="268" t="s">
        <v>442</v>
      </c>
      <c r="B12" s="268"/>
      <c r="C12" s="268"/>
      <c r="D12" s="268" t="s">
        <v>249</v>
      </c>
      <c r="E12" s="268"/>
      <c r="F12" s="268"/>
      <c r="G12" s="268"/>
      <c r="H12" s="268"/>
      <c r="I12" s="268"/>
    </row>
    <row r="13" spans="1:11" s="32" customFormat="1" ht="17.100000000000001" customHeight="1" x14ac:dyDescent="0.2">
      <c r="A13" s="31" t="s">
        <v>69</v>
      </c>
      <c r="B13" s="74">
        <v>112888</v>
      </c>
      <c r="C13" s="74">
        <v>111533</v>
      </c>
      <c r="D13" s="74">
        <v>111974</v>
      </c>
      <c r="E13" s="74">
        <v>122739</v>
      </c>
      <c r="F13" s="74">
        <v>135701</v>
      </c>
      <c r="G13" s="74">
        <v>128261</v>
      </c>
      <c r="H13" s="74">
        <v>129771</v>
      </c>
      <c r="I13" s="74">
        <v>125245</v>
      </c>
    </row>
    <row r="14" spans="1:11" s="32" customFormat="1" ht="17.100000000000001" customHeight="1" x14ac:dyDescent="0.2">
      <c r="A14" s="58" t="s">
        <v>70</v>
      </c>
      <c r="B14" s="73">
        <v>106221</v>
      </c>
      <c r="C14" s="73">
        <v>105187</v>
      </c>
      <c r="D14" s="73">
        <v>105078</v>
      </c>
      <c r="E14" s="73">
        <v>115671</v>
      </c>
      <c r="F14" s="73">
        <v>127037</v>
      </c>
      <c r="G14" s="73">
        <v>121856</v>
      </c>
      <c r="H14" s="73">
        <v>123265</v>
      </c>
      <c r="I14" s="73">
        <v>118489</v>
      </c>
    </row>
    <row r="15" spans="1:11" s="32" customFormat="1" ht="17.100000000000001" customHeight="1" x14ac:dyDescent="0.2">
      <c r="A15" s="58" t="s">
        <v>71</v>
      </c>
      <c r="B15" s="73">
        <v>5735</v>
      </c>
      <c r="C15" s="73">
        <v>5451</v>
      </c>
      <c r="D15" s="73">
        <v>5979</v>
      </c>
      <c r="E15" s="73">
        <v>6108</v>
      </c>
      <c r="F15" s="73">
        <v>7378</v>
      </c>
      <c r="G15" s="73">
        <v>5617</v>
      </c>
      <c r="H15" s="73">
        <v>5686</v>
      </c>
      <c r="I15" s="73">
        <v>5804</v>
      </c>
    </row>
    <row r="16" spans="1:11" s="32" customFormat="1" ht="17.100000000000001" customHeight="1" x14ac:dyDescent="0.2">
      <c r="A16" s="58" t="s">
        <v>72</v>
      </c>
      <c r="B16" s="37">
        <v>932</v>
      </c>
      <c r="C16" s="37">
        <v>895</v>
      </c>
      <c r="D16" s="37">
        <v>917</v>
      </c>
      <c r="E16" s="37">
        <v>960</v>
      </c>
      <c r="F16" s="37">
        <v>1286</v>
      </c>
      <c r="G16" s="37">
        <v>788</v>
      </c>
      <c r="H16" s="37">
        <v>820</v>
      </c>
      <c r="I16" s="37">
        <v>952</v>
      </c>
    </row>
    <row r="17" spans="1:9" s="32" customFormat="1" ht="17.100000000000001" customHeight="1" x14ac:dyDescent="0.2">
      <c r="A17" s="268" t="s">
        <v>253</v>
      </c>
      <c r="B17" s="268"/>
      <c r="C17" s="268"/>
      <c r="D17" s="268" t="s">
        <v>249</v>
      </c>
      <c r="E17" s="268"/>
      <c r="F17" s="268"/>
      <c r="G17" s="268"/>
      <c r="H17" s="268"/>
      <c r="I17" s="268"/>
    </row>
    <row r="18" spans="1:9" s="32" customFormat="1" ht="17.100000000000001" customHeight="1" x14ac:dyDescent="0.2">
      <c r="A18" s="31" t="s">
        <v>69</v>
      </c>
      <c r="B18" s="41">
        <v>67.618659702422306</v>
      </c>
      <c r="C18" s="41">
        <v>63.496934261689375</v>
      </c>
      <c r="D18" s="41">
        <v>62.317525864995574</v>
      </c>
      <c r="E18" s="41">
        <v>65.084869792080951</v>
      </c>
      <c r="F18" s="41">
        <v>67.21198613174839</v>
      </c>
      <c r="G18" s="41">
        <v>67.297874461532004</v>
      </c>
      <c r="H18" s="41">
        <v>71.572125858312887</v>
      </c>
      <c r="I18" s="41">
        <v>73.297985029642248</v>
      </c>
    </row>
    <row r="19" spans="1:9" s="32" customFormat="1" ht="17.100000000000001" customHeight="1" x14ac:dyDescent="0.2">
      <c r="A19" s="58" t="s">
        <v>70</v>
      </c>
      <c r="B19" s="42">
        <v>68.891915555987936</v>
      </c>
      <c r="C19" s="42">
        <v>64.674741760944414</v>
      </c>
      <c r="D19" s="42">
        <v>63.268746763646874</v>
      </c>
      <c r="E19" s="42">
        <v>66.60505450085509</v>
      </c>
      <c r="F19" s="42">
        <v>68.158747531976999</v>
      </c>
      <c r="G19" s="42">
        <v>68.266284222497347</v>
      </c>
      <c r="H19" s="42">
        <v>72.644711872797359</v>
      </c>
      <c r="I19" s="42">
        <v>74.249602085448231</v>
      </c>
    </row>
    <row r="20" spans="1:9" s="32" customFormat="1" ht="17.100000000000001" customHeight="1" x14ac:dyDescent="0.2">
      <c r="A20" s="58" t="s">
        <v>71</v>
      </c>
      <c r="B20" s="42">
        <v>52.202803568177679</v>
      </c>
      <c r="C20" s="42">
        <v>50.184128153194621</v>
      </c>
      <c r="D20" s="42">
        <v>50.540997464074387</v>
      </c>
      <c r="E20" s="42">
        <v>47.392923649906891</v>
      </c>
      <c r="F20" s="42">
        <v>54.969453136641334</v>
      </c>
      <c r="G20" s="42">
        <v>54.328271592997389</v>
      </c>
      <c r="H20" s="42">
        <v>56.888444222111055</v>
      </c>
      <c r="I20" s="42">
        <v>59.436763952892989</v>
      </c>
    </row>
    <row r="21" spans="1:9" s="32" customFormat="1" ht="17.100000000000001" customHeight="1" thickBot="1" x14ac:dyDescent="0.25">
      <c r="A21" s="257" t="s">
        <v>72</v>
      </c>
      <c r="B21" s="43">
        <v>52.447945976364664</v>
      </c>
      <c r="C21" s="43">
        <v>41.647277803629592</v>
      </c>
      <c r="D21" s="43">
        <v>51.778656126482211</v>
      </c>
      <c r="E21" s="43">
        <v>47.337278106508876</v>
      </c>
      <c r="F21" s="43">
        <v>61.41356255969437</v>
      </c>
      <c r="G21" s="43">
        <v>45.105895821408126</v>
      </c>
      <c r="H21" s="43">
        <v>50.061050061050061</v>
      </c>
      <c r="I21" s="43">
        <v>62.467191601049862</v>
      </c>
    </row>
    <row r="22" spans="1:9" ht="23.25" customHeight="1" x14ac:dyDescent="0.2">
      <c r="A22" s="276" t="s">
        <v>257</v>
      </c>
      <c r="B22" s="276"/>
      <c r="C22" s="276"/>
      <c r="D22" s="276"/>
      <c r="E22" s="276"/>
      <c r="F22" s="276"/>
      <c r="G22" s="276"/>
      <c r="H22" s="276"/>
      <c r="I22" s="276"/>
    </row>
    <row r="23" spans="1:9" ht="15" customHeight="1" x14ac:dyDescent="0.2">
      <c r="A23" s="272" t="s">
        <v>68</v>
      </c>
      <c r="B23" s="272"/>
      <c r="C23" s="272"/>
      <c r="D23" s="272"/>
      <c r="E23" s="272"/>
      <c r="F23" s="272"/>
      <c r="G23" s="272"/>
      <c r="H23" s="272"/>
      <c r="I23" s="272"/>
    </row>
  </sheetData>
  <mergeCells count="10">
    <mergeCell ref="A22:I22"/>
    <mergeCell ref="A7:I7"/>
    <mergeCell ref="A12:I12"/>
    <mergeCell ref="A17:I17"/>
    <mergeCell ref="A23:I23"/>
    <mergeCell ref="K2:K3"/>
    <mergeCell ref="A1:I1"/>
    <mergeCell ref="A2:I2"/>
    <mergeCell ref="A3:I3"/>
    <mergeCell ref="A4:I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P40"/>
  <sheetViews>
    <sheetView showGridLines="0" topLeftCell="A16" workbookViewId="0">
      <selection activeCell="J42" sqref="J42"/>
    </sheetView>
  </sheetViews>
  <sheetFormatPr baseColWidth="10" defaultRowHeight="15" customHeight="1" x14ac:dyDescent="0.25"/>
  <cols>
    <col min="1" max="1" width="34.85546875" style="29" bestFit="1" customWidth="1"/>
    <col min="2" max="9" width="8.5703125" style="72" bestFit="1" customWidth="1"/>
    <col min="10" max="16384" width="11.42578125" style="29"/>
  </cols>
  <sheetData>
    <row r="1" spans="1:14" ht="15" customHeight="1" x14ac:dyDescent="0.25">
      <c r="A1" s="265" t="s">
        <v>114</v>
      </c>
      <c r="B1" s="265"/>
      <c r="C1" s="265"/>
      <c r="D1" s="265"/>
      <c r="E1" s="265"/>
      <c r="F1" s="265"/>
      <c r="G1" s="265"/>
      <c r="H1" s="265"/>
      <c r="I1" s="265"/>
    </row>
    <row r="2" spans="1:14" ht="15" customHeight="1" x14ac:dyDescent="0.25">
      <c r="A2" s="277" t="s">
        <v>190</v>
      </c>
      <c r="B2" s="265"/>
      <c r="C2" s="265"/>
      <c r="D2" s="265"/>
      <c r="E2" s="265"/>
      <c r="F2" s="265"/>
      <c r="G2" s="265"/>
      <c r="H2" s="265"/>
      <c r="I2" s="265"/>
      <c r="K2" s="259" t="s">
        <v>50</v>
      </c>
    </row>
    <row r="3" spans="1:14" ht="15" customHeight="1" x14ac:dyDescent="0.25">
      <c r="A3" s="277" t="s">
        <v>265</v>
      </c>
      <c r="B3" s="265"/>
      <c r="C3" s="265"/>
      <c r="D3" s="265"/>
      <c r="E3" s="265"/>
      <c r="F3" s="265"/>
      <c r="G3" s="265"/>
      <c r="H3" s="265"/>
      <c r="I3" s="265"/>
      <c r="K3" s="259"/>
    </row>
    <row r="4" spans="1:14" ht="15" customHeight="1" x14ac:dyDescent="0.25">
      <c r="A4" s="265" t="s">
        <v>238</v>
      </c>
      <c r="B4" s="265"/>
      <c r="C4" s="265"/>
      <c r="D4" s="265"/>
      <c r="E4" s="265"/>
      <c r="F4" s="265"/>
      <c r="G4" s="265"/>
      <c r="H4" s="265"/>
      <c r="I4" s="265"/>
    </row>
    <row r="5" spans="1:14" ht="12.75" x14ac:dyDescent="0.25">
      <c r="A5" s="20"/>
      <c r="B5" s="69"/>
      <c r="C5" s="69"/>
      <c r="D5" s="69"/>
      <c r="E5" s="69"/>
      <c r="F5" s="69"/>
      <c r="G5" s="69"/>
      <c r="H5" s="69"/>
      <c r="I5" s="69"/>
    </row>
    <row r="6" spans="1:14" ht="15" customHeight="1" x14ac:dyDescent="0.25">
      <c r="A6" s="22" t="s">
        <v>212</v>
      </c>
      <c r="B6" s="47">
        <v>2014</v>
      </c>
      <c r="C6" s="47">
        <v>2015</v>
      </c>
      <c r="D6" s="47">
        <v>2016</v>
      </c>
      <c r="E6" s="47">
        <v>2017</v>
      </c>
      <c r="F6" s="47">
        <v>2018</v>
      </c>
      <c r="G6" s="47">
        <v>2019</v>
      </c>
      <c r="H6" s="47">
        <v>2020</v>
      </c>
      <c r="I6" s="47">
        <v>2021</v>
      </c>
    </row>
    <row r="7" spans="1:14" ht="15" customHeight="1" x14ac:dyDescent="0.25">
      <c r="A7" s="105" t="s">
        <v>69</v>
      </c>
      <c r="B7" s="106">
        <v>166948</v>
      </c>
      <c r="C7" s="106">
        <v>175651</v>
      </c>
      <c r="D7" s="106">
        <v>179683</v>
      </c>
      <c r="E7" s="106">
        <v>188583</v>
      </c>
      <c r="F7" s="106">
        <v>201900</v>
      </c>
      <c r="G7" s="106">
        <v>190587</v>
      </c>
      <c r="H7" s="106">
        <v>181315</v>
      </c>
      <c r="I7" s="106">
        <v>170871</v>
      </c>
      <c r="L7" s="30"/>
      <c r="M7" s="30"/>
      <c r="N7" s="30"/>
    </row>
    <row r="8" spans="1:14" ht="15" customHeight="1" x14ac:dyDescent="0.25">
      <c r="A8" s="98" t="s">
        <v>213</v>
      </c>
      <c r="B8" s="37">
        <v>567</v>
      </c>
      <c r="C8" s="37">
        <v>396</v>
      </c>
      <c r="D8" s="37">
        <v>596</v>
      </c>
      <c r="E8" s="37">
        <v>245</v>
      </c>
      <c r="F8" s="37">
        <v>349</v>
      </c>
      <c r="G8" s="37">
        <v>12</v>
      </c>
      <c r="H8" s="37">
        <v>3</v>
      </c>
      <c r="I8" s="37">
        <v>7</v>
      </c>
      <c r="L8" s="30"/>
      <c r="M8" s="30"/>
      <c r="N8" s="30"/>
    </row>
    <row r="9" spans="1:14" ht="15" customHeight="1" x14ac:dyDescent="0.25">
      <c r="A9" s="98" t="s">
        <v>214</v>
      </c>
      <c r="B9" s="91">
        <v>1522</v>
      </c>
      <c r="C9" s="91">
        <v>1678</v>
      </c>
      <c r="D9" s="91">
        <v>1470</v>
      </c>
      <c r="E9" s="91">
        <v>1423</v>
      </c>
      <c r="F9" s="91">
        <v>1485</v>
      </c>
      <c r="G9" s="91">
        <v>1905</v>
      </c>
      <c r="H9" s="91">
        <v>1958</v>
      </c>
      <c r="I9" s="91">
        <v>2650</v>
      </c>
      <c r="L9" s="30"/>
      <c r="M9" s="30"/>
      <c r="N9" s="30"/>
    </row>
    <row r="10" spans="1:14" ht="15" customHeight="1" x14ac:dyDescent="0.25">
      <c r="A10" s="98" t="s">
        <v>215</v>
      </c>
      <c r="B10" s="37">
        <v>444</v>
      </c>
      <c r="C10" s="37">
        <v>418</v>
      </c>
      <c r="D10" s="37">
        <v>486</v>
      </c>
      <c r="E10" s="37">
        <v>415</v>
      </c>
      <c r="F10" s="37">
        <v>713</v>
      </c>
      <c r="G10" s="37">
        <v>687</v>
      </c>
      <c r="H10" s="37">
        <v>736</v>
      </c>
      <c r="I10" s="37">
        <v>856</v>
      </c>
      <c r="L10" s="30"/>
      <c r="M10" s="30"/>
      <c r="N10" s="30"/>
    </row>
    <row r="11" spans="1:14" ht="15" customHeight="1" x14ac:dyDescent="0.25">
      <c r="A11" s="98" t="s">
        <v>216</v>
      </c>
      <c r="B11" s="37">
        <v>356</v>
      </c>
      <c r="C11" s="37">
        <v>379</v>
      </c>
      <c r="D11" s="37">
        <v>426</v>
      </c>
      <c r="E11" s="37">
        <v>314</v>
      </c>
      <c r="F11" s="37">
        <v>316</v>
      </c>
      <c r="G11" s="37">
        <v>319</v>
      </c>
      <c r="H11" s="37">
        <v>265</v>
      </c>
      <c r="I11" s="37">
        <v>301</v>
      </c>
      <c r="L11" s="30"/>
      <c r="M11" s="30"/>
      <c r="N11" s="30"/>
    </row>
    <row r="12" spans="1:14" ht="15" customHeight="1" x14ac:dyDescent="0.25">
      <c r="A12" s="98" t="s">
        <v>217</v>
      </c>
      <c r="B12" s="91">
        <v>12423</v>
      </c>
      <c r="C12" s="91">
        <v>13499</v>
      </c>
      <c r="D12" s="91">
        <v>15325</v>
      </c>
      <c r="E12" s="91">
        <v>17498</v>
      </c>
      <c r="F12" s="91">
        <v>19208</v>
      </c>
      <c r="G12" s="91">
        <v>19260</v>
      </c>
      <c r="H12" s="91">
        <v>16740</v>
      </c>
      <c r="I12" s="91">
        <v>14041</v>
      </c>
      <c r="L12" s="30"/>
      <c r="M12" s="30"/>
      <c r="N12" s="30"/>
    </row>
    <row r="13" spans="1:14" ht="15" customHeight="1" x14ac:dyDescent="0.25">
      <c r="A13" s="98" t="s">
        <v>218</v>
      </c>
      <c r="B13" s="91">
        <v>1094</v>
      </c>
      <c r="C13" s="91">
        <v>1276</v>
      </c>
      <c r="D13" s="91">
        <v>1388</v>
      </c>
      <c r="E13" s="91">
        <v>1340</v>
      </c>
      <c r="F13" s="91">
        <v>1456</v>
      </c>
      <c r="G13" s="100" t="s">
        <v>83</v>
      </c>
      <c r="H13" s="100" t="s">
        <v>83</v>
      </c>
      <c r="I13" s="100" t="s">
        <v>83</v>
      </c>
      <c r="L13" s="30"/>
      <c r="M13" s="30"/>
      <c r="N13" s="30"/>
    </row>
    <row r="14" spans="1:14" ht="15" customHeight="1" x14ac:dyDescent="0.25">
      <c r="A14" s="98" t="s">
        <v>219</v>
      </c>
      <c r="B14" s="91">
        <v>7286</v>
      </c>
      <c r="C14" s="91">
        <v>7934</v>
      </c>
      <c r="D14" s="91">
        <v>7901</v>
      </c>
      <c r="E14" s="91">
        <v>8209</v>
      </c>
      <c r="F14" s="91">
        <v>9579</v>
      </c>
      <c r="G14" s="91">
        <v>9678</v>
      </c>
      <c r="H14" s="91">
        <v>10087</v>
      </c>
      <c r="I14" s="91">
        <v>9310</v>
      </c>
      <c r="L14" s="30"/>
      <c r="M14" s="30"/>
      <c r="N14" s="30"/>
    </row>
    <row r="15" spans="1:14" ht="15" customHeight="1" x14ac:dyDescent="0.25">
      <c r="A15" s="98" t="s">
        <v>220</v>
      </c>
      <c r="B15" s="99">
        <v>0</v>
      </c>
      <c r="C15" s="99">
        <v>0</v>
      </c>
      <c r="D15" s="99">
        <v>0</v>
      </c>
      <c r="E15" s="99">
        <v>0</v>
      </c>
      <c r="F15" s="99">
        <v>0</v>
      </c>
      <c r="G15" s="37">
        <v>532</v>
      </c>
      <c r="H15" s="37">
        <v>597</v>
      </c>
      <c r="I15" s="37">
        <v>598</v>
      </c>
      <c r="L15" s="30"/>
      <c r="M15" s="30"/>
      <c r="N15" s="30"/>
    </row>
    <row r="16" spans="1:14" ht="15" customHeight="1" x14ac:dyDescent="0.25">
      <c r="A16" s="98" t="s">
        <v>221</v>
      </c>
      <c r="B16" s="37">
        <v>519</v>
      </c>
      <c r="C16" s="37">
        <v>710</v>
      </c>
      <c r="D16" s="37">
        <v>692</v>
      </c>
      <c r="E16" s="37">
        <v>627</v>
      </c>
      <c r="F16" s="37">
        <v>591</v>
      </c>
      <c r="G16" s="37">
        <v>537</v>
      </c>
      <c r="H16" s="37">
        <v>579</v>
      </c>
      <c r="I16" s="37">
        <v>524</v>
      </c>
      <c r="L16" s="30"/>
      <c r="M16" s="30"/>
      <c r="N16" s="30"/>
    </row>
    <row r="17" spans="1:16" ht="15" customHeight="1" x14ac:dyDescent="0.25">
      <c r="A17" s="101" t="s">
        <v>222</v>
      </c>
      <c r="B17" s="99" t="s">
        <v>260</v>
      </c>
      <c r="C17" s="99" t="s">
        <v>260</v>
      </c>
      <c r="D17" s="99" t="s">
        <v>260</v>
      </c>
      <c r="E17" s="99" t="s">
        <v>260</v>
      </c>
      <c r="F17" s="99" t="s">
        <v>260</v>
      </c>
      <c r="G17" s="107">
        <v>238</v>
      </c>
      <c r="H17" s="107">
        <v>287</v>
      </c>
      <c r="I17" s="107">
        <v>273</v>
      </c>
      <c r="L17" s="30"/>
      <c r="M17" s="30"/>
      <c r="N17" s="30"/>
    </row>
    <row r="18" spans="1:16" ht="15" customHeight="1" x14ac:dyDescent="0.25">
      <c r="A18" s="101" t="s">
        <v>223</v>
      </c>
      <c r="B18" s="99" t="s">
        <v>260</v>
      </c>
      <c r="C18" s="99" t="s">
        <v>260</v>
      </c>
      <c r="D18" s="99" t="s">
        <v>260</v>
      </c>
      <c r="E18" s="99" t="s">
        <v>260</v>
      </c>
      <c r="F18" s="99" t="s">
        <v>260</v>
      </c>
      <c r="G18" s="107">
        <v>91</v>
      </c>
      <c r="H18" s="107">
        <v>106</v>
      </c>
      <c r="I18" s="107">
        <v>107</v>
      </c>
      <c r="L18" s="30"/>
      <c r="M18" s="30"/>
      <c r="N18" s="30"/>
    </row>
    <row r="19" spans="1:16" ht="15" customHeight="1" x14ac:dyDescent="0.25">
      <c r="A19" s="101" t="s">
        <v>224</v>
      </c>
      <c r="B19" s="99" t="s">
        <v>260</v>
      </c>
      <c r="C19" s="99" t="s">
        <v>260</v>
      </c>
      <c r="D19" s="99" t="s">
        <v>260</v>
      </c>
      <c r="E19" s="99" t="s">
        <v>260</v>
      </c>
      <c r="F19" s="99" t="s">
        <v>260</v>
      </c>
      <c r="G19" s="107">
        <v>208</v>
      </c>
      <c r="H19" s="107">
        <v>186</v>
      </c>
      <c r="I19" s="107">
        <v>144</v>
      </c>
      <c r="L19" s="30"/>
      <c r="M19" s="30"/>
      <c r="N19" s="30"/>
    </row>
    <row r="20" spans="1:16" ht="15" customHeight="1" x14ac:dyDescent="0.25">
      <c r="A20" s="98" t="s">
        <v>261</v>
      </c>
      <c r="B20" s="99">
        <v>375</v>
      </c>
      <c r="C20" s="99">
        <v>392</v>
      </c>
      <c r="D20" s="99">
        <v>432</v>
      </c>
      <c r="E20" s="99">
        <v>414</v>
      </c>
      <c r="F20" s="99">
        <v>373</v>
      </c>
      <c r="G20" s="37">
        <v>577</v>
      </c>
      <c r="H20" s="37">
        <v>530</v>
      </c>
      <c r="I20" s="37">
        <v>585</v>
      </c>
      <c r="L20" s="30"/>
      <c r="M20" s="30"/>
      <c r="N20" s="30"/>
    </row>
    <row r="21" spans="1:16" ht="15" customHeight="1" x14ac:dyDescent="0.25">
      <c r="A21" s="101" t="s">
        <v>222</v>
      </c>
      <c r="B21" s="99" t="s">
        <v>260</v>
      </c>
      <c r="C21" s="99" t="s">
        <v>260</v>
      </c>
      <c r="D21" s="99" t="s">
        <v>260</v>
      </c>
      <c r="E21" s="99" t="s">
        <v>260</v>
      </c>
      <c r="F21" s="99" t="s">
        <v>260</v>
      </c>
      <c r="G21" s="107">
        <v>217</v>
      </c>
      <c r="H21" s="107">
        <v>231</v>
      </c>
      <c r="I21" s="107">
        <v>272</v>
      </c>
      <c r="L21" s="30"/>
      <c r="M21" s="30"/>
      <c r="N21" s="30"/>
    </row>
    <row r="22" spans="1:16" ht="15" customHeight="1" x14ac:dyDescent="0.25">
      <c r="A22" s="101" t="s">
        <v>223</v>
      </c>
      <c r="B22" s="99" t="s">
        <v>260</v>
      </c>
      <c r="C22" s="99" t="s">
        <v>260</v>
      </c>
      <c r="D22" s="99" t="s">
        <v>260</v>
      </c>
      <c r="E22" s="99" t="s">
        <v>260</v>
      </c>
      <c r="F22" s="99" t="s">
        <v>260</v>
      </c>
      <c r="G22" s="107">
        <v>46</v>
      </c>
      <c r="H22" s="107">
        <v>37</v>
      </c>
      <c r="I22" s="107">
        <v>46</v>
      </c>
      <c r="L22" s="30"/>
      <c r="M22" s="30"/>
      <c r="N22" s="30"/>
    </row>
    <row r="23" spans="1:16" ht="15" customHeight="1" x14ac:dyDescent="0.25">
      <c r="A23" s="101" t="s">
        <v>224</v>
      </c>
      <c r="B23" s="99" t="s">
        <v>260</v>
      </c>
      <c r="C23" s="99" t="s">
        <v>260</v>
      </c>
      <c r="D23" s="99" t="s">
        <v>260</v>
      </c>
      <c r="E23" s="99" t="s">
        <v>260</v>
      </c>
      <c r="F23" s="99" t="s">
        <v>260</v>
      </c>
      <c r="G23" s="107">
        <v>314</v>
      </c>
      <c r="H23" s="107">
        <v>262</v>
      </c>
      <c r="I23" s="107">
        <v>267</v>
      </c>
      <c r="L23" s="30"/>
      <c r="M23" s="30"/>
      <c r="N23" s="30"/>
    </row>
    <row r="24" spans="1:16" ht="15" customHeight="1" x14ac:dyDescent="0.25">
      <c r="A24" s="98" t="s">
        <v>226</v>
      </c>
      <c r="B24" s="99">
        <v>48</v>
      </c>
      <c r="C24" s="99">
        <v>27</v>
      </c>
      <c r="D24" s="99">
        <v>50</v>
      </c>
      <c r="E24" s="99">
        <v>21</v>
      </c>
      <c r="F24" s="99">
        <v>34</v>
      </c>
      <c r="G24" s="37">
        <v>16</v>
      </c>
      <c r="H24" s="37">
        <v>31</v>
      </c>
      <c r="I24" s="37">
        <v>46</v>
      </c>
      <c r="L24" s="30"/>
      <c r="M24" s="30"/>
      <c r="N24" s="30"/>
    </row>
    <row r="25" spans="1:16" ht="15" customHeight="1" x14ac:dyDescent="0.25">
      <c r="A25" s="98" t="s">
        <v>227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1">
        <v>2305</v>
      </c>
      <c r="H25" s="91">
        <v>3698</v>
      </c>
      <c r="I25" s="91">
        <v>5145</v>
      </c>
      <c r="L25" s="30"/>
      <c r="M25" s="30"/>
      <c r="N25" s="30"/>
    </row>
    <row r="26" spans="1:16" ht="15" customHeight="1" x14ac:dyDescent="0.25">
      <c r="A26" s="98" t="s">
        <v>228</v>
      </c>
      <c r="B26" s="99">
        <v>0</v>
      </c>
      <c r="C26" s="99">
        <v>0</v>
      </c>
      <c r="D26" s="99">
        <v>0</v>
      </c>
      <c r="E26" s="99">
        <v>0</v>
      </c>
      <c r="F26" s="99">
        <v>0</v>
      </c>
      <c r="G26" s="91">
        <v>2138</v>
      </c>
      <c r="H26" s="91">
        <v>2075</v>
      </c>
      <c r="I26" s="100" t="s">
        <v>83</v>
      </c>
      <c r="L26" s="30"/>
      <c r="M26" s="30"/>
      <c r="N26" s="30"/>
    </row>
    <row r="27" spans="1:16" ht="15" customHeight="1" x14ac:dyDescent="0.25">
      <c r="A27" s="98" t="s">
        <v>262</v>
      </c>
      <c r="B27" s="91">
        <v>35125</v>
      </c>
      <c r="C27" s="91">
        <v>36631</v>
      </c>
      <c r="D27" s="91">
        <v>37154</v>
      </c>
      <c r="E27" s="91">
        <v>38000</v>
      </c>
      <c r="F27" s="91">
        <v>40591</v>
      </c>
      <c r="G27" s="91">
        <v>35980</v>
      </c>
      <c r="H27" s="91">
        <v>33172</v>
      </c>
      <c r="I27" s="91">
        <v>27433</v>
      </c>
      <c r="L27" s="30"/>
      <c r="M27" s="30"/>
      <c r="N27" s="30"/>
    </row>
    <row r="28" spans="1:16" ht="15" customHeight="1" x14ac:dyDescent="0.25">
      <c r="A28" s="98" t="s">
        <v>263</v>
      </c>
      <c r="B28" s="91">
        <v>79788</v>
      </c>
      <c r="C28" s="91">
        <v>83073</v>
      </c>
      <c r="D28" s="91">
        <v>83972</v>
      </c>
      <c r="E28" s="91">
        <v>88018</v>
      </c>
      <c r="F28" s="91">
        <v>89177</v>
      </c>
      <c r="G28" s="91">
        <v>79875</v>
      </c>
      <c r="H28" s="91">
        <v>74665</v>
      </c>
      <c r="I28" s="91">
        <v>74641</v>
      </c>
      <c r="L28" s="30"/>
      <c r="M28" s="30"/>
      <c r="N28" s="30"/>
    </row>
    <row r="29" spans="1:16" ht="15" customHeight="1" x14ac:dyDescent="0.25">
      <c r="A29" s="98" t="s">
        <v>229</v>
      </c>
      <c r="B29" s="91">
        <v>25569</v>
      </c>
      <c r="C29" s="91">
        <v>27478</v>
      </c>
      <c r="D29" s="91">
        <v>28007</v>
      </c>
      <c r="E29" s="91">
        <v>30198</v>
      </c>
      <c r="F29" s="91">
        <v>36380</v>
      </c>
      <c r="G29" s="91">
        <v>33346</v>
      </c>
      <c r="H29" s="91">
        <v>33177</v>
      </c>
      <c r="I29" s="91">
        <v>30511</v>
      </c>
      <c r="L29" s="30"/>
      <c r="M29" s="30"/>
      <c r="N29" s="30"/>
    </row>
    <row r="30" spans="1:16" ht="15" customHeight="1" x14ac:dyDescent="0.25">
      <c r="A30" s="98" t="s">
        <v>230</v>
      </c>
      <c r="B30" s="91">
        <v>1351</v>
      </c>
      <c r="C30" s="91">
        <v>1016</v>
      </c>
      <c r="D30" s="37">
        <v>930</v>
      </c>
      <c r="E30" s="91">
        <v>1031</v>
      </c>
      <c r="F30" s="91">
        <v>1099</v>
      </c>
      <c r="G30" s="91">
        <v>2584</v>
      </c>
      <c r="H30" s="91">
        <v>2789</v>
      </c>
      <c r="I30" s="91">
        <v>4223</v>
      </c>
      <c r="L30" s="30"/>
      <c r="M30" s="30"/>
      <c r="N30" s="30"/>
    </row>
    <row r="31" spans="1:16" ht="15" customHeight="1" x14ac:dyDescent="0.25">
      <c r="A31" s="98" t="s">
        <v>231</v>
      </c>
      <c r="B31" s="99">
        <v>325</v>
      </c>
      <c r="C31" s="99">
        <v>567</v>
      </c>
      <c r="D31" s="99">
        <v>578</v>
      </c>
      <c r="E31" s="99">
        <v>664</v>
      </c>
      <c r="F31" s="99">
        <v>430</v>
      </c>
      <c r="G31" s="99">
        <v>836</v>
      </c>
      <c r="H31" s="99">
        <v>213</v>
      </c>
      <c r="I31" s="100" t="s">
        <v>83</v>
      </c>
      <c r="L31" s="30"/>
      <c r="M31" s="30"/>
      <c r="N31" s="30"/>
    </row>
    <row r="32" spans="1:16" ht="13.5" customHeight="1" x14ac:dyDescent="0.25">
      <c r="A32" s="98" t="s">
        <v>232</v>
      </c>
      <c r="B32" s="99">
        <v>12</v>
      </c>
      <c r="C32" s="99">
        <v>56</v>
      </c>
      <c r="D32" s="99">
        <v>25</v>
      </c>
      <c r="E32" s="99">
        <v>3</v>
      </c>
      <c r="F32" s="99">
        <v>4</v>
      </c>
      <c r="G32" s="100" t="s">
        <v>83</v>
      </c>
      <c r="H32" s="100" t="s">
        <v>83</v>
      </c>
      <c r="I32" s="100" t="s">
        <v>83</v>
      </c>
      <c r="J32" s="60"/>
      <c r="K32" s="60"/>
      <c r="L32" s="60"/>
      <c r="M32" s="60"/>
      <c r="N32" s="60"/>
      <c r="O32" s="60"/>
      <c r="P32" s="60"/>
    </row>
    <row r="33" spans="1:16" ht="15" customHeight="1" thickBot="1" x14ac:dyDescent="0.3">
      <c r="A33" s="102" t="s">
        <v>233</v>
      </c>
      <c r="B33" s="103">
        <v>144</v>
      </c>
      <c r="C33" s="103">
        <v>121</v>
      </c>
      <c r="D33" s="103">
        <v>251</v>
      </c>
      <c r="E33" s="103">
        <v>157</v>
      </c>
      <c r="F33" s="103">
        <v>116</v>
      </c>
      <c r="G33" s="104" t="s">
        <v>83</v>
      </c>
      <c r="H33" s="104" t="s">
        <v>83</v>
      </c>
      <c r="I33" s="104" t="s">
        <v>83</v>
      </c>
      <c r="J33" s="60"/>
      <c r="K33" s="60"/>
      <c r="L33" s="60"/>
      <c r="M33" s="60"/>
      <c r="N33" s="60"/>
      <c r="O33" s="60"/>
      <c r="P33" s="60"/>
    </row>
    <row r="34" spans="1:16" ht="15" customHeight="1" x14ac:dyDescent="0.25">
      <c r="A34" s="271" t="s">
        <v>234</v>
      </c>
      <c r="B34" s="271"/>
      <c r="C34" s="271"/>
      <c r="D34" s="271"/>
      <c r="E34" s="271"/>
      <c r="F34" s="271"/>
      <c r="G34" s="271"/>
      <c r="H34" s="271"/>
      <c r="I34" s="271"/>
      <c r="L34" s="30"/>
      <c r="M34" s="30"/>
      <c r="N34" s="30"/>
    </row>
    <row r="35" spans="1:16" ht="15" customHeight="1" x14ac:dyDescent="0.25">
      <c r="A35" s="270" t="s">
        <v>235</v>
      </c>
      <c r="B35" s="270"/>
      <c r="C35" s="270"/>
      <c r="D35" s="270"/>
      <c r="E35" s="270"/>
      <c r="F35" s="270"/>
      <c r="G35" s="270"/>
      <c r="H35" s="270"/>
      <c r="I35" s="270"/>
    </row>
    <row r="36" spans="1:16" ht="15" customHeight="1" x14ac:dyDescent="0.25">
      <c r="A36" s="270" t="s">
        <v>236</v>
      </c>
      <c r="B36" s="270"/>
      <c r="C36" s="270"/>
      <c r="D36" s="270"/>
      <c r="E36" s="270"/>
      <c r="F36" s="270"/>
      <c r="G36" s="270"/>
      <c r="H36" s="270"/>
      <c r="I36" s="270"/>
    </row>
    <row r="37" spans="1:16" ht="15" customHeight="1" x14ac:dyDescent="0.25">
      <c r="A37" s="264" t="s">
        <v>68</v>
      </c>
      <c r="B37" s="264"/>
      <c r="C37" s="264"/>
      <c r="D37" s="264"/>
      <c r="E37" s="264"/>
      <c r="F37" s="264"/>
      <c r="G37" s="264"/>
      <c r="H37" s="264"/>
      <c r="I37" s="264"/>
    </row>
    <row r="38" spans="1:16" ht="15" customHeight="1" x14ac:dyDescent="0.25">
      <c r="B38" s="71"/>
      <c r="C38" s="71"/>
      <c r="D38" s="71"/>
      <c r="E38" s="71"/>
      <c r="F38" s="71"/>
      <c r="G38" s="71"/>
      <c r="H38" s="71"/>
      <c r="I38" s="71"/>
    </row>
    <row r="39" spans="1:16" ht="15" customHeight="1" x14ac:dyDescent="0.25">
      <c r="B39" s="71"/>
      <c r="C39" s="71"/>
      <c r="D39" s="71"/>
      <c r="E39" s="71"/>
      <c r="F39" s="71"/>
      <c r="G39" s="71"/>
      <c r="H39" s="71"/>
      <c r="I39" s="71"/>
    </row>
    <row r="40" spans="1:16" ht="15" customHeight="1" x14ac:dyDescent="0.25">
      <c r="B40" s="71"/>
      <c r="C40" s="71"/>
      <c r="D40" s="71"/>
      <c r="E40" s="71"/>
      <c r="F40" s="71"/>
      <c r="G40" s="71"/>
      <c r="H40" s="71"/>
      <c r="I40" s="71"/>
    </row>
  </sheetData>
  <mergeCells count="9">
    <mergeCell ref="K2:K3"/>
    <mergeCell ref="A36:I36"/>
    <mergeCell ref="A37:I37"/>
    <mergeCell ref="A3:I3"/>
    <mergeCell ref="A1:I1"/>
    <mergeCell ref="A2:I2"/>
    <mergeCell ref="A4:I4"/>
    <mergeCell ref="A34:I34"/>
    <mergeCell ref="A35:I35"/>
  </mergeCells>
  <conditionalFormatting sqref="G9:I9 G12:I12">
    <cfRule type="cellIs" dxfId="47" priority="2" operator="equal">
      <formula>0</formula>
    </cfRule>
  </conditionalFormatting>
  <conditionalFormatting sqref="G32:I32 I31">
    <cfRule type="cellIs" dxfId="46" priority="4" operator="equal">
      <formula>0</formula>
    </cfRule>
  </conditionalFormatting>
  <conditionalFormatting sqref="G33:I33">
    <cfRule type="cellIs" dxfId="45" priority="3" operator="equal">
      <formula>0</formula>
    </cfRule>
  </conditionalFormatting>
  <conditionalFormatting sqref="G8:I8 G13:I13 I26">
    <cfRule type="cellIs" dxfId="44" priority="5" operator="equal">
      <formula>0</formula>
    </cfRule>
  </conditionalFormatting>
  <conditionalFormatting sqref="G10:I11">
    <cfRule type="cellIs" dxfId="43" priority="1" operator="equal">
      <formula>0</formula>
    </cfRule>
  </conditionalFormatting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N40"/>
  <sheetViews>
    <sheetView showGridLines="0" topLeftCell="A27" workbookViewId="0">
      <selection activeCell="J42" sqref="J42"/>
    </sheetView>
  </sheetViews>
  <sheetFormatPr baseColWidth="10" defaultRowHeight="12.75" x14ac:dyDescent="0.25"/>
  <cols>
    <col min="1" max="1" width="34.85546875" style="29" bestFit="1" customWidth="1"/>
    <col min="2" max="9" width="8.5703125" style="72" bestFit="1" customWidth="1"/>
    <col min="10" max="16384" width="11.42578125" style="29"/>
  </cols>
  <sheetData>
    <row r="1" spans="1:14" ht="15" customHeight="1" x14ac:dyDescent="0.25">
      <c r="A1" s="265" t="s">
        <v>115</v>
      </c>
      <c r="B1" s="265"/>
      <c r="C1" s="265"/>
      <c r="D1" s="265"/>
      <c r="E1" s="265"/>
      <c r="F1" s="265"/>
      <c r="G1" s="265"/>
      <c r="H1" s="265"/>
      <c r="I1" s="265"/>
    </row>
    <row r="2" spans="1:14" ht="15" customHeight="1" x14ac:dyDescent="0.25">
      <c r="A2" s="277" t="s">
        <v>190</v>
      </c>
      <c r="B2" s="265"/>
      <c r="C2" s="265"/>
      <c r="D2" s="265"/>
      <c r="E2" s="265"/>
      <c r="F2" s="265"/>
      <c r="G2" s="265"/>
      <c r="H2" s="265"/>
      <c r="I2" s="265"/>
      <c r="K2" s="259" t="s">
        <v>50</v>
      </c>
    </row>
    <row r="3" spans="1:14" ht="15" customHeight="1" x14ac:dyDescent="0.25">
      <c r="A3" s="277" t="s">
        <v>264</v>
      </c>
      <c r="B3" s="265"/>
      <c r="C3" s="265"/>
      <c r="D3" s="265"/>
      <c r="E3" s="265"/>
      <c r="F3" s="265"/>
      <c r="G3" s="265"/>
      <c r="H3" s="265"/>
      <c r="I3" s="265"/>
      <c r="K3" s="259"/>
    </row>
    <row r="4" spans="1:14" ht="15" customHeight="1" x14ac:dyDescent="0.25">
      <c r="A4" s="265" t="s">
        <v>238</v>
      </c>
      <c r="B4" s="265"/>
      <c r="C4" s="265"/>
      <c r="D4" s="265"/>
      <c r="E4" s="265"/>
      <c r="F4" s="265"/>
      <c r="G4" s="265"/>
      <c r="H4" s="265"/>
      <c r="I4" s="265"/>
    </row>
    <row r="5" spans="1:14" x14ac:dyDescent="0.25">
      <c r="A5" s="20"/>
      <c r="B5" s="69"/>
      <c r="C5" s="69"/>
      <c r="D5" s="69"/>
      <c r="E5" s="69"/>
      <c r="F5" s="69"/>
      <c r="G5" s="69"/>
      <c r="H5" s="69"/>
      <c r="I5" s="69"/>
    </row>
    <row r="6" spans="1:14" ht="15" customHeight="1" x14ac:dyDescent="0.25">
      <c r="A6" s="22" t="s">
        <v>212</v>
      </c>
      <c r="B6" s="47">
        <v>2014</v>
      </c>
      <c r="C6" s="47">
        <v>2015</v>
      </c>
      <c r="D6" s="47">
        <v>2016</v>
      </c>
      <c r="E6" s="47">
        <v>2017</v>
      </c>
      <c r="F6" s="47">
        <v>2018</v>
      </c>
      <c r="G6" s="47">
        <v>2019</v>
      </c>
      <c r="H6" s="47">
        <v>2020</v>
      </c>
      <c r="I6" s="47">
        <v>2021</v>
      </c>
    </row>
    <row r="7" spans="1:14" ht="15" customHeight="1" x14ac:dyDescent="0.25">
      <c r="A7" s="105" t="s">
        <v>69</v>
      </c>
      <c r="B7" s="106">
        <v>112888</v>
      </c>
      <c r="C7" s="106">
        <v>111533</v>
      </c>
      <c r="D7" s="106">
        <v>111968</v>
      </c>
      <c r="E7" s="106">
        <v>122739</v>
      </c>
      <c r="F7" s="106">
        <v>135701</v>
      </c>
      <c r="G7" s="106">
        <v>128261</v>
      </c>
      <c r="H7" s="106">
        <v>129771</v>
      </c>
      <c r="I7" s="106">
        <v>125245</v>
      </c>
      <c r="K7" s="30"/>
      <c r="L7" s="30"/>
      <c r="M7" s="30"/>
      <c r="N7" s="30"/>
    </row>
    <row r="8" spans="1:14" ht="15" customHeight="1" x14ac:dyDescent="0.25">
      <c r="A8" s="98" t="s">
        <v>213</v>
      </c>
      <c r="B8" s="37">
        <v>414</v>
      </c>
      <c r="C8" s="37">
        <v>128</v>
      </c>
      <c r="D8" s="37">
        <v>100</v>
      </c>
      <c r="E8" s="37">
        <v>121</v>
      </c>
      <c r="F8" s="37">
        <v>157</v>
      </c>
      <c r="G8" s="37">
        <v>12</v>
      </c>
      <c r="H8" s="37">
        <v>3</v>
      </c>
      <c r="I8" s="37">
        <v>7</v>
      </c>
      <c r="K8" s="30"/>
      <c r="L8" s="30"/>
      <c r="M8" s="30"/>
      <c r="N8" s="30"/>
    </row>
    <row r="9" spans="1:14" ht="15" customHeight="1" x14ac:dyDescent="0.25">
      <c r="A9" s="98" t="s">
        <v>214</v>
      </c>
      <c r="B9" s="37">
        <v>616</v>
      </c>
      <c r="C9" s="37">
        <v>652</v>
      </c>
      <c r="D9" s="37">
        <v>548</v>
      </c>
      <c r="E9" s="37">
        <v>580</v>
      </c>
      <c r="F9" s="37">
        <v>624</v>
      </c>
      <c r="G9" s="37">
        <v>958</v>
      </c>
      <c r="H9" s="91">
        <v>1101</v>
      </c>
      <c r="I9" s="91">
        <v>1492</v>
      </c>
      <c r="K9" s="30"/>
      <c r="L9" s="30"/>
      <c r="M9" s="30"/>
      <c r="N9" s="30"/>
    </row>
    <row r="10" spans="1:14" ht="15" customHeight="1" x14ac:dyDescent="0.25">
      <c r="A10" s="98" t="s">
        <v>215</v>
      </c>
      <c r="B10" s="37">
        <v>230</v>
      </c>
      <c r="C10" s="37">
        <v>167</v>
      </c>
      <c r="D10" s="37">
        <v>272</v>
      </c>
      <c r="E10" s="37">
        <v>238</v>
      </c>
      <c r="F10" s="37">
        <v>449</v>
      </c>
      <c r="G10" s="37">
        <v>480</v>
      </c>
      <c r="H10" s="37">
        <v>541</v>
      </c>
      <c r="I10" s="37">
        <v>625</v>
      </c>
      <c r="K10" s="30"/>
      <c r="L10" s="30"/>
      <c r="M10" s="30"/>
      <c r="N10" s="30"/>
    </row>
    <row r="11" spans="1:14" ht="15" customHeight="1" x14ac:dyDescent="0.25">
      <c r="A11" s="98" t="s">
        <v>216</v>
      </c>
      <c r="B11" s="37">
        <v>128</v>
      </c>
      <c r="C11" s="37">
        <v>127</v>
      </c>
      <c r="D11" s="37">
        <v>212</v>
      </c>
      <c r="E11" s="37">
        <v>159</v>
      </c>
      <c r="F11" s="37">
        <v>123</v>
      </c>
      <c r="G11" s="37">
        <v>188</v>
      </c>
      <c r="H11" s="37">
        <v>194</v>
      </c>
      <c r="I11" s="37">
        <v>193</v>
      </c>
      <c r="K11" s="30"/>
      <c r="L11" s="30"/>
      <c r="M11" s="30"/>
      <c r="N11" s="30"/>
    </row>
    <row r="12" spans="1:14" ht="15" customHeight="1" x14ac:dyDescent="0.25">
      <c r="A12" s="98" t="s">
        <v>217</v>
      </c>
      <c r="B12" s="91">
        <v>3186</v>
      </c>
      <c r="C12" s="91">
        <v>2577</v>
      </c>
      <c r="D12" s="91">
        <v>2606</v>
      </c>
      <c r="E12" s="91">
        <v>4143</v>
      </c>
      <c r="F12" s="91">
        <v>2954</v>
      </c>
      <c r="G12" s="91">
        <v>4322</v>
      </c>
      <c r="H12" s="91">
        <v>4157</v>
      </c>
      <c r="I12" s="91">
        <v>4064</v>
      </c>
      <c r="K12" s="30"/>
      <c r="L12" s="30"/>
      <c r="M12" s="30"/>
      <c r="N12" s="30"/>
    </row>
    <row r="13" spans="1:14" ht="15" customHeight="1" x14ac:dyDescent="0.25">
      <c r="A13" s="98" t="s">
        <v>218</v>
      </c>
      <c r="B13" s="37">
        <v>544</v>
      </c>
      <c r="C13" s="37">
        <v>645</v>
      </c>
      <c r="D13" s="37">
        <v>570</v>
      </c>
      <c r="E13" s="37">
        <v>652</v>
      </c>
      <c r="F13" s="37">
        <v>702</v>
      </c>
      <c r="G13" s="100" t="s">
        <v>83</v>
      </c>
      <c r="H13" s="100" t="s">
        <v>83</v>
      </c>
      <c r="I13" s="100" t="s">
        <v>83</v>
      </c>
      <c r="K13" s="30"/>
      <c r="L13" s="30"/>
      <c r="M13" s="30"/>
      <c r="N13" s="30"/>
    </row>
    <row r="14" spans="1:14" ht="15" customHeight="1" x14ac:dyDescent="0.25">
      <c r="A14" s="98" t="s">
        <v>219</v>
      </c>
      <c r="B14" s="91">
        <v>6122</v>
      </c>
      <c r="C14" s="91">
        <v>6201</v>
      </c>
      <c r="D14" s="91">
        <v>6351</v>
      </c>
      <c r="E14" s="91">
        <v>7005</v>
      </c>
      <c r="F14" s="91">
        <v>7771</v>
      </c>
      <c r="G14" s="91">
        <v>8029</v>
      </c>
      <c r="H14" s="91">
        <v>8282</v>
      </c>
      <c r="I14" s="91">
        <v>7764</v>
      </c>
      <c r="K14" s="30"/>
      <c r="L14" s="30"/>
      <c r="M14" s="30"/>
      <c r="N14" s="30"/>
    </row>
    <row r="15" spans="1:14" ht="15" customHeight="1" x14ac:dyDescent="0.25">
      <c r="A15" s="98" t="s">
        <v>220</v>
      </c>
      <c r="B15" s="99">
        <v>0</v>
      </c>
      <c r="C15" s="99">
        <v>0</v>
      </c>
      <c r="D15" s="99">
        <v>0</v>
      </c>
      <c r="E15" s="99">
        <v>0</v>
      </c>
      <c r="F15" s="99">
        <v>0</v>
      </c>
      <c r="G15" s="37">
        <v>380</v>
      </c>
      <c r="H15" s="37">
        <v>451</v>
      </c>
      <c r="I15" s="37">
        <v>438</v>
      </c>
      <c r="K15" s="30"/>
      <c r="L15" s="30"/>
      <c r="M15" s="30"/>
      <c r="N15" s="30"/>
    </row>
    <row r="16" spans="1:14" ht="15" customHeight="1" x14ac:dyDescent="0.25">
      <c r="A16" s="98" t="s">
        <v>221</v>
      </c>
      <c r="B16" s="37">
        <v>260</v>
      </c>
      <c r="C16" s="37">
        <v>222</v>
      </c>
      <c r="D16" s="37">
        <v>250</v>
      </c>
      <c r="E16" s="37">
        <v>226</v>
      </c>
      <c r="F16" s="37">
        <v>307</v>
      </c>
      <c r="G16" s="37">
        <v>277</v>
      </c>
      <c r="H16" s="37">
        <v>344</v>
      </c>
      <c r="I16" s="37">
        <v>326</v>
      </c>
      <c r="K16" s="30"/>
      <c r="L16" s="30"/>
      <c r="M16" s="30"/>
      <c r="N16" s="30"/>
    </row>
    <row r="17" spans="1:14" ht="15" customHeight="1" x14ac:dyDescent="0.25">
      <c r="A17" s="101" t="s">
        <v>222</v>
      </c>
      <c r="B17" s="99" t="s">
        <v>260</v>
      </c>
      <c r="C17" s="99" t="s">
        <v>260</v>
      </c>
      <c r="D17" s="99" t="s">
        <v>260</v>
      </c>
      <c r="E17" s="99" t="s">
        <v>260</v>
      </c>
      <c r="F17" s="99" t="s">
        <v>260</v>
      </c>
      <c r="G17" s="107">
        <v>130</v>
      </c>
      <c r="H17" s="107">
        <v>171</v>
      </c>
      <c r="I17" s="107">
        <v>179</v>
      </c>
      <c r="K17" s="30"/>
      <c r="L17" s="30"/>
      <c r="M17" s="30"/>
      <c r="N17" s="30"/>
    </row>
    <row r="18" spans="1:14" ht="15" customHeight="1" x14ac:dyDescent="0.25">
      <c r="A18" s="101" t="s">
        <v>223</v>
      </c>
      <c r="B18" s="99" t="s">
        <v>260</v>
      </c>
      <c r="C18" s="99" t="s">
        <v>260</v>
      </c>
      <c r="D18" s="99" t="s">
        <v>260</v>
      </c>
      <c r="E18" s="99" t="s">
        <v>260</v>
      </c>
      <c r="F18" s="99" t="s">
        <v>260</v>
      </c>
      <c r="G18" s="107">
        <v>60</v>
      </c>
      <c r="H18" s="107">
        <v>72</v>
      </c>
      <c r="I18" s="107">
        <v>75</v>
      </c>
      <c r="K18" s="30"/>
      <c r="L18" s="30"/>
      <c r="M18" s="30"/>
      <c r="N18" s="30"/>
    </row>
    <row r="19" spans="1:14" ht="15" customHeight="1" x14ac:dyDescent="0.25">
      <c r="A19" s="101" t="s">
        <v>224</v>
      </c>
      <c r="B19" s="99" t="s">
        <v>260</v>
      </c>
      <c r="C19" s="99" t="s">
        <v>260</v>
      </c>
      <c r="D19" s="99" t="s">
        <v>260</v>
      </c>
      <c r="E19" s="99" t="s">
        <v>260</v>
      </c>
      <c r="F19" s="99" t="s">
        <v>260</v>
      </c>
      <c r="G19" s="107">
        <v>87</v>
      </c>
      <c r="H19" s="107">
        <v>101</v>
      </c>
      <c r="I19" s="107">
        <v>72</v>
      </c>
      <c r="K19" s="30"/>
      <c r="L19" s="30"/>
      <c r="M19" s="30"/>
      <c r="N19" s="30"/>
    </row>
    <row r="20" spans="1:14" ht="15" customHeight="1" x14ac:dyDescent="0.25">
      <c r="A20" s="98" t="s">
        <v>261</v>
      </c>
      <c r="B20" s="99">
        <v>195</v>
      </c>
      <c r="C20" s="99">
        <v>172</v>
      </c>
      <c r="D20" s="99">
        <v>186</v>
      </c>
      <c r="E20" s="99">
        <v>187</v>
      </c>
      <c r="F20" s="99">
        <v>206</v>
      </c>
      <c r="G20" s="37">
        <v>278</v>
      </c>
      <c r="H20" s="37">
        <v>289</v>
      </c>
      <c r="I20" s="37">
        <v>339</v>
      </c>
      <c r="K20" s="30"/>
      <c r="L20" s="30"/>
      <c r="M20" s="30"/>
      <c r="N20" s="30"/>
    </row>
    <row r="21" spans="1:14" ht="15" customHeight="1" x14ac:dyDescent="0.25">
      <c r="A21" s="101" t="s">
        <v>222</v>
      </c>
      <c r="B21" s="99" t="s">
        <v>260</v>
      </c>
      <c r="C21" s="99" t="s">
        <v>260</v>
      </c>
      <c r="D21" s="99" t="s">
        <v>260</v>
      </c>
      <c r="E21" s="99" t="s">
        <v>260</v>
      </c>
      <c r="F21" s="99" t="s">
        <v>260</v>
      </c>
      <c r="G21" s="107">
        <v>124</v>
      </c>
      <c r="H21" s="107">
        <v>135</v>
      </c>
      <c r="I21" s="107">
        <v>169</v>
      </c>
      <c r="K21" s="30"/>
      <c r="L21" s="30"/>
      <c r="M21" s="30"/>
      <c r="N21" s="30"/>
    </row>
    <row r="22" spans="1:14" ht="15" customHeight="1" x14ac:dyDescent="0.25">
      <c r="A22" s="101" t="s">
        <v>223</v>
      </c>
      <c r="B22" s="99" t="s">
        <v>260</v>
      </c>
      <c r="C22" s="99" t="s">
        <v>260</v>
      </c>
      <c r="D22" s="99" t="s">
        <v>260</v>
      </c>
      <c r="E22" s="99" t="s">
        <v>260</v>
      </c>
      <c r="F22" s="99" t="s">
        <v>260</v>
      </c>
      <c r="G22" s="107">
        <v>31</v>
      </c>
      <c r="H22" s="107">
        <v>22</v>
      </c>
      <c r="I22" s="107">
        <v>32</v>
      </c>
      <c r="K22" s="30"/>
      <c r="L22" s="30"/>
      <c r="M22" s="30"/>
      <c r="N22" s="30"/>
    </row>
    <row r="23" spans="1:14" ht="15" customHeight="1" x14ac:dyDescent="0.25">
      <c r="A23" s="101" t="s">
        <v>224</v>
      </c>
      <c r="B23" s="99" t="s">
        <v>260</v>
      </c>
      <c r="C23" s="99" t="s">
        <v>260</v>
      </c>
      <c r="D23" s="99" t="s">
        <v>260</v>
      </c>
      <c r="E23" s="99" t="s">
        <v>260</v>
      </c>
      <c r="F23" s="99" t="s">
        <v>260</v>
      </c>
      <c r="G23" s="107">
        <v>123</v>
      </c>
      <c r="H23" s="107">
        <v>132</v>
      </c>
      <c r="I23" s="107">
        <v>138</v>
      </c>
      <c r="K23" s="30"/>
      <c r="L23" s="30"/>
      <c r="M23" s="30"/>
      <c r="N23" s="30"/>
    </row>
    <row r="24" spans="1:14" ht="15" customHeight="1" x14ac:dyDescent="0.25">
      <c r="A24" s="98" t="s">
        <v>226</v>
      </c>
      <c r="B24" s="99">
        <v>15</v>
      </c>
      <c r="C24" s="99">
        <v>18</v>
      </c>
      <c r="D24" s="99">
        <v>42</v>
      </c>
      <c r="E24" s="99">
        <v>16</v>
      </c>
      <c r="F24" s="99">
        <v>12</v>
      </c>
      <c r="G24" s="37">
        <v>14</v>
      </c>
      <c r="H24" s="37">
        <v>17</v>
      </c>
      <c r="I24" s="37">
        <v>28</v>
      </c>
      <c r="K24" s="30"/>
      <c r="L24" s="30"/>
      <c r="M24" s="30"/>
      <c r="N24" s="30"/>
    </row>
    <row r="25" spans="1:14" ht="15" customHeight="1" x14ac:dyDescent="0.25">
      <c r="A25" s="98" t="s">
        <v>227</v>
      </c>
      <c r="B25" s="99">
        <v>0</v>
      </c>
      <c r="C25" s="99">
        <v>0</v>
      </c>
      <c r="D25" s="99">
        <v>0</v>
      </c>
      <c r="E25" s="99">
        <v>0</v>
      </c>
      <c r="F25" s="99">
        <v>0</v>
      </c>
      <c r="G25" s="91">
        <v>1322</v>
      </c>
      <c r="H25" s="91">
        <v>2232</v>
      </c>
      <c r="I25" s="91">
        <v>3005</v>
      </c>
      <c r="K25" s="30"/>
      <c r="L25" s="30"/>
      <c r="M25" s="30"/>
      <c r="N25" s="30"/>
    </row>
    <row r="26" spans="1:14" ht="15" customHeight="1" x14ac:dyDescent="0.25">
      <c r="A26" s="98" t="s">
        <v>228</v>
      </c>
      <c r="B26" s="99">
        <v>0</v>
      </c>
      <c r="C26" s="99">
        <v>0</v>
      </c>
      <c r="D26" s="99">
        <v>0</v>
      </c>
      <c r="E26" s="99">
        <v>0</v>
      </c>
      <c r="F26" s="99">
        <v>0</v>
      </c>
      <c r="G26" s="91">
        <v>1022</v>
      </c>
      <c r="H26" s="91">
        <v>1026</v>
      </c>
      <c r="I26" s="100"/>
      <c r="K26" s="30"/>
      <c r="L26" s="30"/>
      <c r="M26" s="30"/>
      <c r="N26" s="30"/>
    </row>
    <row r="27" spans="1:14" ht="15" customHeight="1" x14ac:dyDescent="0.25">
      <c r="A27" s="98" t="s">
        <v>262</v>
      </c>
      <c r="B27" s="91">
        <v>25071</v>
      </c>
      <c r="C27" s="91">
        <v>24659</v>
      </c>
      <c r="D27" s="91">
        <v>24642</v>
      </c>
      <c r="E27" s="91">
        <v>26813</v>
      </c>
      <c r="F27" s="91">
        <v>29853</v>
      </c>
      <c r="G27" s="91">
        <v>26176</v>
      </c>
      <c r="H27" s="91">
        <v>25663</v>
      </c>
      <c r="I27" s="91">
        <v>23716</v>
      </c>
      <c r="K27" s="30"/>
      <c r="L27" s="30"/>
      <c r="M27" s="30"/>
      <c r="N27" s="30"/>
    </row>
    <row r="28" spans="1:14" ht="15" customHeight="1" x14ac:dyDescent="0.25">
      <c r="A28" s="98" t="s">
        <v>263</v>
      </c>
      <c r="B28" s="91">
        <v>58504</v>
      </c>
      <c r="C28" s="91">
        <v>56402</v>
      </c>
      <c r="D28" s="91">
        <v>56118</v>
      </c>
      <c r="E28" s="91">
        <v>60486</v>
      </c>
      <c r="F28" s="91">
        <v>66511</v>
      </c>
      <c r="G28" s="91">
        <v>60627</v>
      </c>
      <c r="H28" s="91">
        <v>59685</v>
      </c>
      <c r="I28" s="91">
        <v>58490</v>
      </c>
      <c r="K28" s="30"/>
      <c r="L28" s="30"/>
      <c r="M28" s="30"/>
      <c r="N28" s="30"/>
    </row>
    <row r="29" spans="1:14" ht="15" customHeight="1" x14ac:dyDescent="0.25">
      <c r="A29" s="98" t="s">
        <v>229</v>
      </c>
      <c r="B29" s="91">
        <v>16746</v>
      </c>
      <c r="C29" s="91">
        <v>18369</v>
      </c>
      <c r="D29" s="91">
        <v>18906</v>
      </c>
      <c r="E29" s="91">
        <v>20809</v>
      </c>
      <c r="F29" s="91">
        <v>24898</v>
      </c>
      <c r="G29" s="91">
        <v>22323</v>
      </c>
      <c r="H29" s="91">
        <v>24025</v>
      </c>
      <c r="I29" s="91">
        <v>22322</v>
      </c>
      <c r="K29" s="30"/>
      <c r="L29" s="30"/>
      <c r="M29" s="30"/>
      <c r="N29" s="30"/>
    </row>
    <row r="30" spans="1:14" ht="15" customHeight="1" x14ac:dyDescent="0.25">
      <c r="A30" s="98" t="s">
        <v>230</v>
      </c>
      <c r="B30" s="37">
        <v>376</v>
      </c>
      <c r="C30" s="37">
        <v>449</v>
      </c>
      <c r="D30" s="37">
        <v>311</v>
      </c>
      <c r="E30" s="37">
        <v>474</v>
      </c>
      <c r="F30" s="37">
        <v>584</v>
      </c>
      <c r="G30" s="91">
        <v>1017</v>
      </c>
      <c r="H30" s="91">
        <v>1548</v>
      </c>
      <c r="I30" s="91">
        <v>2436</v>
      </c>
      <c r="K30" s="30"/>
      <c r="L30" s="30"/>
      <c r="M30" s="30"/>
      <c r="N30" s="30"/>
    </row>
    <row r="31" spans="1:14" ht="15" customHeight="1" x14ac:dyDescent="0.25">
      <c r="A31" s="98" t="s">
        <v>231</v>
      </c>
      <c r="B31" s="37">
        <v>325</v>
      </c>
      <c r="C31" s="37">
        <v>567</v>
      </c>
      <c r="D31" s="37">
        <v>578</v>
      </c>
      <c r="E31" s="37">
        <v>664</v>
      </c>
      <c r="F31" s="37">
        <v>430</v>
      </c>
      <c r="G31" s="99">
        <v>836</v>
      </c>
      <c r="H31" s="99">
        <v>213</v>
      </c>
      <c r="I31" s="100" t="s">
        <v>83</v>
      </c>
      <c r="K31" s="30"/>
      <c r="L31" s="30"/>
      <c r="M31" s="30"/>
      <c r="N31" s="30"/>
    </row>
    <row r="32" spans="1:14" ht="15" customHeight="1" x14ac:dyDescent="0.25">
      <c r="A32" s="98" t="s">
        <v>232</v>
      </c>
      <c r="B32" s="99">
        <v>12</v>
      </c>
      <c r="C32" s="99">
        <v>56</v>
      </c>
      <c r="D32" s="99">
        <v>25</v>
      </c>
      <c r="E32" s="99">
        <v>3</v>
      </c>
      <c r="F32" s="99">
        <v>4</v>
      </c>
      <c r="G32" s="100" t="s">
        <v>83</v>
      </c>
      <c r="H32" s="100" t="s">
        <v>83</v>
      </c>
      <c r="I32" s="100" t="s">
        <v>83</v>
      </c>
      <c r="K32" s="30"/>
      <c r="L32" s="30"/>
      <c r="M32" s="30"/>
      <c r="N32" s="30"/>
    </row>
    <row r="33" spans="1:14" ht="15" customHeight="1" thickBot="1" x14ac:dyDescent="0.3">
      <c r="A33" s="102" t="s">
        <v>233</v>
      </c>
      <c r="B33" s="103">
        <v>144</v>
      </c>
      <c r="C33" s="103">
        <v>121</v>
      </c>
      <c r="D33" s="103">
        <v>251</v>
      </c>
      <c r="E33" s="103">
        <v>157</v>
      </c>
      <c r="F33" s="103">
        <v>116</v>
      </c>
      <c r="G33" s="104" t="s">
        <v>83</v>
      </c>
      <c r="H33" s="104" t="s">
        <v>83</v>
      </c>
      <c r="I33" s="104" t="s">
        <v>83</v>
      </c>
      <c r="K33" s="30"/>
      <c r="L33" s="30"/>
      <c r="M33" s="30"/>
      <c r="N33" s="30"/>
    </row>
    <row r="34" spans="1:14" ht="15" customHeight="1" x14ac:dyDescent="0.25">
      <c r="A34" s="271" t="s">
        <v>234</v>
      </c>
      <c r="B34" s="271"/>
      <c r="C34" s="271"/>
      <c r="D34" s="271"/>
      <c r="E34" s="271"/>
      <c r="F34" s="271"/>
      <c r="G34" s="271"/>
      <c r="H34" s="271"/>
      <c r="I34" s="271"/>
      <c r="K34" s="30"/>
      <c r="L34" s="30"/>
      <c r="M34" s="30"/>
      <c r="N34" s="30"/>
    </row>
    <row r="35" spans="1:14" ht="15" customHeight="1" x14ac:dyDescent="0.25">
      <c r="A35" s="270" t="s">
        <v>235</v>
      </c>
      <c r="B35" s="270"/>
      <c r="C35" s="270"/>
      <c r="D35" s="270"/>
      <c r="E35" s="270"/>
      <c r="F35" s="270"/>
      <c r="G35" s="270"/>
      <c r="H35" s="270"/>
      <c r="I35" s="270"/>
    </row>
    <row r="36" spans="1:14" ht="12.75" customHeight="1" x14ac:dyDescent="0.25">
      <c r="A36" s="270" t="s">
        <v>236</v>
      </c>
      <c r="B36" s="270"/>
      <c r="C36" s="270"/>
      <c r="D36" s="270"/>
      <c r="E36" s="270"/>
      <c r="F36" s="270"/>
      <c r="G36" s="270"/>
      <c r="H36" s="270"/>
      <c r="I36" s="270"/>
    </row>
    <row r="37" spans="1:14" x14ac:dyDescent="0.25">
      <c r="A37" s="264" t="s">
        <v>68</v>
      </c>
      <c r="B37" s="264"/>
      <c r="C37" s="264"/>
      <c r="D37" s="264"/>
      <c r="E37" s="264"/>
      <c r="F37" s="264"/>
      <c r="G37" s="264"/>
      <c r="H37" s="264"/>
      <c r="I37" s="264"/>
    </row>
    <row r="38" spans="1:14" x14ac:dyDescent="0.25">
      <c r="B38" s="71"/>
      <c r="C38" s="71"/>
      <c r="D38" s="71"/>
      <c r="E38" s="71"/>
      <c r="F38" s="71"/>
      <c r="G38" s="71"/>
      <c r="H38" s="71"/>
      <c r="I38" s="71"/>
    </row>
    <row r="39" spans="1:14" x14ac:dyDescent="0.25">
      <c r="B39" s="71"/>
      <c r="C39" s="71"/>
      <c r="D39" s="71"/>
      <c r="E39" s="71"/>
      <c r="F39" s="71"/>
      <c r="G39" s="71"/>
      <c r="H39" s="71"/>
      <c r="I39" s="71"/>
    </row>
    <row r="40" spans="1:14" x14ac:dyDescent="0.25">
      <c r="B40" s="71"/>
      <c r="C40" s="71"/>
      <c r="D40" s="71"/>
      <c r="E40" s="71"/>
      <c r="F40" s="71"/>
      <c r="G40" s="71"/>
      <c r="H40" s="71"/>
      <c r="I40" s="71"/>
    </row>
  </sheetData>
  <mergeCells count="9">
    <mergeCell ref="A37:I37"/>
    <mergeCell ref="A36:I36"/>
    <mergeCell ref="A1:I1"/>
    <mergeCell ref="K2:K3"/>
    <mergeCell ref="A35:I35"/>
    <mergeCell ref="A2:I2"/>
    <mergeCell ref="A3:I3"/>
    <mergeCell ref="A4:I4"/>
    <mergeCell ref="A34:I34"/>
  </mergeCells>
  <conditionalFormatting sqref="H9:I9 G12:I12">
    <cfRule type="cellIs" dxfId="42" priority="2" operator="equal">
      <formula>0</formula>
    </cfRule>
  </conditionalFormatting>
  <conditionalFormatting sqref="G32:I32 I31">
    <cfRule type="cellIs" dxfId="41" priority="4" operator="equal">
      <formula>0</formula>
    </cfRule>
  </conditionalFormatting>
  <conditionalFormatting sqref="G33:I33">
    <cfRule type="cellIs" dxfId="40" priority="3" operator="equal">
      <formula>0</formula>
    </cfRule>
  </conditionalFormatting>
  <conditionalFormatting sqref="G8:I8 G13:I13 I26">
    <cfRule type="cellIs" dxfId="39" priority="5" operator="equal">
      <formula>0</formula>
    </cfRule>
  </conditionalFormatting>
  <conditionalFormatting sqref="H10:I11">
    <cfRule type="cellIs" dxfId="38" priority="1" operator="equal">
      <formula>0</formula>
    </cfRule>
  </conditionalFormatting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1:N40"/>
  <sheetViews>
    <sheetView showGridLines="0" workbookViewId="0">
      <selection activeCell="J42" sqref="J42"/>
    </sheetView>
  </sheetViews>
  <sheetFormatPr baseColWidth="10" defaultRowHeight="12.75" x14ac:dyDescent="0.25"/>
  <cols>
    <col min="1" max="1" width="34.85546875" style="29" bestFit="1" customWidth="1"/>
    <col min="2" max="9" width="8.5703125" style="72" bestFit="1" customWidth="1"/>
    <col min="10" max="16384" width="11.42578125" style="29"/>
  </cols>
  <sheetData>
    <row r="1" spans="1:14" ht="15" customHeight="1" x14ac:dyDescent="0.25">
      <c r="A1" s="265" t="s">
        <v>113</v>
      </c>
      <c r="B1" s="265"/>
      <c r="C1" s="265"/>
      <c r="D1" s="265"/>
      <c r="E1" s="265"/>
      <c r="F1" s="265"/>
      <c r="G1" s="265"/>
      <c r="H1" s="265"/>
      <c r="I1" s="265"/>
    </row>
    <row r="2" spans="1:14" ht="15" customHeight="1" x14ac:dyDescent="0.25">
      <c r="A2" s="277" t="s">
        <v>266</v>
      </c>
      <c r="B2" s="265"/>
      <c r="C2" s="265"/>
      <c r="D2" s="265"/>
      <c r="E2" s="265"/>
      <c r="F2" s="265"/>
      <c r="G2" s="265"/>
      <c r="H2" s="265"/>
      <c r="I2" s="265"/>
      <c r="K2" s="259" t="s">
        <v>50</v>
      </c>
    </row>
    <row r="3" spans="1:14" ht="15" customHeight="1" x14ac:dyDescent="0.25">
      <c r="A3" s="277" t="s">
        <v>264</v>
      </c>
      <c r="B3" s="265"/>
      <c r="C3" s="265"/>
      <c r="D3" s="265"/>
      <c r="E3" s="265"/>
      <c r="F3" s="265"/>
      <c r="G3" s="265"/>
      <c r="H3" s="265"/>
      <c r="I3" s="265"/>
      <c r="K3" s="259"/>
    </row>
    <row r="4" spans="1:14" ht="15" customHeight="1" x14ac:dyDescent="0.25">
      <c r="A4" s="265" t="s">
        <v>238</v>
      </c>
      <c r="B4" s="265"/>
      <c r="C4" s="265"/>
      <c r="D4" s="265"/>
      <c r="E4" s="265"/>
      <c r="F4" s="265"/>
      <c r="G4" s="265"/>
      <c r="H4" s="265"/>
      <c r="I4" s="265"/>
    </row>
    <row r="5" spans="1:14" x14ac:dyDescent="0.25">
      <c r="A5" s="20"/>
      <c r="B5" s="69"/>
      <c r="C5" s="69"/>
      <c r="D5" s="69"/>
      <c r="E5" s="69"/>
      <c r="F5" s="69"/>
      <c r="G5" s="69"/>
      <c r="H5" s="69"/>
      <c r="I5" s="69"/>
    </row>
    <row r="6" spans="1:14" ht="15" customHeight="1" x14ac:dyDescent="0.25">
      <c r="A6" s="22" t="s">
        <v>212</v>
      </c>
      <c r="B6" s="47">
        <v>2014</v>
      </c>
      <c r="C6" s="47">
        <v>2015</v>
      </c>
      <c r="D6" s="47">
        <v>2016</v>
      </c>
      <c r="E6" s="47">
        <v>2017</v>
      </c>
      <c r="F6" s="47">
        <v>2018</v>
      </c>
      <c r="G6" s="47">
        <v>2019</v>
      </c>
      <c r="H6" s="47">
        <v>2020</v>
      </c>
      <c r="I6" s="47">
        <v>2021</v>
      </c>
    </row>
    <row r="7" spans="1:14" ht="15" customHeight="1" x14ac:dyDescent="0.25">
      <c r="A7" s="105" t="s">
        <v>69</v>
      </c>
      <c r="B7" s="41">
        <v>67.618659702422306</v>
      </c>
      <c r="C7" s="41">
        <v>63.496934261689375</v>
      </c>
      <c r="D7" s="41">
        <v>62.314186650935255</v>
      </c>
      <c r="E7" s="41">
        <v>65.084869792080951</v>
      </c>
      <c r="F7" s="41">
        <v>67.21198613174839</v>
      </c>
      <c r="G7" s="41">
        <v>67.297874461532004</v>
      </c>
      <c r="H7" s="41">
        <v>71.572125858312887</v>
      </c>
      <c r="I7" s="41">
        <v>73.297985029642248</v>
      </c>
      <c r="K7" s="30"/>
      <c r="L7" s="30"/>
      <c r="M7" s="30"/>
      <c r="N7" s="30"/>
    </row>
    <row r="8" spans="1:14" ht="15" customHeight="1" x14ac:dyDescent="0.25">
      <c r="A8" s="98" t="s">
        <v>213</v>
      </c>
      <c r="B8" s="42">
        <v>73.015873015873012</v>
      </c>
      <c r="C8" s="42">
        <v>32.323232323232325</v>
      </c>
      <c r="D8" s="42">
        <v>16.778523489932887</v>
      </c>
      <c r="E8" s="42">
        <v>49.387755102040813</v>
      </c>
      <c r="F8" s="42">
        <v>44.985673352435526</v>
      </c>
      <c r="G8" s="42">
        <v>100</v>
      </c>
      <c r="H8" s="42">
        <v>100</v>
      </c>
      <c r="I8" s="42">
        <v>100</v>
      </c>
      <c r="K8" s="30"/>
      <c r="L8" s="30"/>
      <c r="M8" s="30"/>
      <c r="N8" s="30"/>
    </row>
    <row r="9" spans="1:14" ht="15" customHeight="1" x14ac:dyDescent="0.25">
      <c r="A9" s="98" t="s">
        <v>214</v>
      </c>
      <c r="B9" s="42">
        <v>40.473061760840999</v>
      </c>
      <c r="C9" s="42">
        <v>38.855780691299167</v>
      </c>
      <c r="D9" s="42">
        <v>37.278911564625851</v>
      </c>
      <c r="E9" s="42">
        <v>40.758959943780745</v>
      </c>
      <c r="F9" s="42">
        <v>42.020202020202021</v>
      </c>
      <c r="G9" s="42">
        <v>50.288713910761153</v>
      </c>
      <c r="H9" s="42">
        <v>56.23084780388151</v>
      </c>
      <c r="I9" s="42">
        <v>56.301886792452827</v>
      </c>
      <c r="K9" s="30"/>
      <c r="L9" s="30"/>
      <c r="M9" s="30"/>
      <c r="N9" s="30"/>
    </row>
    <row r="10" spans="1:14" ht="15" customHeight="1" x14ac:dyDescent="0.25">
      <c r="A10" s="98" t="s">
        <v>215</v>
      </c>
      <c r="B10" s="42">
        <v>51.801801801801808</v>
      </c>
      <c r="C10" s="42">
        <v>39.952153110047846</v>
      </c>
      <c r="D10" s="42">
        <v>55.967078189300409</v>
      </c>
      <c r="E10" s="42">
        <v>57.349397590361448</v>
      </c>
      <c r="F10" s="42">
        <v>62.973352033660589</v>
      </c>
      <c r="G10" s="42">
        <v>69.868995633187765</v>
      </c>
      <c r="H10" s="42">
        <v>73.505434782608688</v>
      </c>
      <c r="I10" s="42">
        <v>73.014018691588788</v>
      </c>
      <c r="K10" s="30"/>
      <c r="L10" s="30"/>
      <c r="M10" s="30"/>
      <c r="N10" s="30"/>
    </row>
    <row r="11" spans="1:14" ht="15" customHeight="1" x14ac:dyDescent="0.25">
      <c r="A11" s="98" t="s">
        <v>216</v>
      </c>
      <c r="B11" s="42">
        <v>35.955056179775283</v>
      </c>
      <c r="C11" s="42">
        <v>33.509234828496041</v>
      </c>
      <c r="D11" s="42">
        <v>49.76525821596244</v>
      </c>
      <c r="E11" s="42">
        <v>50.636942675159233</v>
      </c>
      <c r="F11" s="42">
        <v>38.924050632911396</v>
      </c>
      <c r="G11" s="42">
        <v>58.934169278996862</v>
      </c>
      <c r="H11" s="42">
        <v>73.20754716981132</v>
      </c>
      <c r="I11" s="42">
        <v>64.119601328903656</v>
      </c>
      <c r="K11" s="30"/>
      <c r="L11" s="30"/>
      <c r="M11" s="30"/>
      <c r="N11" s="30"/>
    </row>
    <row r="12" spans="1:14" ht="15" customHeight="1" x14ac:dyDescent="0.25">
      <c r="A12" s="98" t="s">
        <v>217</v>
      </c>
      <c r="B12" s="42">
        <v>25.64597923206955</v>
      </c>
      <c r="C12" s="42">
        <v>19.090302985406325</v>
      </c>
      <c r="D12" s="42">
        <v>17.004893964110927</v>
      </c>
      <c r="E12" s="42">
        <v>23.676991656189276</v>
      </c>
      <c r="F12" s="42">
        <v>15.379008746355685</v>
      </c>
      <c r="G12" s="42">
        <v>22.44029075804777</v>
      </c>
      <c r="H12" s="42">
        <v>24.832735961768222</v>
      </c>
      <c r="I12" s="42">
        <v>28.94380742112385</v>
      </c>
      <c r="K12" s="30"/>
      <c r="L12" s="30"/>
      <c r="M12" s="30"/>
      <c r="N12" s="30"/>
    </row>
    <row r="13" spans="1:14" ht="15" customHeight="1" x14ac:dyDescent="0.25">
      <c r="A13" s="98" t="s">
        <v>218</v>
      </c>
      <c r="B13" s="42">
        <v>49.725776965265084</v>
      </c>
      <c r="C13" s="42">
        <v>50.548589341692782</v>
      </c>
      <c r="D13" s="42">
        <v>41.066282420749275</v>
      </c>
      <c r="E13" s="42">
        <v>48.656716417910445</v>
      </c>
      <c r="F13" s="42">
        <v>48.214285714285715</v>
      </c>
      <c r="G13" s="111" t="s">
        <v>83</v>
      </c>
      <c r="H13" s="111" t="s">
        <v>83</v>
      </c>
      <c r="I13" s="111" t="s">
        <v>83</v>
      </c>
      <c r="K13" s="30"/>
      <c r="L13" s="30"/>
      <c r="M13" s="30"/>
      <c r="N13" s="30"/>
    </row>
    <row r="14" spans="1:14" ht="15" customHeight="1" x14ac:dyDescent="0.25">
      <c r="A14" s="98" t="s">
        <v>219</v>
      </c>
      <c r="B14" s="42">
        <v>84.024155915454287</v>
      </c>
      <c r="C14" s="42">
        <v>78.157297706075127</v>
      </c>
      <c r="D14" s="42">
        <v>80.382230097456016</v>
      </c>
      <c r="E14" s="42">
        <v>85.333170909976857</v>
      </c>
      <c r="F14" s="42">
        <v>81.125378431986633</v>
      </c>
      <c r="G14" s="42">
        <v>82.961355651994211</v>
      </c>
      <c r="H14" s="42">
        <v>82.105680578963032</v>
      </c>
      <c r="I14" s="42">
        <v>83.394199785177221</v>
      </c>
      <c r="K14" s="30"/>
      <c r="L14" s="30"/>
      <c r="M14" s="30"/>
      <c r="N14" s="30"/>
    </row>
    <row r="15" spans="1:14" ht="15" customHeight="1" x14ac:dyDescent="0.25">
      <c r="A15" s="98" t="s">
        <v>220</v>
      </c>
      <c r="B15" s="112">
        <v>0</v>
      </c>
      <c r="C15" s="112">
        <v>0</v>
      </c>
      <c r="D15" s="112">
        <v>0</v>
      </c>
      <c r="E15" s="112">
        <v>0</v>
      </c>
      <c r="F15" s="112">
        <v>0</v>
      </c>
      <c r="G15" s="42">
        <v>71.428571428571431</v>
      </c>
      <c r="H15" s="42">
        <v>75.544388609715242</v>
      </c>
      <c r="I15" s="42">
        <v>73.244147157190625</v>
      </c>
      <c r="K15" s="30"/>
      <c r="L15" s="30"/>
      <c r="M15" s="30"/>
      <c r="N15" s="30"/>
    </row>
    <row r="16" spans="1:14" ht="15" customHeight="1" x14ac:dyDescent="0.25">
      <c r="A16" s="98" t="s">
        <v>221</v>
      </c>
      <c r="B16" s="42">
        <v>50.096339113680152</v>
      </c>
      <c r="C16" s="42">
        <v>31.26760563380282</v>
      </c>
      <c r="D16" s="42">
        <v>36.127167630057805</v>
      </c>
      <c r="E16" s="42">
        <v>36.04465709728867</v>
      </c>
      <c r="F16" s="42">
        <v>51.945854483925544</v>
      </c>
      <c r="G16" s="42">
        <v>51.582867783985101</v>
      </c>
      <c r="H16" s="42">
        <v>59.41278065630398</v>
      </c>
      <c r="I16" s="42">
        <v>62.213740458015266</v>
      </c>
      <c r="K16" s="30"/>
      <c r="L16" s="30"/>
      <c r="M16" s="30"/>
      <c r="N16" s="30"/>
    </row>
    <row r="17" spans="1:14" ht="15" customHeight="1" x14ac:dyDescent="0.25">
      <c r="A17" s="101" t="s">
        <v>222</v>
      </c>
      <c r="B17" s="112" t="s">
        <v>83</v>
      </c>
      <c r="C17" s="112" t="s">
        <v>83</v>
      </c>
      <c r="D17" s="112" t="s">
        <v>83</v>
      </c>
      <c r="E17" s="112" t="s">
        <v>83</v>
      </c>
      <c r="F17" s="112" t="s">
        <v>83</v>
      </c>
      <c r="G17" s="113">
        <v>54.621848739495796</v>
      </c>
      <c r="H17" s="113">
        <v>59.581881533101047</v>
      </c>
      <c r="I17" s="113">
        <v>65.567765567765562</v>
      </c>
      <c r="K17" s="30"/>
      <c r="L17" s="30"/>
      <c r="M17" s="30"/>
      <c r="N17" s="30"/>
    </row>
    <row r="18" spans="1:14" ht="15" customHeight="1" x14ac:dyDescent="0.25">
      <c r="A18" s="101" t="s">
        <v>223</v>
      </c>
      <c r="B18" s="112" t="s">
        <v>83</v>
      </c>
      <c r="C18" s="112" t="s">
        <v>83</v>
      </c>
      <c r="D18" s="112" t="s">
        <v>83</v>
      </c>
      <c r="E18" s="112" t="s">
        <v>83</v>
      </c>
      <c r="F18" s="112" t="s">
        <v>83</v>
      </c>
      <c r="G18" s="113">
        <v>65.934065934065927</v>
      </c>
      <c r="H18" s="113">
        <v>67.924528301886795</v>
      </c>
      <c r="I18" s="113">
        <v>70.09345794392523</v>
      </c>
      <c r="K18" s="30"/>
      <c r="L18" s="30"/>
      <c r="M18" s="30"/>
      <c r="N18" s="30"/>
    </row>
    <row r="19" spans="1:14" ht="15" customHeight="1" x14ac:dyDescent="0.25">
      <c r="A19" s="101" t="s">
        <v>224</v>
      </c>
      <c r="B19" s="112" t="s">
        <v>83</v>
      </c>
      <c r="C19" s="112" t="s">
        <v>83</v>
      </c>
      <c r="D19" s="112" t="s">
        <v>83</v>
      </c>
      <c r="E19" s="112" t="s">
        <v>83</v>
      </c>
      <c r="F19" s="112" t="s">
        <v>83</v>
      </c>
      <c r="G19" s="113">
        <v>41.82692307692308</v>
      </c>
      <c r="H19" s="113">
        <v>54.3010752688172</v>
      </c>
      <c r="I19" s="113">
        <v>50</v>
      </c>
      <c r="K19" s="30"/>
      <c r="L19" s="30"/>
      <c r="M19" s="30"/>
      <c r="N19" s="30"/>
    </row>
    <row r="20" spans="1:14" ht="15" customHeight="1" x14ac:dyDescent="0.25">
      <c r="A20" s="98" t="s">
        <v>261</v>
      </c>
      <c r="B20" s="112">
        <v>52</v>
      </c>
      <c r="C20" s="112">
        <v>43.877551020408163</v>
      </c>
      <c r="D20" s="112">
        <v>43.055555555555557</v>
      </c>
      <c r="E20" s="112">
        <v>45.169082125603865</v>
      </c>
      <c r="F20" s="112">
        <v>55.227882037533519</v>
      </c>
      <c r="G20" s="42">
        <v>48.180242634315427</v>
      </c>
      <c r="H20" s="42">
        <v>54.528301886792448</v>
      </c>
      <c r="I20" s="42">
        <v>57.948717948717956</v>
      </c>
      <c r="K20" s="30"/>
      <c r="L20" s="30"/>
      <c r="M20" s="30"/>
      <c r="N20" s="30"/>
    </row>
    <row r="21" spans="1:14" ht="15" customHeight="1" x14ac:dyDescent="0.25">
      <c r="A21" s="101" t="s">
        <v>222</v>
      </c>
      <c r="B21" s="112" t="s">
        <v>83</v>
      </c>
      <c r="C21" s="112" t="s">
        <v>83</v>
      </c>
      <c r="D21" s="112" t="s">
        <v>83</v>
      </c>
      <c r="E21" s="112" t="s">
        <v>83</v>
      </c>
      <c r="F21" s="112" t="s">
        <v>83</v>
      </c>
      <c r="G21" s="113">
        <v>57.142857142857139</v>
      </c>
      <c r="H21" s="113">
        <v>58.441558441558442</v>
      </c>
      <c r="I21" s="113">
        <v>62.132352941176471</v>
      </c>
      <c r="K21" s="30"/>
      <c r="L21" s="30"/>
      <c r="M21" s="30"/>
      <c r="N21" s="30"/>
    </row>
    <row r="22" spans="1:14" ht="15" customHeight="1" x14ac:dyDescent="0.25">
      <c r="A22" s="101" t="s">
        <v>223</v>
      </c>
      <c r="B22" s="112" t="s">
        <v>83</v>
      </c>
      <c r="C22" s="112" t="s">
        <v>83</v>
      </c>
      <c r="D22" s="112" t="s">
        <v>83</v>
      </c>
      <c r="E22" s="112" t="s">
        <v>83</v>
      </c>
      <c r="F22" s="112" t="s">
        <v>83</v>
      </c>
      <c r="G22" s="113">
        <v>67.391304347826093</v>
      </c>
      <c r="H22" s="113">
        <v>59.45945945945946</v>
      </c>
      <c r="I22" s="113">
        <v>69.565217391304344</v>
      </c>
      <c r="K22" s="30"/>
      <c r="L22" s="30"/>
      <c r="M22" s="30"/>
      <c r="N22" s="30"/>
    </row>
    <row r="23" spans="1:14" ht="15" customHeight="1" x14ac:dyDescent="0.25">
      <c r="A23" s="101" t="s">
        <v>224</v>
      </c>
      <c r="B23" s="112" t="s">
        <v>83</v>
      </c>
      <c r="C23" s="112" t="s">
        <v>83</v>
      </c>
      <c r="D23" s="112" t="s">
        <v>83</v>
      </c>
      <c r="E23" s="112" t="s">
        <v>83</v>
      </c>
      <c r="F23" s="112" t="s">
        <v>83</v>
      </c>
      <c r="G23" s="113">
        <v>39.171974522292999</v>
      </c>
      <c r="H23" s="113">
        <v>50.381679389312971</v>
      </c>
      <c r="I23" s="113">
        <v>51.68539325842697</v>
      </c>
      <c r="K23" s="30"/>
      <c r="L23" s="30"/>
      <c r="M23" s="30"/>
      <c r="N23" s="30"/>
    </row>
    <row r="24" spans="1:14" ht="15" customHeight="1" x14ac:dyDescent="0.25">
      <c r="A24" s="98" t="s">
        <v>226</v>
      </c>
      <c r="B24" s="112">
        <v>31.25</v>
      </c>
      <c r="C24" s="112">
        <v>66.666666666666657</v>
      </c>
      <c r="D24" s="112">
        <v>84</v>
      </c>
      <c r="E24" s="112">
        <v>76.19047619047619</v>
      </c>
      <c r="F24" s="112">
        <v>35.294117647058826</v>
      </c>
      <c r="G24" s="42">
        <v>87.5</v>
      </c>
      <c r="H24" s="42">
        <v>54.838709677419352</v>
      </c>
      <c r="I24" s="42">
        <v>60.869565217391312</v>
      </c>
      <c r="K24" s="30"/>
      <c r="L24" s="30"/>
      <c r="M24" s="30"/>
      <c r="N24" s="30"/>
    </row>
    <row r="25" spans="1:14" ht="15" customHeight="1" x14ac:dyDescent="0.25">
      <c r="A25" s="98" t="s">
        <v>227</v>
      </c>
      <c r="B25" s="112">
        <v>0</v>
      </c>
      <c r="C25" s="112">
        <v>0</v>
      </c>
      <c r="D25" s="112">
        <v>0</v>
      </c>
      <c r="E25" s="112">
        <v>0</v>
      </c>
      <c r="F25" s="112">
        <v>0</v>
      </c>
      <c r="G25" s="42">
        <v>57.353579175704994</v>
      </c>
      <c r="H25" s="42">
        <v>60.356949702541918</v>
      </c>
      <c r="I25" s="42">
        <v>58.406219630709423</v>
      </c>
      <c r="K25" s="30"/>
      <c r="L25" s="30"/>
      <c r="M25" s="30"/>
      <c r="N25" s="30"/>
    </row>
    <row r="26" spans="1:14" ht="15" customHeight="1" x14ac:dyDescent="0.25">
      <c r="A26" s="98" t="s">
        <v>228</v>
      </c>
      <c r="B26" s="112">
        <v>0</v>
      </c>
      <c r="C26" s="112">
        <v>0</v>
      </c>
      <c r="D26" s="112">
        <v>0</v>
      </c>
      <c r="E26" s="112">
        <v>0</v>
      </c>
      <c r="F26" s="112">
        <v>0</v>
      </c>
      <c r="G26" s="42">
        <v>47.801683816651078</v>
      </c>
      <c r="H26" s="42">
        <v>49.445783132530117</v>
      </c>
      <c r="I26" s="111" t="s">
        <v>83</v>
      </c>
      <c r="K26" s="30"/>
      <c r="L26" s="30"/>
      <c r="M26" s="30"/>
      <c r="N26" s="30"/>
    </row>
    <row r="27" spans="1:14" ht="15" customHeight="1" x14ac:dyDescent="0.25">
      <c r="A27" s="98" t="s">
        <v>262</v>
      </c>
      <c r="B27" s="42">
        <v>71.376512455516021</v>
      </c>
      <c r="C27" s="42">
        <v>67.317299555021705</v>
      </c>
      <c r="D27" s="42">
        <v>66.32394896915541</v>
      </c>
      <c r="E27" s="42">
        <v>70.560526315789474</v>
      </c>
      <c r="F27" s="42">
        <v>73.545859919686634</v>
      </c>
      <c r="G27" s="42">
        <v>72.751528627015006</v>
      </c>
      <c r="H27" s="42">
        <v>77.363439044977696</v>
      </c>
      <c r="I27" s="42">
        <v>86.450625159479458</v>
      </c>
      <c r="K27" s="30"/>
      <c r="L27" s="30"/>
      <c r="M27" s="30"/>
      <c r="N27" s="30"/>
    </row>
    <row r="28" spans="1:14" ht="15" customHeight="1" x14ac:dyDescent="0.25">
      <c r="A28" s="98" t="s">
        <v>263</v>
      </c>
      <c r="B28" s="42">
        <v>73.324309419962901</v>
      </c>
      <c r="C28" s="42">
        <v>67.894502425577514</v>
      </c>
      <c r="D28" s="42">
        <v>66.829419330252932</v>
      </c>
      <c r="E28" s="42">
        <v>68.720034538389868</v>
      </c>
      <c r="F28" s="42">
        <v>74.583132422037067</v>
      </c>
      <c r="G28" s="42">
        <v>75.902347417840375</v>
      </c>
      <c r="H28" s="42">
        <v>79.937052166343008</v>
      </c>
      <c r="I28" s="42">
        <v>78.361758282981214</v>
      </c>
      <c r="K28" s="30"/>
      <c r="L28" s="30"/>
      <c r="M28" s="30"/>
      <c r="N28" s="30"/>
    </row>
    <row r="29" spans="1:14" ht="15" customHeight="1" x14ac:dyDescent="0.25">
      <c r="A29" s="98" t="s">
        <v>229</v>
      </c>
      <c r="B29" s="42">
        <v>65.493370878798544</v>
      </c>
      <c r="C29" s="42">
        <v>66.84984351117258</v>
      </c>
      <c r="D29" s="42">
        <v>67.504552433320242</v>
      </c>
      <c r="E29" s="42">
        <v>68.908536989204578</v>
      </c>
      <c r="F29" s="42">
        <v>68.438702583837269</v>
      </c>
      <c r="G29" s="42">
        <v>66.943561446650264</v>
      </c>
      <c r="H29" s="42">
        <v>72.414624589323921</v>
      </c>
      <c r="I29" s="42">
        <v>73.160499491986499</v>
      </c>
      <c r="K29" s="30"/>
      <c r="L29" s="30"/>
      <c r="M29" s="30"/>
      <c r="N29" s="30"/>
    </row>
    <row r="30" spans="1:14" ht="15" customHeight="1" x14ac:dyDescent="0.25">
      <c r="A30" s="98" t="s">
        <v>230</v>
      </c>
      <c r="B30" s="42">
        <v>27.831236121391562</v>
      </c>
      <c r="C30" s="42">
        <v>44.19291338582677</v>
      </c>
      <c r="D30" s="42">
        <v>33.44086021505376</v>
      </c>
      <c r="E30" s="42">
        <v>45.974781765276433</v>
      </c>
      <c r="F30" s="42">
        <v>53.13921747042766</v>
      </c>
      <c r="G30" s="42">
        <v>39.357585139318886</v>
      </c>
      <c r="H30" s="42">
        <v>55.503764790247402</v>
      </c>
      <c r="I30" s="42">
        <v>57.684110821690737</v>
      </c>
      <c r="K30" s="30"/>
      <c r="L30" s="30"/>
      <c r="M30" s="30"/>
      <c r="N30" s="30"/>
    </row>
    <row r="31" spans="1:14" ht="15" customHeight="1" x14ac:dyDescent="0.25">
      <c r="A31" s="98" t="s">
        <v>231</v>
      </c>
      <c r="B31" s="42">
        <v>100</v>
      </c>
      <c r="C31" s="42">
        <v>100</v>
      </c>
      <c r="D31" s="42">
        <v>100</v>
      </c>
      <c r="E31" s="42">
        <v>100</v>
      </c>
      <c r="F31" s="42">
        <v>100</v>
      </c>
      <c r="G31" s="112">
        <v>100</v>
      </c>
      <c r="H31" s="112">
        <v>100</v>
      </c>
      <c r="I31" s="111" t="s">
        <v>83</v>
      </c>
      <c r="K31" s="30"/>
      <c r="L31" s="30"/>
      <c r="M31" s="30"/>
      <c r="N31" s="30"/>
    </row>
    <row r="32" spans="1:14" ht="15" customHeight="1" x14ac:dyDescent="0.25">
      <c r="A32" s="98" t="s">
        <v>232</v>
      </c>
      <c r="B32" s="112">
        <v>100</v>
      </c>
      <c r="C32" s="112">
        <v>100</v>
      </c>
      <c r="D32" s="112">
        <v>100</v>
      </c>
      <c r="E32" s="112">
        <v>100</v>
      </c>
      <c r="F32" s="112">
        <v>100</v>
      </c>
      <c r="G32" s="111" t="s">
        <v>83</v>
      </c>
      <c r="H32" s="111" t="s">
        <v>83</v>
      </c>
      <c r="I32" s="111" t="s">
        <v>83</v>
      </c>
      <c r="K32" s="30"/>
      <c r="L32" s="30"/>
      <c r="M32" s="30"/>
      <c r="N32" s="30"/>
    </row>
    <row r="33" spans="1:14" ht="15" customHeight="1" thickBot="1" x14ac:dyDescent="0.3">
      <c r="A33" s="102" t="s">
        <v>233</v>
      </c>
      <c r="B33" s="114">
        <v>100</v>
      </c>
      <c r="C33" s="114">
        <v>100</v>
      </c>
      <c r="D33" s="114">
        <v>100</v>
      </c>
      <c r="E33" s="114">
        <v>100</v>
      </c>
      <c r="F33" s="114">
        <v>100</v>
      </c>
      <c r="G33" s="115" t="s">
        <v>83</v>
      </c>
      <c r="H33" s="115" t="s">
        <v>83</v>
      </c>
      <c r="I33" s="115" t="s">
        <v>83</v>
      </c>
      <c r="K33" s="30"/>
      <c r="L33" s="30"/>
      <c r="M33" s="30"/>
      <c r="N33" s="30"/>
    </row>
    <row r="34" spans="1:14" ht="15" customHeight="1" x14ac:dyDescent="0.25">
      <c r="A34" s="271" t="s">
        <v>234</v>
      </c>
      <c r="B34" s="271"/>
      <c r="C34" s="271"/>
      <c r="D34" s="271"/>
      <c r="E34" s="271"/>
      <c r="F34" s="271"/>
      <c r="G34" s="271"/>
      <c r="H34" s="271"/>
      <c r="I34" s="271"/>
      <c r="K34" s="30"/>
      <c r="L34" s="30"/>
      <c r="M34" s="30"/>
      <c r="N34" s="30"/>
    </row>
    <row r="35" spans="1:14" ht="15" customHeight="1" x14ac:dyDescent="0.25">
      <c r="A35" s="270" t="s">
        <v>235</v>
      </c>
      <c r="B35" s="270"/>
      <c r="C35" s="270"/>
      <c r="D35" s="270"/>
      <c r="E35" s="270"/>
      <c r="F35" s="270"/>
      <c r="G35" s="270"/>
      <c r="H35" s="270"/>
      <c r="I35" s="270"/>
    </row>
    <row r="36" spans="1:14" ht="12.75" customHeight="1" x14ac:dyDescent="0.25">
      <c r="A36" s="270" t="s">
        <v>236</v>
      </c>
      <c r="B36" s="270"/>
      <c r="C36" s="270"/>
      <c r="D36" s="270"/>
      <c r="E36" s="270"/>
      <c r="F36" s="270"/>
      <c r="G36" s="270"/>
      <c r="H36" s="270"/>
      <c r="I36" s="270"/>
    </row>
    <row r="37" spans="1:14" x14ac:dyDescent="0.25">
      <c r="A37" s="264" t="s">
        <v>68</v>
      </c>
      <c r="B37" s="264"/>
      <c r="C37" s="264"/>
      <c r="D37" s="264"/>
      <c r="E37" s="264"/>
      <c r="F37" s="264"/>
      <c r="G37" s="264"/>
      <c r="H37" s="264"/>
      <c r="I37" s="264"/>
    </row>
    <row r="38" spans="1:14" x14ac:dyDescent="0.25">
      <c r="B38" s="71"/>
      <c r="C38" s="71"/>
      <c r="D38" s="71"/>
      <c r="E38" s="71"/>
      <c r="F38" s="71"/>
      <c r="G38" s="71"/>
      <c r="H38" s="71"/>
      <c r="I38" s="71"/>
    </row>
    <row r="39" spans="1:14" x14ac:dyDescent="0.25">
      <c r="B39" s="71"/>
      <c r="C39" s="71"/>
      <c r="D39" s="71"/>
      <c r="E39" s="71"/>
      <c r="F39" s="71"/>
      <c r="G39" s="71"/>
      <c r="H39" s="71"/>
      <c r="I39" s="71"/>
    </row>
    <row r="40" spans="1:14" x14ac:dyDescent="0.25">
      <c r="B40" s="71"/>
      <c r="C40" s="71"/>
      <c r="D40" s="71"/>
      <c r="E40" s="71"/>
      <c r="F40" s="71"/>
      <c r="G40" s="71"/>
      <c r="H40" s="71"/>
      <c r="I40" s="71"/>
    </row>
  </sheetData>
  <mergeCells count="9">
    <mergeCell ref="K2:K3"/>
    <mergeCell ref="A35:I35"/>
    <mergeCell ref="A36:I36"/>
    <mergeCell ref="A37:I37"/>
    <mergeCell ref="A1:I1"/>
    <mergeCell ref="A2:I2"/>
    <mergeCell ref="A3:I3"/>
    <mergeCell ref="A4:I4"/>
    <mergeCell ref="A34:I34"/>
  </mergeCells>
  <conditionalFormatting sqref="H9:I9 G12:I12">
    <cfRule type="cellIs" dxfId="37" priority="2" operator="equal">
      <formula>0</formula>
    </cfRule>
  </conditionalFormatting>
  <conditionalFormatting sqref="G32:I32 I31">
    <cfRule type="cellIs" dxfId="36" priority="4" operator="equal">
      <formula>0</formula>
    </cfRule>
  </conditionalFormatting>
  <conditionalFormatting sqref="G33:I33">
    <cfRule type="cellIs" dxfId="35" priority="3" operator="equal">
      <formula>0</formula>
    </cfRule>
  </conditionalFormatting>
  <conditionalFormatting sqref="G8:I8 G13:I13 I26">
    <cfRule type="cellIs" dxfId="34" priority="5" operator="equal">
      <formula>0</formula>
    </cfRule>
  </conditionalFormatting>
  <conditionalFormatting sqref="H10:I11">
    <cfRule type="cellIs" dxfId="33" priority="1" operator="equal">
      <formula>0</formula>
    </cfRule>
  </conditionalFormatting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A1:N35"/>
  <sheetViews>
    <sheetView showGridLines="0" workbookViewId="0">
      <selection activeCell="L16" sqref="L16"/>
    </sheetView>
  </sheetViews>
  <sheetFormatPr baseColWidth="10" defaultRowHeight="12.75" x14ac:dyDescent="0.25"/>
  <cols>
    <col min="1" max="1" width="16.7109375" style="29" bestFit="1" customWidth="1"/>
    <col min="2" max="9" width="10.28515625" style="29" customWidth="1"/>
    <col min="10" max="16384" width="11.42578125" style="29"/>
  </cols>
  <sheetData>
    <row r="1" spans="1:14" ht="15" customHeight="1" x14ac:dyDescent="0.25">
      <c r="A1" s="281" t="s">
        <v>150</v>
      </c>
      <c r="B1" s="281"/>
      <c r="C1" s="281"/>
      <c r="D1" s="281"/>
      <c r="E1" s="281"/>
      <c r="F1" s="281"/>
      <c r="G1" s="281"/>
      <c r="H1" s="281"/>
      <c r="I1" s="281"/>
    </row>
    <row r="2" spans="1:14" ht="15" customHeight="1" x14ac:dyDescent="0.25">
      <c r="A2" s="278" t="s">
        <v>190</v>
      </c>
      <c r="B2" s="279"/>
      <c r="C2" s="279"/>
      <c r="D2" s="279"/>
      <c r="E2" s="279"/>
      <c r="F2" s="279"/>
      <c r="G2" s="279"/>
      <c r="H2" s="279"/>
      <c r="I2" s="279"/>
      <c r="K2" s="259" t="s">
        <v>50</v>
      </c>
    </row>
    <row r="3" spans="1:14" ht="15" customHeight="1" x14ac:dyDescent="0.25">
      <c r="A3" s="278" t="s">
        <v>268</v>
      </c>
      <c r="B3" s="279"/>
      <c r="C3" s="279"/>
      <c r="D3" s="279"/>
      <c r="E3" s="279"/>
      <c r="F3" s="279"/>
      <c r="G3" s="279"/>
      <c r="H3" s="279"/>
      <c r="I3" s="279"/>
      <c r="K3" s="259"/>
    </row>
    <row r="4" spans="1:14" ht="15" customHeight="1" x14ac:dyDescent="0.25">
      <c r="A4" s="278" t="s">
        <v>267</v>
      </c>
      <c r="B4" s="279"/>
      <c r="C4" s="279"/>
      <c r="D4" s="279"/>
      <c r="E4" s="279"/>
      <c r="F4" s="279"/>
      <c r="G4" s="279"/>
      <c r="H4" s="279"/>
      <c r="I4" s="279"/>
    </row>
    <row r="5" spans="1:14" ht="15" customHeight="1" x14ac:dyDescent="0.25">
      <c r="A5" s="40"/>
      <c r="B5" s="40"/>
      <c r="C5" s="40"/>
      <c r="D5" s="40"/>
      <c r="E5" s="40"/>
      <c r="F5" s="40"/>
      <c r="G5" s="40"/>
      <c r="H5" s="40"/>
      <c r="I5" s="40"/>
    </row>
    <row r="6" spans="1:14" ht="15" customHeight="1" x14ac:dyDescent="0.25">
      <c r="A6" s="194" t="s">
        <v>85</v>
      </c>
      <c r="B6" s="196">
        <v>2014</v>
      </c>
      <c r="C6" s="196">
        <v>2015</v>
      </c>
      <c r="D6" s="196">
        <v>2016</v>
      </c>
      <c r="E6" s="196">
        <v>2017</v>
      </c>
      <c r="F6" s="196">
        <v>2018</v>
      </c>
      <c r="G6" s="196">
        <v>2019</v>
      </c>
      <c r="H6" s="196">
        <v>2020</v>
      </c>
      <c r="I6" s="196">
        <v>2021</v>
      </c>
      <c r="K6" s="30"/>
      <c r="L6" s="30"/>
      <c r="M6" s="30"/>
      <c r="N6" s="30"/>
    </row>
    <row r="7" spans="1:14" ht="15" customHeight="1" x14ac:dyDescent="0.25">
      <c r="A7" s="36" t="s">
        <v>69</v>
      </c>
      <c r="B7" s="34">
        <v>166948</v>
      </c>
      <c r="C7" s="34">
        <v>175651</v>
      </c>
      <c r="D7" s="34">
        <v>179683</v>
      </c>
      <c r="E7" s="34">
        <v>188583</v>
      </c>
      <c r="F7" s="34">
        <v>201900</v>
      </c>
      <c r="G7" s="34">
        <v>190587</v>
      </c>
      <c r="H7" s="34">
        <v>181315</v>
      </c>
      <c r="I7" s="34">
        <v>170871</v>
      </c>
      <c r="K7" s="30"/>
      <c r="L7" s="30"/>
      <c r="M7" s="30"/>
      <c r="N7" s="30"/>
    </row>
    <row r="8" spans="1:14" ht="15" customHeight="1" x14ac:dyDescent="0.25">
      <c r="A8" s="28" t="s">
        <v>118</v>
      </c>
      <c r="B8" s="35">
        <v>10952</v>
      </c>
      <c r="C8" s="35">
        <v>12703</v>
      </c>
      <c r="D8" s="37">
        <v>12653</v>
      </c>
      <c r="E8" s="37">
        <v>13661</v>
      </c>
      <c r="F8" s="37">
        <v>13239</v>
      </c>
      <c r="G8" s="37">
        <v>13391</v>
      </c>
      <c r="H8" s="37">
        <v>12203</v>
      </c>
      <c r="I8" s="37">
        <v>10172</v>
      </c>
      <c r="K8" s="30"/>
      <c r="L8" s="30"/>
      <c r="M8" s="30"/>
      <c r="N8" s="30"/>
    </row>
    <row r="9" spans="1:14" ht="15" customHeight="1" x14ac:dyDescent="0.25">
      <c r="A9" s="28" t="s">
        <v>119</v>
      </c>
      <c r="B9" s="35">
        <v>11120</v>
      </c>
      <c r="C9" s="35">
        <v>11181</v>
      </c>
      <c r="D9" s="37">
        <v>10684</v>
      </c>
      <c r="E9" s="37">
        <v>12509</v>
      </c>
      <c r="F9" s="37">
        <v>12613</v>
      </c>
      <c r="G9" s="37">
        <v>10188</v>
      </c>
      <c r="H9" s="37">
        <v>9192</v>
      </c>
      <c r="I9" s="37">
        <v>10238</v>
      </c>
      <c r="K9" s="30"/>
      <c r="L9" s="30"/>
      <c r="M9" s="30"/>
      <c r="N9" s="30"/>
    </row>
    <row r="10" spans="1:14" ht="15" customHeight="1" x14ac:dyDescent="0.25">
      <c r="A10" s="28" t="s">
        <v>120</v>
      </c>
      <c r="B10" s="35">
        <v>8446</v>
      </c>
      <c r="C10" s="35">
        <v>9296</v>
      </c>
      <c r="D10" s="35">
        <v>9198</v>
      </c>
      <c r="E10" s="37">
        <v>9321</v>
      </c>
      <c r="F10" s="37">
        <v>9890</v>
      </c>
      <c r="G10" s="37">
        <v>8005</v>
      </c>
      <c r="H10" s="37">
        <v>7760</v>
      </c>
      <c r="I10" s="37">
        <v>7881</v>
      </c>
      <c r="K10" s="30"/>
      <c r="L10" s="30"/>
      <c r="M10" s="30"/>
      <c r="N10" s="30"/>
    </row>
    <row r="11" spans="1:14" ht="15" customHeight="1" x14ac:dyDescent="0.25">
      <c r="A11" s="28" t="s">
        <v>121</v>
      </c>
      <c r="B11" s="35">
        <v>8990</v>
      </c>
      <c r="C11" s="35">
        <v>8951</v>
      </c>
      <c r="D11" s="37">
        <v>9714</v>
      </c>
      <c r="E11" s="37">
        <v>10100</v>
      </c>
      <c r="F11" s="37">
        <v>10445</v>
      </c>
      <c r="G11" s="37">
        <v>10500</v>
      </c>
      <c r="H11" s="37">
        <v>9396</v>
      </c>
      <c r="I11" s="37">
        <v>9236</v>
      </c>
      <c r="K11" s="30"/>
      <c r="L11" s="30"/>
      <c r="M11" s="30"/>
      <c r="N11" s="30"/>
    </row>
    <row r="12" spans="1:14" ht="15" customHeight="1" x14ac:dyDescent="0.25">
      <c r="A12" s="28" t="s">
        <v>122</v>
      </c>
      <c r="B12" s="35">
        <v>3882</v>
      </c>
      <c r="C12" s="35">
        <v>4105</v>
      </c>
      <c r="D12" s="37">
        <v>4168</v>
      </c>
      <c r="E12" s="37">
        <v>4004</v>
      </c>
      <c r="F12" s="37">
        <v>4608</v>
      </c>
      <c r="G12" s="37">
        <v>4244</v>
      </c>
      <c r="H12" s="37">
        <v>3868</v>
      </c>
      <c r="I12" s="37">
        <v>3952</v>
      </c>
      <c r="K12" s="30"/>
      <c r="L12" s="30"/>
      <c r="M12" s="30"/>
      <c r="N12" s="30"/>
    </row>
    <row r="13" spans="1:14" ht="15" customHeight="1" x14ac:dyDescent="0.25">
      <c r="A13" s="28" t="s">
        <v>123</v>
      </c>
      <c r="B13" s="35">
        <v>6304</v>
      </c>
      <c r="C13" s="35">
        <v>6943</v>
      </c>
      <c r="D13" s="37">
        <v>6826</v>
      </c>
      <c r="E13" s="37">
        <v>7008</v>
      </c>
      <c r="F13" s="37">
        <v>7712</v>
      </c>
      <c r="G13" s="37">
        <v>7688</v>
      </c>
      <c r="H13" s="37">
        <v>7047</v>
      </c>
      <c r="I13" s="37">
        <v>7009</v>
      </c>
      <c r="K13" s="30"/>
      <c r="L13" s="30"/>
      <c r="M13" s="30"/>
      <c r="N13" s="30"/>
    </row>
    <row r="14" spans="1:14" ht="15" customHeight="1" x14ac:dyDescent="0.25">
      <c r="A14" s="28" t="s">
        <v>124</v>
      </c>
      <c r="B14" s="35">
        <v>1127</v>
      </c>
      <c r="C14" s="35">
        <v>1156</v>
      </c>
      <c r="D14" s="37">
        <v>1302</v>
      </c>
      <c r="E14" s="37">
        <v>1456</v>
      </c>
      <c r="F14" s="37">
        <v>1788</v>
      </c>
      <c r="G14" s="37">
        <v>1743</v>
      </c>
      <c r="H14" s="37">
        <v>1543</v>
      </c>
      <c r="I14" s="37">
        <v>1684</v>
      </c>
      <c r="K14" s="30"/>
      <c r="L14" s="30"/>
      <c r="M14" s="30"/>
      <c r="N14" s="30"/>
    </row>
    <row r="15" spans="1:14" ht="15" customHeight="1" x14ac:dyDescent="0.25">
      <c r="A15" s="28" t="s">
        <v>125</v>
      </c>
      <c r="B15" s="35">
        <v>14706</v>
      </c>
      <c r="C15" s="35">
        <v>15313</v>
      </c>
      <c r="D15" s="37">
        <v>15526</v>
      </c>
      <c r="E15" s="37">
        <v>15982</v>
      </c>
      <c r="F15" s="37">
        <v>18238</v>
      </c>
      <c r="G15" s="37">
        <v>17408</v>
      </c>
      <c r="H15" s="37">
        <v>16463</v>
      </c>
      <c r="I15" s="37">
        <v>14726</v>
      </c>
      <c r="K15" s="30"/>
      <c r="L15" s="30"/>
      <c r="M15" s="30"/>
      <c r="N15" s="30"/>
    </row>
    <row r="16" spans="1:14" ht="15" customHeight="1" x14ac:dyDescent="0.25">
      <c r="A16" s="28" t="s">
        <v>126</v>
      </c>
      <c r="B16" s="35">
        <v>8286</v>
      </c>
      <c r="C16" s="35">
        <v>8636</v>
      </c>
      <c r="D16" s="37">
        <v>8770</v>
      </c>
      <c r="E16" s="37">
        <v>8869</v>
      </c>
      <c r="F16" s="37">
        <v>9153</v>
      </c>
      <c r="G16" s="37">
        <v>9020</v>
      </c>
      <c r="H16" s="37">
        <v>8642</v>
      </c>
      <c r="I16" s="37">
        <v>7445</v>
      </c>
      <c r="K16" s="30"/>
      <c r="L16" s="30"/>
      <c r="M16" s="30"/>
      <c r="N16" s="30"/>
    </row>
    <row r="17" spans="1:14" ht="15" customHeight="1" x14ac:dyDescent="0.25">
      <c r="A17" s="28" t="s">
        <v>127</v>
      </c>
      <c r="B17" s="35">
        <v>8121</v>
      </c>
      <c r="C17" s="35">
        <v>9285</v>
      </c>
      <c r="D17" s="37">
        <v>9453</v>
      </c>
      <c r="E17" s="37">
        <v>9753</v>
      </c>
      <c r="F17" s="37">
        <v>10719</v>
      </c>
      <c r="G17" s="37">
        <v>9789</v>
      </c>
      <c r="H17" s="37">
        <v>9695</v>
      </c>
      <c r="I17" s="37">
        <v>8118</v>
      </c>
      <c r="K17" s="30"/>
      <c r="L17" s="30"/>
      <c r="M17" s="30"/>
      <c r="N17" s="30"/>
    </row>
    <row r="18" spans="1:14" ht="15" customHeight="1" x14ac:dyDescent="0.25">
      <c r="A18" s="28" t="s">
        <v>128</v>
      </c>
      <c r="B18" s="37">
        <v>3282</v>
      </c>
      <c r="C18" s="37">
        <v>3144</v>
      </c>
      <c r="D18" s="37">
        <v>3372</v>
      </c>
      <c r="E18" s="37">
        <v>3638</v>
      </c>
      <c r="F18" s="37">
        <v>3892</v>
      </c>
      <c r="G18" s="37">
        <v>3575</v>
      </c>
      <c r="H18" s="37">
        <v>3493</v>
      </c>
      <c r="I18" s="37">
        <v>3841</v>
      </c>
      <c r="K18" s="30"/>
      <c r="L18" s="30"/>
      <c r="M18" s="30"/>
      <c r="N18" s="30"/>
    </row>
    <row r="19" spans="1:14" ht="15" customHeight="1" x14ac:dyDescent="0.25">
      <c r="A19" s="28" t="s">
        <v>129</v>
      </c>
      <c r="B19" s="35">
        <v>12991</v>
      </c>
      <c r="C19" s="35">
        <v>13939</v>
      </c>
      <c r="D19" s="37">
        <v>14713</v>
      </c>
      <c r="E19" s="37">
        <v>14916</v>
      </c>
      <c r="F19" s="37">
        <v>16090</v>
      </c>
      <c r="G19" s="37">
        <v>14763</v>
      </c>
      <c r="H19" s="37">
        <v>12957</v>
      </c>
      <c r="I19" s="37">
        <v>12840</v>
      </c>
      <c r="K19" s="30"/>
      <c r="L19" s="30"/>
      <c r="M19" s="30"/>
      <c r="N19" s="30"/>
    </row>
    <row r="20" spans="1:14" ht="15" customHeight="1" x14ac:dyDescent="0.25">
      <c r="A20" s="28" t="s">
        <v>130</v>
      </c>
      <c r="B20" s="35">
        <v>4846</v>
      </c>
      <c r="C20" s="35">
        <v>4392</v>
      </c>
      <c r="D20" s="37">
        <v>4208</v>
      </c>
      <c r="E20" s="37">
        <v>4765</v>
      </c>
      <c r="F20" s="37">
        <v>5141</v>
      </c>
      <c r="G20" s="37">
        <v>4816</v>
      </c>
      <c r="H20" s="37">
        <v>4951</v>
      </c>
      <c r="I20" s="37">
        <v>4739</v>
      </c>
      <c r="K20" s="30"/>
      <c r="L20" s="30"/>
      <c r="M20" s="30"/>
      <c r="N20" s="30"/>
    </row>
    <row r="21" spans="1:14" ht="15" customHeight="1" x14ac:dyDescent="0.25">
      <c r="A21" s="28" t="s">
        <v>131</v>
      </c>
      <c r="B21" s="35">
        <v>15440</v>
      </c>
      <c r="C21" s="35">
        <v>15434</v>
      </c>
      <c r="D21" s="37">
        <v>15733</v>
      </c>
      <c r="E21" s="37">
        <v>16915</v>
      </c>
      <c r="F21" s="37">
        <v>17226</v>
      </c>
      <c r="G21" s="37">
        <v>17032</v>
      </c>
      <c r="H21" s="37">
        <v>16636</v>
      </c>
      <c r="I21" s="37">
        <v>15724</v>
      </c>
      <c r="K21" s="30"/>
      <c r="L21" s="30"/>
      <c r="M21" s="30"/>
      <c r="N21" s="30"/>
    </row>
    <row r="22" spans="1:14" ht="15" customHeight="1" x14ac:dyDescent="0.25">
      <c r="A22" s="28" t="s">
        <v>239</v>
      </c>
      <c r="B22" s="37">
        <v>2536</v>
      </c>
      <c r="C22" s="37">
        <v>2759</v>
      </c>
      <c r="D22" s="37">
        <v>2443</v>
      </c>
      <c r="E22" s="37">
        <v>2800</v>
      </c>
      <c r="F22" s="37">
        <v>3056</v>
      </c>
      <c r="G22" s="37">
        <v>3003</v>
      </c>
      <c r="H22" s="37">
        <v>3290</v>
      </c>
      <c r="I22" s="37">
        <v>2817</v>
      </c>
      <c r="K22" s="30"/>
      <c r="L22" s="30"/>
      <c r="M22" s="30"/>
      <c r="N22" s="30"/>
    </row>
    <row r="23" spans="1:14" ht="15" customHeight="1" x14ac:dyDescent="0.25">
      <c r="A23" s="28" t="s">
        <v>133</v>
      </c>
      <c r="B23" s="35">
        <v>3718</v>
      </c>
      <c r="C23" s="35">
        <v>4122</v>
      </c>
      <c r="D23" s="37">
        <v>3779</v>
      </c>
      <c r="E23" s="37">
        <v>4527</v>
      </c>
      <c r="F23" s="37">
        <v>4987</v>
      </c>
      <c r="G23" s="37">
        <v>4672</v>
      </c>
      <c r="H23" s="37">
        <v>4658</v>
      </c>
      <c r="I23" s="37">
        <v>4418</v>
      </c>
      <c r="K23" s="30"/>
      <c r="L23" s="30"/>
      <c r="M23" s="30"/>
      <c r="N23" s="30"/>
    </row>
    <row r="24" spans="1:14" ht="15" customHeight="1" x14ac:dyDescent="0.25">
      <c r="A24" s="28" t="s">
        <v>134</v>
      </c>
      <c r="B24" s="35">
        <v>2513</v>
      </c>
      <c r="C24" s="35">
        <v>2261</v>
      </c>
      <c r="D24" s="37">
        <v>2578</v>
      </c>
      <c r="E24" s="37">
        <v>2551</v>
      </c>
      <c r="F24" s="37">
        <v>3264</v>
      </c>
      <c r="G24" s="37">
        <v>2926</v>
      </c>
      <c r="H24" s="37">
        <v>2806</v>
      </c>
      <c r="I24" s="37">
        <v>2630</v>
      </c>
      <c r="K24" s="30"/>
      <c r="L24" s="30"/>
      <c r="M24" s="30"/>
      <c r="N24" s="30"/>
    </row>
    <row r="25" spans="1:14" ht="15" customHeight="1" x14ac:dyDescent="0.25">
      <c r="A25" s="28" t="s">
        <v>135</v>
      </c>
      <c r="B25" s="35">
        <v>2722</v>
      </c>
      <c r="C25" s="35">
        <v>2809</v>
      </c>
      <c r="D25" s="37">
        <v>3092</v>
      </c>
      <c r="E25" s="37">
        <v>3303</v>
      </c>
      <c r="F25" s="37">
        <v>3655</v>
      </c>
      <c r="G25" s="37">
        <v>3768</v>
      </c>
      <c r="H25" s="37">
        <v>3782</v>
      </c>
      <c r="I25" s="37">
        <v>3299</v>
      </c>
      <c r="K25" s="30"/>
      <c r="L25" s="30"/>
      <c r="M25" s="30"/>
      <c r="N25" s="30"/>
    </row>
    <row r="26" spans="1:14" ht="15" customHeight="1" x14ac:dyDescent="0.25">
      <c r="A26" s="28" t="s">
        <v>136</v>
      </c>
      <c r="B26" s="35">
        <v>3407</v>
      </c>
      <c r="C26" s="35">
        <v>3467</v>
      </c>
      <c r="D26" s="37">
        <v>3794</v>
      </c>
      <c r="E26" s="37">
        <v>3322</v>
      </c>
      <c r="F26" s="37">
        <v>3761</v>
      </c>
      <c r="G26" s="37">
        <v>3729</v>
      </c>
      <c r="H26" s="37">
        <v>3669</v>
      </c>
      <c r="I26" s="37">
        <v>3222</v>
      </c>
      <c r="K26" s="30"/>
      <c r="L26" s="30"/>
      <c r="M26" s="30"/>
      <c r="N26" s="30"/>
    </row>
    <row r="27" spans="1:14" ht="15" customHeight="1" x14ac:dyDescent="0.25">
      <c r="A27" s="28" t="s">
        <v>137</v>
      </c>
      <c r="B27" s="35">
        <v>6713</v>
      </c>
      <c r="C27" s="35">
        <v>6945</v>
      </c>
      <c r="D27" s="37">
        <v>6978</v>
      </c>
      <c r="E27" s="37">
        <v>7053</v>
      </c>
      <c r="F27" s="37">
        <v>7883</v>
      </c>
      <c r="G27" s="37">
        <v>7411</v>
      </c>
      <c r="H27" s="37">
        <v>7339</v>
      </c>
      <c r="I27" s="37">
        <v>6926</v>
      </c>
      <c r="K27" s="30"/>
      <c r="L27" s="30"/>
      <c r="M27" s="30"/>
      <c r="N27" s="30"/>
    </row>
    <row r="28" spans="1:14" ht="15" customHeight="1" x14ac:dyDescent="0.25">
      <c r="A28" s="28" t="s">
        <v>138</v>
      </c>
      <c r="B28" s="35">
        <v>6078</v>
      </c>
      <c r="C28" s="35">
        <v>6256</v>
      </c>
      <c r="D28" s="37">
        <v>6688</v>
      </c>
      <c r="E28" s="37">
        <v>6988</v>
      </c>
      <c r="F28" s="37">
        <v>7929</v>
      </c>
      <c r="G28" s="37">
        <v>7499</v>
      </c>
      <c r="H28" s="37">
        <v>7260</v>
      </c>
      <c r="I28" s="37">
        <v>6733</v>
      </c>
      <c r="K28" s="30"/>
      <c r="L28" s="30"/>
      <c r="M28" s="30"/>
      <c r="N28" s="30"/>
    </row>
    <row r="29" spans="1:14" ht="15" customHeight="1" x14ac:dyDescent="0.25">
      <c r="A29" s="28" t="s">
        <v>139</v>
      </c>
      <c r="B29" s="37">
        <v>3108</v>
      </c>
      <c r="C29" s="37">
        <v>3150</v>
      </c>
      <c r="D29" s="37">
        <v>3270</v>
      </c>
      <c r="E29" s="37">
        <v>3243</v>
      </c>
      <c r="F29" s="37">
        <v>3528</v>
      </c>
      <c r="G29" s="37">
        <v>3186</v>
      </c>
      <c r="H29" s="37">
        <v>3457</v>
      </c>
      <c r="I29" s="37">
        <v>3119</v>
      </c>
      <c r="K29" s="30"/>
      <c r="L29" s="30"/>
      <c r="M29" s="30"/>
      <c r="N29" s="30"/>
    </row>
    <row r="30" spans="1:14" ht="15" customHeight="1" x14ac:dyDescent="0.25">
      <c r="A30" s="28" t="s">
        <v>140</v>
      </c>
      <c r="B30" s="35">
        <v>3202</v>
      </c>
      <c r="C30" s="35">
        <v>3482</v>
      </c>
      <c r="D30" s="37">
        <v>3404</v>
      </c>
      <c r="E30" s="37">
        <v>3683</v>
      </c>
      <c r="F30" s="37">
        <v>3763</v>
      </c>
      <c r="G30" s="37">
        <v>3563</v>
      </c>
      <c r="H30" s="37">
        <v>3686</v>
      </c>
      <c r="I30" s="37">
        <v>3474</v>
      </c>
      <c r="K30" s="30"/>
      <c r="L30" s="30"/>
      <c r="M30" s="30"/>
      <c r="N30" s="30"/>
    </row>
    <row r="31" spans="1:14" ht="15" customHeight="1" x14ac:dyDescent="0.25">
      <c r="A31" s="28" t="s">
        <v>141</v>
      </c>
      <c r="B31" s="37">
        <v>810</v>
      </c>
      <c r="C31" s="37">
        <v>1028</v>
      </c>
      <c r="D31" s="37">
        <v>1097</v>
      </c>
      <c r="E31" s="37">
        <v>1264</v>
      </c>
      <c r="F31" s="37">
        <v>1318</v>
      </c>
      <c r="G31" s="37">
        <v>1209</v>
      </c>
      <c r="H31" s="37">
        <v>1213</v>
      </c>
      <c r="I31" s="37">
        <v>1112</v>
      </c>
      <c r="K31" s="30"/>
      <c r="L31" s="30"/>
      <c r="M31" s="30"/>
      <c r="N31" s="30"/>
    </row>
    <row r="32" spans="1:14" ht="15" customHeight="1" x14ac:dyDescent="0.25">
      <c r="A32" s="28" t="s">
        <v>142</v>
      </c>
      <c r="B32" s="35">
        <v>7124</v>
      </c>
      <c r="C32" s="35">
        <v>7839</v>
      </c>
      <c r="D32" s="37">
        <v>8577</v>
      </c>
      <c r="E32" s="37">
        <v>9221</v>
      </c>
      <c r="F32" s="37">
        <v>9465</v>
      </c>
      <c r="G32" s="37">
        <v>9178</v>
      </c>
      <c r="H32" s="37">
        <v>8544</v>
      </c>
      <c r="I32" s="37">
        <v>8433</v>
      </c>
      <c r="K32" s="30"/>
      <c r="L32" s="30"/>
      <c r="M32" s="30"/>
      <c r="N32" s="30"/>
    </row>
    <row r="33" spans="1:14" ht="15" customHeight="1" x14ac:dyDescent="0.25">
      <c r="A33" s="28" t="s">
        <v>143</v>
      </c>
      <c r="B33" s="35">
        <v>6147</v>
      </c>
      <c r="C33" s="35">
        <v>6488</v>
      </c>
      <c r="D33" s="37">
        <v>7086</v>
      </c>
      <c r="E33" s="37">
        <v>7065</v>
      </c>
      <c r="F33" s="37">
        <v>7872</v>
      </c>
      <c r="G33" s="37">
        <v>7545</v>
      </c>
      <c r="H33" s="37">
        <v>7002</v>
      </c>
      <c r="I33" s="37">
        <v>6307</v>
      </c>
      <c r="K33" s="30"/>
      <c r="L33" s="30"/>
      <c r="M33" s="30"/>
      <c r="N33" s="30"/>
    </row>
    <row r="34" spans="1:14" ht="15" customHeight="1" thickBot="1" x14ac:dyDescent="0.3">
      <c r="A34" s="38" t="s">
        <v>144</v>
      </c>
      <c r="B34" s="39">
        <v>369</v>
      </c>
      <c r="C34" s="39">
        <v>567</v>
      </c>
      <c r="D34" s="39">
        <v>577</v>
      </c>
      <c r="E34" s="39">
        <v>666</v>
      </c>
      <c r="F34" s="39">
        <v>665</v>
      </c>
      <c r="G34" s="39">
        <v>736</v>
      </c>
      <c r="H34" s="39">
        <v>763</v>
      </c>
      <c r="I34" s="39">
        <v>776</v>
      </c>
    </row>
    <row r="35" spans="1:14" x14ac:dyDescent="0.25">
      <c r="A35" s="280" t="s">
        <v>68</v>
      </c>
      <c r="B35" s="280"/>
      <c r="C35" s="280"/>
      <c r="D35" s="280"/>
      <c r="E35" s="280"/>
      <c r="F35" s="280"/>
      <c r="G35" s="280"/>
      <c r="H35" s="280"/>
      <c r="I35" s="280"/>
    </row>
  </sheetData>
  <mergeCells count="6">
    <mergeCell ref="K2:K3"/>
    <mergeCell ref="A3:I3"/>
    <mergeCell ref="A35:I35"/>
    <mergeCell ref="A4:I4"/>
    <mergeCell ref="A1:I1"/>
    <mergeCell ref="A2:I2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workbookViewId="0">
      <selection activeCell="L16" sqref="L16"/>
    </sheetView>
  </sheetViews>
  <sheetFormatPr baseColWidth="10" defaultRowHeight="15" customHeight="1" x14ac:dyDescent="0.25"/>
  <cols>
    <col min="1" max="1" width="16.7109375" style="29" bestFit="1" customWidth="1"/>
    <col min="2" max="9" width="10.28515625" style="29" customWidth="1"/>
    <col min="10" max="16384" width="11.42578125" style="29"/>
  </cols>
  <sheetData>
    <row r="1" spans="1:14" ht="15" customHeight="1" x14ac:dyDescent="0.25">
      <c r="A1" s="281" t="s">
        <v>150</v>
      </c>
      <c r="B1" s="281"/>
      <c r="C1" s="281"/>
      <c r="D1" s="281"/>
      <c r="E1" s="281"/>
      <c r="F1" s="281"/>
      <c r="G1" s="281"/>
      <c r="H1" s="281"/>
      <c r="I1" s="281"/>
    </row>
    <row r="2" spans="1:14" ht="15" customHeight="1" x14ac:dyDescent="0.25">
      <c r="A2" s="278" t="s">
        <v>190</v>
      </c>
      <c r="B2" s="279"/>
      <c r="C2" s="279"/>
      <c r="D2" s="279"/>
      <c r="E2" s="279"/>
      <c r="F2" s="279"/>
      <c r="G2" s="279"/>
      <c r="H2" s="279"/>
      <c r="I2" s="279"/>
      <c r="K2" s="259" t="s">
        <v>50</v>
      </c>
    </row>
    <row r="3" spans="1:14" ht="15" customHeight="1" x14ac:dyDescent="0.25">
      <c r="A3" s="278" t="s">
        <v>269</v>
      </c>
      <c r="B3" s="279"/>
      <c r="C3" s="279"/>
      <c r="D3" s="279"/>
      <c r="E3" s="279"/>
      <c r="F3" s="279"/>
      <c r="G3" s="279"/>
      <c r="H3" s="279"/>
      <c r="I3" s="279"/>
      <c r="K3" s="259"/>
    </row>
    <row r="4" spans="1:14" ht="15" customHeight="1" x14ac:dyDescent="0.25">
      <c r="A4" s="278" t="s">
        <v>267</v>
      </c>
      <c r="B4" s="279"/>
      <c r="C4" s="279"/>
      <c r="D4" s="279"/>
      <c r="E4" s="279"/>
      <c r="F4" s="279"/>
      <c r="G4" s="279"/>
      <c r="H4" s="279"/>
      <c r="I4" s="279"/>
    </row>
    <row r="5" spans="1:14" ht="15" customHeight="1" x14ac:dyDescent="0.25">
      <c r="A5" s="40"/>
      <c r="B5" s="40"/>
      <c r="C5" s="40"/>
      <c r="D5" s="40"/>
      <c r="E5" s="40"/>
      <c r="F5" s="40"/>
      <c r="G5" s="40"/>
      <c r="H5" s="40"/>
      <c r="I5" s="40"/>
    </row>
    <row r="6" spans="1:14" ht="15" customHeight="1" x14ac:dyDescent="0.25">
      <c r="A6" s="194" t="s">
        <v>85</v>
      </c>
      <c r="B6" s="196">
        <v>2014</v>
      </c>
      <c r="C6" s="196">
        <v>2015</v>
      </c>
      <c r="D6" s="196">
        <v>2016</v>
      </c>
      <c r="E6" s="196">
        <v>2017</v>
      </c>
      <c r="F6" s="196">
        <v>2018</v>
      </c>
      <c r="G6" s="196">
        <v>2019</v>
      </c>
      <c r="H6" s="196">
        <v>2020</v>
      </c>
      <c r="I6" s="196">
        <v>2021</v>
      </c>
      <c r="K6" s="30"/>
      <c r="L6" s="30"/>
      <c r="M6" s="30"/>
      <c r="N6" s="30"/>
    </row>
    <row r="7" spans="1:14" ht="15" customHeight="1" x14ac:dyDescent="0.25">
      <c r="A7" s="36" t="s">
        <v>69</v>
      </c>
      <c r="B7" s="34">
        <v>112888</v>
      </c>
      <c r="C7" s="34">
        <v>111533</v>
      </c>
      <c r="D7" s="34">
        <v>111977</v>
      </c>
      <c r="E7" s="34">
        <v>122739</v>
      </c>
      <c r="F7" s="34">
        <v>135706</v>
      </c>
      <c r="G7" s="34">
        <v>128261</v>
      </c>
      <c r="H7" s="34">
        <v>129771</v>
      </c>
      <c r="I7" s="34">
        <v>125245</v>
      </c>
      <c r="K7" s="30"/>
      <c r="L7" s="30"/>
      <c r="M7" s="30"/>
      <c r="N7" s="30"/>
    </row>
    <row r="8" spans="1:14" ht="15" customHeight="1" x14ac:dyDescent="0.25">
      <c r="A8" s="28" t="s">
        <v>118</v>
      </c>
      <c r="B8" s="35">
        <v>6914</v>
      </c>
      <c r="C8" s="35">
        <v>7304</v>
      </c>
      <c r="D8" s="37">
        <v>7848</v>
      </c>
      <c r="E8" s="37">
        <v>8994</v>
      </c>
      <c r="F8" s="37">
        <v>8060</v>
      </c>
      <c r="G8" s="37">
        <v>8575</v>
      </c>
      <c r="H8" s="37">
        <v>8033</v>
      </c>
      <c r="I8" s="37">
        <v>7242</v>
      </c>
      <c r="K8" s="30"/>
      <c r="L8" s="30"/>
      <c r="M8" s="30"/>
      <c r="N8" s="30"/>
    </row>
    <row r="9" spans="1:14" ht="15" customHeight="1" x14ac:dyDescent="0.25">
      <c r="A9" s="28" t="s">
        <v>119</v>
      </c>
      <c r="B9" s="35">
        <v>6432</v>
      </c>
      <c r="C9" s="35">
        <v>6120</v>
      </c>
      <c r="D9" s="37">
        <v>6284</v>
      </c>
      <c r="E9" s="37">
        <v>7406</v>
      </c>
      <c r="F9" s="37">
        <v>7415</v>
      </c>
      <c r="G9" s="37">
        <v>6256</v>
      </c>
      <c r="H9" s="37">
        <v>6518</v>
      </c>
      <c r="I9" s="37">
        <v>6786</v>
      </c>
      <c r="K9" s="30"/>
      <c r="L9" s="30"/>
      <c r="M9" s="30"/>
      <c r="N9" s="30"/>
    </row>
    <row r="10" spans="1:14" ht="15" customHeight="1" x14ac:dyDescent="0.25">
      <c r="A10" s="28" t="s">
        <v>120</v>
      </c>
      <c r="B10" s="35">
        <v>5200</v>
      </c>
      <c r="C10" s="35">
        <v>6821</v>
      </c>
      <c r="D10" s="35">
        <v>5713</v>
      </c>
      <c r="E10" s="37">
        <v>5508</v>
      </c>
      <c r="F10" s="37">
        <v>6547</v>
      </c>
      <c r="G10" s="37">
        <v>5217</v>
      </c>
      <c r="H10" s="37">
        <v>5248</v>
      </c>
      <c r="I10" s="37">
        <v>5604</v>
      </c>
      <c r="K10" s="30"/>
      <c r="L10" s="30"/>
      <c r="M10" s="30"/>
      <c r="N10" s="30"/>
    </row>
    <row r="11" spans="1:14" ht="15" customHeight="1" x14ac:dyDescent="0.25">
      <c r="A11" s="28" t="s">
        <v>121</v>
      </c>
      <c r="B11" s="35">
        <v>4925</v>
      </c>
      <c r="C11" s="35">
        <v>5188</v>
      </c>
      <c r="D11" s="37">
        <v>5838</v>
      </c>
      <c r="E11" s="37">
        <v>5783</v>
      </c>
      <c r="F11" s="37">
        <v>6476</v>
      </c>
      <c r="G11" s="37">
        <v>6191</v>
      </c>
      <c r="H11" s="37">
        <v>6009</v>
      </c>
      <c r="I11" s="37">
        <v>5785</v>
      </c>
      <c r="K11" s="30"/>
      <c r="L11" s="30"/>
      <c r="M11" s="30"/>
      <c r="N11" s="30"/>
    </row>
    <row r="12" spans="1:14" ht="15" customHeight="1" x14ac:dyDescent="0.25">
      <c r="A12" s="28" t="s">
        <v>122</v>
      </c>
      <c r="B12" s="35">
        <v>2871</v>
      </c>
      <c r="C12" s="35">
        <v>3241</v>
      </c>
      <c r="D12" s="37">
        <v>2833</v>
      </c>
      <c r="E12" s="37">
        <v>3121</v>
      </c>
      <c r="F12" s="37">
        <v>3708</v>
      </c>
      <c r="G12" s="37">
        <v>3400</v>
      </c>
      <c r="H12" s="37">
        <v>2878</v>
      </c>
      <c r="I12" s="37">
        <v>3226</v>
      </c>
      <c r="K12" s="30"/>
      <c r="L12" s="30"/>
      <c r="M12" s="30"/>
      <c r="N12" s="30"/>
    </row>
    <row r="13" spans="1:14" ht="15" customHeight="1" x14ac:dyDescent="0.25">
      <c r="A13" s="28" t="s">
        <v>123</v>
      </c>
      <c r="B13" s="35">
        <v>4270</v>
      </c>
      <c r="C13" s="35">
        <v>4586</v>
      </c>
      <c r="D13" s="37">
        <v>4752</v>
      </c>
      <c r="E13" s="37">
        <v>4985</v>
      </c>
      <c r="F13" s="37">
        <v>5493</v>
      </c>
      <c r="G13" s="37">
        <v>5376</v>
      </c>
      <c r="H13" s="37">
        <v>5364</v>
      </c>
      <c r="I13" s="37">
        <v>5571</v>
      </c>
      <c r="K13" s="30"/>
      <c r="L13" s="30"/>
      <c r="M13" s="30"/>
      <c r="N13" s="30"/>
    </row>
    <row r="14" spans="1:14" ht="15" customHeight="1" x14ac:dyDescent="0.25">
      <c r="A14" s="28" t="s">
        <v>124</v>
      </c>
      <c r="B14" s="35">
        <v>795</v>
      </c>
      <c r="C14" s="35">
        <v>812</v>
      </c>
      <c r="D14" s="37">
        <v>866</v>
      </c>
      <c r="E14" s="37">
        <v>958</v>
      </c>
      <c r="F14" s="37">
        <v>1253</v>
      </c>
      <c r="G14" s="37">
        <v>1103</v>
      </c>
      <c r="H14" s="37">
        <v>1193</v>
      </c>
      <c r="I14" s="37">
        <v>1103</v>
      </c>
      <c r="K14" s="30"/>
      <c r="L14" s="30"/>
      <c r="M14" s="30"/>
      <c r="N14" s="30"/>
    </row>
    <row r="15" spans="1:14" ht="15" customHeight="1" x14ac:dyDescent="0.25">
      <c r="A15" s="28" t="s">
        <v>125</v>
      </c>
      <c r="B15" s="35">
        <v>9535</v>
      </c>
      <c r="C15" s="35">
        <v>8862</v>
      </c>
      <c r="D15" s="37">
        <v>7943</v>
      </c>
      <c r="E15" s="37">
        <v>9057</v>
      </c>
      <c r="F15" s="37">
        <v>10849</v>
      </c>
      <c r="G15" s="37">
        <v>9987</v>
      </c>
      <c r="H15" s="37">
        <v>10132</v>
      </c>
      <c r="I15" s="37">
        <v>9676</v>
      </c>
      <c r="K15" s="30"/>
      <c r="L15" s="30"/>
      <c r="M15" s="30"/>
      <c r="N15" s="30"/>
    </row>
    <row r="16" spans="1:14" ht="15" customHeight="1" x14ac:dyDescent="0.25">
      <c r="A16" s="28" t="s">
        <v>126</v>
      </c>
      <c r="B16" s="35">
        <v>6237</v>
      </c>
      <c r="C16" s="35">
        <v>4925</v>
      </c>
      <c r="D16" s="37">
        <v>4750</v>
      </c>
      <c r="E16" s="37">
        <v>5908</v>
      </c>
      <c r="F16" s="37">
        <v>5566</v>
      </c>
      <c r="G16" s="37">
        <v>5403</v>
      </c>
      <c r="H16" s="37">
        <v>6054</v>
      </c>
      <c r="I16" s="37">
        <v>4707</v>
      </c>
      <c r="K16" s="30"/>
      <c r="L16" s="30"/>
      <c r="M16" s="30"/>
      <c r="N16" s="30"/>
    </row>
    <row r="17" spans="1:14" ht="15" customHeight="1" x14ac:dyDescent="0.25">
      <c r="A17" s="28" t="s">
        <v>127</v>
      </c>
      <c r="B17" s="35">
        <v>5564</v>
      </c>
      <c r="C17" s="35">
        <v>5462</v>
      </c>
      <c r="D17" s="37">
        <v>5335</v>
      </c>
      <c r="E17" s="37">
        <v>5771</v>
      </c>
      <c r="F17" s="37">
        <v>6395</v>
      </c>
      <c r="G17" s="37">
        <v>6420</v>
      </c>
      <c r="H17" s="37">
        <v>6484</v>
      </c>
      <c r="I17" s="37">
        <v>6009</v>
      </c>
      <c r="K17" s="30"/>
      <c r="L17" s="30"/>
      <c r="M17" s="30"/>
      <c r="N17" s="30"/>
    </row>
    <row r="18" spans="1:14" ht="15" customHeight="1" x14ac:dyDescent="0.25">
      <c r="A18" s="28" t="s">
        <v>128</v>
      </c>
      <c r="B18" s="37">
        <v>2829</v>
      </c>
      <c r="C18" s="37">
        <v>2582</v>
      </c>
      <c r="D18" s="37">
        <v>2893</v>
      </c>
      <c r="E18" s="37">
        <v>2641</v>
      </c>
      <c r="F18" s="37">
        <v>3211</v>
      </c>
      <c r="G18" s="37">
        <v>3019</v>
      </c>
      <c r="H18" s="37">
        <v>3106</v>
      </c>
      <c r="I18" s="37">
        <v>3312</v>
      </c>
      <c r="K18" s="30"/>
      <c r="L18" s="30"/>
      <c r="M18" s="30"/>
      <c r="N18" s="30"/>
    </row>
    <row r="19" spans="1:14" ht="15" customHeight="1" x14ac:dyDescent="0.25">
      <c r="A19" s="28" t="s">
        <v>129</v>
      </c>
      <c r="B19" s="35">
        <v>6904</v>
      </c>
      <c r="C19" s="35">
        <v>7333</v>
      </c>
      <c r="D19" s="37">
        <v>6498</v>
      </c>
      <c r="E19" s="37">
        <v>7865</v>
      </c>
      <c r="F19" s="37">
        <v>9235</v>
      </c>
      <c r="G19" s="37">
        <v>7878</v>
      </c>
      <c r="H19" s="37">
        <v>7378</v>
      </c>
      <c r="I19" s="37">
        <v>7381</v>
      </c>
      <c r="K19" s="30"/>
      <c r="L19" s="30"/>
      <c r="M19" s="30"/>
      <c r="N19" s="30"/>
    </row>
    <row r="20" spans="1:14" ht="15" customHeight="1" x14ac:dyDescent="0.25">
      <c r="A20" s="28" t="s">
        <v>130</v>
      </c>
      <c r="B20" s="35">
        <v>3714</v>
      </c>
      <c r="C20" s="35">
        <v>3623</v>
      </c>
      <c r="D20" s="37">
        <v>2979</v>
      </c>
      <c r="E20" s="37">
        <v>3746</v>
      </c>
      <c r="F20" s="37">
        <v>4210</v>
      </c>
      <c r="G20" s="37">
        <v>3300</v>
      </c>
      <c r="H20" s="37">
        <v>4107</v>
      </c>
      <c r="I20" s="37">
        <v>3920</v>
      </c>
      <c r="K20" s="30"/>
      <c r="L20" s="30"/>
      <c r="M20" s="30"/>
      <c r="N20" s="30"/>
    </row>
    <row r="21" spans="1:14" ht="15" customHeight="1" x14ac:dyDescent="0.25">
      <c r="A21" s="28" t="s">
        <v>131</v>
      </c>
      <c r="B21" s="35">
        <v>9827</v>
      </c>
      <c r="C21" s="35">
        <v>8767</v>
      </c>
      <c r="D21" s="37">
        <v>9394</v>
      </c>
      <c r="E21" s="37">
        <v>9724</v>
      </c>
      <c r="F21" s="37">
        <v>11529</v>
      </c>
      <c r="G21" s="37">
        <v>11395</v>
      </c>
      <c r="H21" s="37">
        <v>11355</v>
      </c>
      <c r="I21" s="37">
        <v>11539</v>
      </c>
      <c r="K21" s="30"/>
      <c r="L21" s="30"/>
      <c r="M21" s="30"/>
      <c r="N21" s="30"/>
    </row>
    <row r="22" spans="1:14" ht="15" customHeight="1" x14ac:dyDescent="0.25">
      <c r="A22" s="28" t="s">
        <v>239</v>
      </c>
      <c r="B22" s="37">
        <v>2004</v>
      </c>
      <c r="C22" s="37">
        <v>1936</v>
      </c>
      <c r="D22" s="37">
        <v>1995</v>
      </c>
      <c r="E22" s="37">
        <v>2064</v>
      </c>
      <c r="F22" s="37">
        <v>2480</v>
      </c>
      <c r="G22" s="37">
        <v>2366</v>
      </c>
      <c r="H22" s="37">
        <v>2727</v>
      </c>
      <c r="I22" s="37">
        <v>2454</v>
      </c>
      <c r="K22" s="30"/>
      <c r="L22" s="30"/>
      <c r="M22" s="30"/>
      <c r="N22" s="30"/>
    </row>
    <row r="23" spans="1:14" ht="15" customHeight="1" x14ac:dyDescent="0.25">
      <c r="A23" s="28" t="s">
        <v>133</v>
      </c>
      <c r="B23" s="35">
        <v>2509</v>
      </c>
      <c r="C23" s="35">
        <v>2416</v>
      </c>
      <c r="D23" s="37">
        <v>2682</v>
      </c>
      <c r="E23" s="37">
        <v>3163</v>
      </c>
      <c r="F23" s="37">
        <v>3186</v>
      </c>
      <c r="G23" s="37">
        <v>3474</v>
      </c>
      <c r="H23" s="37">
        <v>3454</v>
      </c>
      <c r="I23" s="37">
        <v>3365</v>
      </c>
      <c r="K23" s="30"/>
      <c r="L23" s="30"/>
      <c r="M23" s="30"/>
      <c r="N23" s="30"/>
    </row>
    <row r="24" spans="1:14" ht="15" customHeight="1" x14ac:dyDescent="0.25">
      <c r="A24" s="28" t="s">
        <v>134</v>
      </c>
      <c r="B24" s="35">
        <v>1965</v>
      </c>
      <c r="C24" s="35">
        <v>1780</v>
      </c>
      <c r="D24" s="37">
        <v>1705</v>
      </c>
      <c r="E24" s="37">
        <v>1661</v>
      </c>
      <c r="F24" s="37">
        <v>2595</v>
      </c>
      <c r="G24" s="37">
        <v>2414</v>
      </c>
      <c r="H24" s="37">
        <v>2479</v>
      </c>
      <c r="I24" s="37">
        <v>2417</v>
      </c>
      <c r="K24" s="30"/>
      <c r="L24" s="30"/>
      <c r="M24" s="30"/>
      <c r="N24" s="30"/>
    </row>
    <row r="25" spans="1:14" ht="15" customHeight="1" x14ac:dyDescent="0.25">
      <c r="A25" s="28" t="s">
        <v>135</v>
      </c>
      <c r="B25" s="35">
        <v>2138</v>
      </c>
      <c r="C25" s="35">
        <v>2095</v>
      </c>
      <c r="D25" s="37">
        <v>2359</v>
      </c>
      <c r="E25" s="37">
        <v>2608</v>
      </c>
      <c r="F25" s="37">
        <v>2685</v>
      </c>
      <c r="G25" s="37">
        <v>2893</v>
      </c>
      <c r="H25" s="37">
        <v>3009</v>
      </c>
      <c r="I25" s="37">
        <v>2854</v>
      </c>
      <c r="K25" s="30"/>
      <c r="L25" s="30"/>
      <c r="M25" s="30"/>
      <c r="N25" s="30"/>
    </row>
    <row r="26" spans="1:14" ht="15" customHeight="1" x14ac:dyDescent="0.25">
      <c r="A26" s="28" t="s">
        <v>136</v>
      </c>
      <c r="B26" s="35">
        <v>2405</v>
      </c>
      <c r="C26" s="35">
        <v>1800</v>
      </c>
      <c r="D26" s="37">
        <v>1943</v>
      </c>
      <c r="E26" s="37">
        <v>2310</v>
      </c>
      <c r="F26" s="37">
        <v>2747</v>
      </c>
      <c r="G26" s="37">
        <v>2702</v>
      </c>
      <c r="H26" s="37">
        <v>3055</v>
      </c>
      <c r="I26" s="37">
        <v>2551</v>
      </c>
      <c r="K26" s="30"/>
      <c r="L26" s="30"/>
      <c r="M26" s="30"/>
      <c r="N26" s="30"/>
    </row>
    <row r="27" spans="1:14" ht="15" customHeight="1" x14ac:dyDescent="0.25">
      <c r="A27" s="28" t="s">
        <v>137</v>
      </c>
      <c r="B27" s="35">
        <v>5120</v>
      </c>
      <c r="C27" s="35">
        <v>4907</v>
      </c>
      <c r="D27" s="37">
        <v>5157</v>
      </c>
      <c r="E27" s="37">
        <v>5400</v>
      </c>
      <c r="F27" s="37">
        <v>5593</v>
      </c>
      <c r="G27" s="37">
        <v>5700</v>
      </c>
      <c r="H27" s="37">
        <v>5761</v>
      </c>
      <c r="I27" s="37">
        <v>5690</v>
      </c>
      <c r="K27" s="30"/>
      <c r="L27" s="30"/>
      <c r="M27" s="30"/>
      <c r="N27" s="30"/>
    </row>
    <row r="28" spans="1:14" ht="15" customHeight="1" x14ac:dyDescent="0.25">
      <c r="A28" s="28" t="s">
        <v>138</v>
      </c>
      <c r="B28" s="35">
        <v>5001</v>
      </c>
      <c r="C28" s="35">
        <v>5278</v>
      </c>
      <c r="D28" s="37">
        <v>5353</v>
      </c>
      <c r="E28" s="37">
        <v>5734</v>
      </c>
      <c r="F28" s="37">
        <v>6590</v>
      </c>
      <c r="G28" s="37">
        <v>5899</v>
      </c>
      <c r="H28" s="37">
        <v>5889</v>
      </c>
      <c r="I28" s="37">
        <v>5638</v>
      </c>
      <c r="K28" s="30"/>
      <c r="L28" s="30"/>
      <c r="M28" s="30"/>
      <c r="N28" s="30"/>
    </row>
    <row r="29" spans="1:14" ht="15" customHeight="1" x14ac:dyDescent="0.25">
      <c r="A29" s="28" t="s">
        <v>139</v>
      </c>
      <c r="B29" s="37">
        <v>2237</v>
      </c>
      <c r="C29" s="37">
        <v>2319</v>
      </c>
      <c r="D29" s="37">
        <v>2328</v>
      </c>
      <c r="E29" s="37">
        <v>2591</v>
      </c>
      <c r="F29" s="37">
        <v>2852</v>
      </c>
      <c r="G29" s="37">
        <v>2634</v>
      </c>
      <c r="H29" s="37">
        <v>2865</v>
      </c>
      <c r="I29" s="37">
        <v>2699</v>
      </c>
      <c r="K29" s="30"/>
      <c r="L29" s="30"/>
      <c r="M29" s="30"/>
      <c r="N29" s="30"/>
    </row>
    <row r="30" spans="1:14" ht="15" customHeight="1" x14ac:dyDescent="0.25">
      <c r="A30" s="28" t="s">
        <v>140</v>
      </c>
      <c r="B30" s="35">
        <v>2249</v>
      </c>
      <c r="C30" s="35">
        <v>2403</v>
      </c>
      <c r="D30" s="37">
        <v>2380</v>
      </c>
      <c r="E30" s="37">
        <v>2741</v>
      </c>
      <c r="F30" s="37">
        <v>3066</v>
      </c>
      <c r="G30" s="37">
        <v>2860</v>
      </c>
      <c r="H30" s="37">
        <v>2955</v>
      </c>
      <c r="I30" s="37">
        <v>2907</v>
      </c>
      <c r="K30" s="30"/>
      <c r="L30" s="30"/>
      <c r="M30" s="30"/>
      <c r="N30" s="30"/>
    </row>
    <row r="31" spans="1:14" ht="15" customHeight="1" x14ac:dyDescent="0.25">
      <c r="A31" s="28" t="s">
        <v>141</v>
      </c>
      <c r="B31" s="37">
        <v>626</v>
      </c>
      <c r="C31" s="37">
        <v>768</v>
      </c>
      <c r="D31" s="37">
        <v>920</v>
      </c>
      <c r="E31" s="37">
        <v>971</v>
      </c>
      <c r="F31" s="37">
        <v>1034</v>
      </c>
      <c r="G31" s="37">
        <v>985</v>
      </c>
      <c r="H31" s="37">
        <v>1127</v>
      </c>
      <c r="I31" s="37">
        <v>892</v>
      </c>
      <c r="K31" s="30"/>
      <c r="L31" s="30"/>
      <c r="M31" s="30"/>
      <c r="N31" s="30"/>
    </row>
    <row r="32" spans="1:14" ht="15" customHeight="1" x14ac:dyDescent="0.25">
      <c r="A32" s="28" t="s">
        <v>142</v>
      </c>
      <c r="B32" s="35">
        <v>5960</v>
      </c>
      <c r="C32" s="35">
        <v>5719</v>
      </c>
      <c r="D32" s="37">
        <v>6310</v>
      </c>
      <c r="E32" s="37">
        <v>7058</v>
      </c>
      <c r="F32" s="37">
        <v>7342</v>
      </c>
      <c r="G32" s="37">
        <v>7536</v>
      </c>
      <c r="H32" s="37">
        <v>7066</v>
      </c>
      <c r="I32" s="37">
        <v>6658</v>
      </c>
      <c r="K32" s="30"/>
      <c r="L32" s="30"/>
      <c r="M32" s="30"/>
      <c r="N32" s="30"/>
    </row>
    <row r="33" spans="1:14" ht="15" customHeight="1" x14ac:dyDescent="0.25">
      <c r="A33" s="28" t="s">
        <v>143</v>
      </c>
      <c r="B33" s="35">
        <v>4387</v>
      </c>
      <c r="C33" s="35">
        <v>4227</v>
      </c>
      <c r="D33" s="37">
        <v>4579</v>
      </c>
      <c r="E33" s="37">
        <v>4508</v>
      </c>
      <c r="F33" s="37">
        <v>5168</v>
      </c>
      <c r="G33" s="37">
        <v>4726</v>
      </c>
      <c r="H33" s="37">
        <v>4994</v>
      </c>
      <c r="I33" s="37">
        <v>4587</v>
      </c>
      <c r="K33" s="30"/>
      <c r="L33" s="30"/>
      <c r="M33" s="30"/>
      <c r="N33" s="30"/>
    </row>
    <row r="34" spans="1:14" ht="15" customHeight="1" thickBot="1" x14ac:dyDescent="0.3">
      <c r="A34" s="38" t="s">
        <v>144</v>
      </c>
      <c r="B34" s="39">
        <v>270</v>
      </c>
      <c r="C34" s="39">
        <v>259</v>
      </c>
      <c r="D34" s="39">
        <v>340</v>
      </c>
      <c r="E34" s="39">
        <v>463</v>
      </c>
      <c r="F34" s="39">
        <v>421</v>
      </c>
      <c r="G34" s="39">
        <v>552</v>
      </c>
      <c r="H34" s="39">
        <v>531</v>
      </c>
      <c r="I34" s="39">
        <v>672</v>
      </c>
    </row>
    <row r="35" spans="1:14" ht="12.75" x14ac:dyDescent="0.25">
      <c r="A35" s="280" t="s">
        <v>68</v>
      </c>
      <c r="B35" s="280"/>
      <c r="C35" s="280"/>
      <c r="D35" s="280"/>
      <c r="E35" s="280"/>
      <c r="F35" s="280"/>
      <c r="G35" s="280"/>
      <c r="H35" s="280"/>
      <c r="I35" s="280"/>
    </row>
  </sheetData>
  <mergeCells count="6">
    <mergeCell ref="A35:I35"/>
    <mergeCell ref="K2:K3"/>
    <mergeCell ref="A1:I1"/>
    <mergeCell ref="A2:I2"/>
    <mergeCell ref="A3:I3"/>
    <mergeCell ref="A4:I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A1:N35"/>
  <sheetViews>
    <sheetView showGridLines="0" workbookViewId="0">
      <selection activeCell="L16" sqref="L16"/>
    </sheetView>
  </sheetViews>
  <sheetFormatPr baseColWidth="10" defaultRowHeight="12.75" x14ac:dyDescent="0.25"/>
  <cols>
    <col min="1" max="1" width="16.7109375" style="29" bestFit="1" customWidth="1"/>
    <col min="2" max="9" width="10.28515625" style="29" customWidth="1"/>
    <col min="10" max="16384" width="11.42578125" style="29"/>
  </cols>
  <sheetData>
    <row r="1" spans="1:14" ht="15" customHeight="1" x14ac:dyDescent="0.25">
      <c r="A1" s="281" t="s">
        <v>116</v>
      </c>
      <c r="B1" s="281"/>
      <c r="C1" s="281"/>
      <c r="D1" s="281"/>
      <c r="E1" s="281"/>
      <c r="F1" s="281"/>
      <c r="G1" s="281"/>
      <c r="H1" s="281"/>
      <c r="I1" s="281"/>
    </row>
    <row r="2" spans="1:14" ht="15" customHeight="1" x14ac:dyDescent="0.25">
      <c r="A2" s="278" t="s">
        <v>266</v>
      </c>
      <c r="B2" s="279"/>
      <c r="C2" s="279"/>
      <c r="D2" s="279"/>
      <c r="E2" s="279"/>
      <c r="F2" s="279"/>
      <c r="G2" s="279"/>
      <c r="H2" s="279"/>
      <c r="I2" s="279"/>
      <c r="K2" s="259" t="s">
        <v>50</v>
      </c>
    </row>
    <row r="3" spans="1:14" ht="15" customHeight="1" x14ac:dyDescent="0.25">
      <c r="A3" s="278" t="s">
        <v>269</v>
      </c>
      <c r="B3" s="279"/>
      <c r="C3" s="279"/>
      <c r="D3" s="279"/>
      <c r="E3" s="279"/>
      <c r="F3" s="279"/>
      <c r="G3" s="279"/>
      <c r="H3" s="279"/>
      <c r="I3" s="279"/>
      <c r="K3" s="259"/>
    </row>
    <row r="4" spans="1:14" ht="15" customHeight="1" x14ac:dyDescent="0.25">
      <c r="A4" s="278" t="s">
        <v>267</v>
      </c>
      <c r="B4" s="279"/>
      <c r="C4" s="279"/>
      <c r="D4" s="279"/>
      <c r="E4" s="279"/>
      <c r="F4" s="279"/>
      <c r="G4" s="279"/>
      <c r="H4" s="279"/>
      <c r="I4" s="279"/>
    </row>
    <row r="5" spans="1:14" ht="15" customHeight="1" x14ac:dyDescent="0.25">
      <c r="A5" s="40"/>
      <c r="B5" s="40"/>
      <c r="C5" s="40"/>
      <c r="D5" s="40"/>
      <c r="E5" s="40"/>
      <c r="F5" s="40"/>
      <c r="G5" s="40"/>
      <c r="H5" s="40"/>
      <c r="I5" s="40"/>
    </row>
    <row r="6" spans="1:14" ht="15" customHeight="1" x14ac:dyDescent="0.25">
      <c r="A6" s="194" t="s">
        <v>85</v>
      </c>
      <c r="B6" s="196">
        <v>2014</v>
      </c>
      <c r="C6" s="196">
        <v>2015</v>
      </c>
      <c r="D6" s="196">
        <v>2016</v>
      </c>
      <c r="E6" s="196">
        <v>2017</v>
      </c>
      <c r="F6" s="196">
        <v>2018</v>
      </c>
      <c r="G6" s="196">
        <v>2019</v>
      </c>
      <c r="H6" s="196">
        <v>2020</v>
      </c>
      <c r="I6" s="196">
        <v>2021</v>
      </c>
      <c r="K6" s="30"/>
      <c r="L6" s="30"/>
      <c r="M6" s="30"/>
      <c r="N6" s="30"/>
    </row>
    <row r="7" spans="1:14" ht="15" customHeight="1" x14ac:dyDescent="0.25">
      <c r="A7" s="36" t="s">
        <v>69</v>
      </c>
      <c r="B7" s="52">
        <v>67.618659702422306</v>
      </c>
      <c r="C7" s="52">
        <v>63.496934261689375</v>
      </c>
      <c r="D7" s="52">
        <v>62.319195472025733</v>
      </c>
      <c r="E7" s="52">
        <v>65.084869792080951</v>
      </c>
      <c r="F7" s="52">
        <v>67.21446260525012</v>
      </c>
      <c r="G7" s="52">
        <v>67.297874461532004</v>
      </c>
      <c r="H7" s="52">
        <v>71.572125858312887</v>
      </c>
      <c r="I7" s="52">
        <v>73.297985029642248</v>
      </c>
      <c r="K7" s="30"/>
      <c r="L7" s="30"/>
      <c r="M7" s="30"/>
      <c r="N7" s="30"/>
    </row>
    <row r="8" spans="1:14" ht="15" customHeight="1" x14ac:dyDescent="0.25">
      <c r="A8" s="28" t="s">
        <v>118</v>
      </c>
      <c r="B8" s="49">
        <v>63.130021913805699</v>
      </c>
      <c r="C8" s="49">
        <v>57.498228764858695</v>
      </c>
      <c r="D8" s="42">
        <v>62.024816249110884</v>
      </c>
      <c r="E8" s="42">
        <v>65.837054388404951</v>
      </c>
      <c r="F8" s="42">
        <v>60.880731173049327</v>
      </c>
      <c r="G8" s="42">
        <v>64.035546262415053</v>
      </c>
      <c r="H8" s="42">
        <v>65.828075063508976</v>
      </c>
      <c r="I8" s="42">
        <v>71.195438458513564</v>
      </c>
      <c r="K8" s="30"/>
      <c r="L8" s="30"/>
      <c r="M8" s="30"/>
      <c r="N8" s="30"/>
    </row>
    <row r="9" spans="1:14" ht="15" customHeight="1" x14ac:dyDescent="0.25">
      <c r="A9" s="28" t="s">
        <v>119</v>
      </c>
      <c r="B9" s="49">
        <v>57.841726618705039</v>
      </c>
      <c r="C9" s="49">
        <v>54.735712369197742</v>
      </c>
      <c r="D9" s="42">
        <v>58.816922500935974</v>
      </c>
      <c r="E9" s="42">
        <v>59.205372132064916</v>
      </c>
      <c r="F9" s="42">
        <v>58.788551494489816</v>
      </c>
      <c r="G9" s="42">
        <v>61.405575186493913</v>
      </c>
      <c r="H9" s="42">
        <v>70.909486510008705</v>
      </c>
      <c r="I9" s="42">
        <v>66.282477046298112</v>
      </c>
      <c r="K9" s="30"/>
      <c r="L9" s="30"/>
      <c r="M9" s="30"/>
      <c r="N9" s="30"/>
    </row>
    <row r="10" spans="1:14" ht="15" customHeight="1" x14ac:dyDescent="0.25">
      <c r="A10" s="28" t="s">
        <v>120</v>
      </c>
      <c r="B10" s="49">
        <v>61.567605967321818</v>
      </c>
      <c r="C10" s="49">
        <v>73.375645438898445</v>
      </c>
      <c r="D10" s="49">
        <v>62.111328549684721</v>
      </c>
      <c r="E10" s="42">
        <v>59.092372063083367</v>
      </c>
      <c r="F10" s="42">
        <v>66.198179979777549</v>
      </c>
      <c r="G10" s="42">
        <v>65.171767645221735</v>
      </c>
      <c r="H10" s="42">
        <v>67.628865979381445</v>
      </c>
      <c r="I10" s="42">
        <v>71.107727445755614</v>
      </c>
      <c r="K10" s="30"/>
      <c r="L10" s="30"/>
      <c r="M10" s="30"/>
      <c r="N10" s="30"/>
    </row>
    <row r="11" spans="1:14" ht="15" customHeight="1" x14ac:dyDescent="0.25">
      <c r="A11" s="28" t="s">
        <v>121</v>
      </c>
      <c r="B11" s="49">
        <v>54.783092324805338</v>
      </c>
      <c r="C11" s="49">
        <v>57.960004468774443</v>
      </c>
      <c r="D11" s="42">
        <v>60.098826436071647</v>
      </c>
      <c r="E11" s="42">
        <v>57.257425742574256</v>
      </c>
      <c r="F11" s="42">
        <v>62.000957395883191</v>
      </c>
      <c r="G11" s="42">
        <v>58.961904761904762</v>
      </c>
      <c r="H11" s="42">
        <v>63.952745849297578</v>
      </c>
      <c r="I11" s="42">
        <v>62.635339974014727</v>
      </c>
      <c r="K11" s="30"/>
      <c r="L11" s="30"/>
      <c r="M11" s="30"/>
      <c r="N11" s="30"/>
    </row>
    <row r="12" spans="1:14" ht="15" customHeight="1" x14ac:dyDescent="0.25">
      <c r="A12" s="28" t="s">
        <v>122</v>
      </c>
      <c r="B12" s="49">
        <v>73.956723338485318</v>
      </c>
      <c r="C12" s="49">
        <v>78.952496954933011</v>
      </c>
      <c r="D12" s="42">
        <v>67.970249520153544</v>
      </c>
      <c r="E12" s="42">
        <v>77.947052947052939</v>
      </c>
      <c r="F12" s="42">
        <v>80.46875</v>
      </c>
      <c r="G12" s="42">
        <v>80.113100848256352</v>
      </c>
      <c r="H12" s="42">
        <v>74.405377456049635</v>
      </c>
      <c r="I12" s="42">
        <v>81.629554655870436</v>
      </c>
      <c r="K12" s="30"/>
      <c r="L12" s="30"/>
      <c r="M12" s="30"/>
      <c r="N12" s="30"/>
    </row>
    <row r="13" spans="1:14" ht="15" customHeight="1" x14ac:dyDescent="0.25">
      <c r="A13" s="28" t="s">
        <v>123</v>
      </c>
      <c r="B13" s="49">
        <v>67.734771573604064</v>
      </c>
      <c r="C13" s="49">
        <v>66.052138844879735</v>
      </c>
      <c r="D13" s="42">
        <v>69.616173454438908</v>
      </c>
      <c r="E13" s="42">
        <v>71.132990867579906</v>
      </c>
      <c r="F13" s="42">
        <v>71.226659751037346</v>
      </c>
      <c r="G13" s="42">
        <v>69.927159209157125</v>
      </c>
      <c r="H13" s="42">
        <v>76.11749680715198</v>
      </c>
      <c r="I13" s="42">
        <v>79.483521187045227</v>
      </c>
      <c r="K13" s="30"/>
      <c r="L13" s="30"/>
      <c r="M13" s="30"/>
      <c r="N13" s="30"/>
    </row>
    <row r="14" spans="1:14" ht="15" customHeight="1" x14ac:dyDescent="0.25">
      <c r="A14" s="28" t="s">
        <v>124</v>
      </c>
      <c r="B14" s="49">
        <v>70.541259982253763</v>
      </c>
      <c r="C14" s="49">
        <v>70.242214532871969</v>
      </c>
      <c r="D14" s="42">
        <v>66.513056835637485</v>
      </c>
      <c r="E14" s="42">
        <v>65.796703296703299</v>
      </c>
      <c r="F14" s="42">
        <v>70.078299776286357</v>
      </c>
      <c r="G14" s="42">
        <v>63.281698221457262</v>
      </c>
      <c r="H14" s="42">
        <v>77.31691510045367</v>
      </c>
      <c r="I14" s="42">
        <v>65.498812351543947</v>
      </c>
      <c r="K14" s="30"/>
      <c r="L14" s="30"/>
      <c r="M14" s="30"/>
      <c r="N14" s="30"/>
    </row>
    <row r="15" spans="1:14" ht="15" customHeight="1" x14ac:dyDescent="0.25">
      <c r="A15" s="28" t="s">
        <v>125</v>
      </c>
      <c r="B15" s="49">
        <v>64.837481300149605</v>
      </c>
      <c r="C15" s="49">
        <v>57.872396003395806</v>
      </c>
      <c r="D15" s="42">
        <v>51.159345613809094</v>
      </c>
      <c r="E15" s="42">
        <v>56.670003754223494</v>
      </c>
      <c r="F15" s="42">
        <v>59.485689220309247</v>
      </c>
      <c r="G15" s="42">
        <v>57.370174632352942</v>
      </c>
      <c r="H15" s="42">
        <v>61.544068517281183</v>
      </c>
      <c r="I15" s="42">
        <v>65.70691294309384</v>
      </c>
      <c r="K15" s="30"/>
      <c r="L15" s="30"/>
      <c r="M15" s="30"/>
      <c r="N15" s="30"/>
    </row>
    <row r="16" spans="1:14" ht="15" customHeight="1" x14ac:dyDescent="0.25">
      <c r="A16" s="28" t="s">
        <v>126</v>
      </c>
      <c r="B16" s="49">
        <v>75.271542360608251</v>
      </c>
      <c r="C16" s="49">
        <v>57.028716998610463</v>
      </c>
      <c r="D16" s="42">
        <v>54.161915621436719</v>
      </c>
      <c r="E16" s="42">
        <v>66.614048934490924</v>
      </c>
      <c r="F16" s="42">
        <v>60.810663170545176</v>
      </c>
      <c r="G16" s="42">
        <v>59.900221729490021</v>
      </c>
      <c r="H16" s="42">
        <v>70.053228419347363</v>
      </c>
      <c r="I16" s="42">
        <v>63.22364002686367</v>
      </c>
      <c r="K16" s="30"/>
      <c r="L16" s="30"/>
      <c r="M16" s="30"/>
      <c r="N16" s="30"/>
    </row>
    <row r="17" spans="1:14" ht="15" customHeight="1" x14ac:dyDescent="0.25">
      <c r="A17" s="28" t="s">
        <v>127</v>
      </c>
      <c r="B17" s="49">
        <v>68.513729836227071</v>
      </c>
      <c r="C17" s="49">
        <v>58.826063543349491</v>
      </c>
      <c r="D17" s="42">
        <v>56.43710991219718</v>
      </c>
      <c r="E17" s="42">
        <v>59.171536962985748</v>
      </c>
      <c r="F17" s="42">
        <v>59.660416083589887</v>
      </c>
      <c r="G17" s="42">
        <v>65.583818571866388</v>
      </c>
      <c r="H17" s="42">
        <v>66.879834966477574</v>
      </c>
      <c r="I17" s="42">
        <v>74.020694752402079</v>
      </c>
      <c r="K17" s="30"/>
      <c r="L17" s="30"/>
      <c r="M17" s="30"/>
      <c r="N17" s="30"/>
    </row>
    <row r="18" spans="1:14" ht="15" customHeight="1" x14ac:dyDescent="0.25">
      <c r="A18" s="28" t="s">
        <v>128</v>
      </c>
      <c r="B18" s="42">
        <v>86.197440585009147</v>
      </c>
      <c r="C18" s="42">
        <v>82.12468193384224</v>
      </c>
      <c r="D18" s="42">
        <v>85.794780545670221</v>
      </c>
      <c r="E18" s="42">
        <v>72.594832325453552</v>
      </c>
      <c r="F18" s="42">
        <v>82.502569373072959</v>
      </c>
      <c r="G18" s="42">
        <v>84.44755244755244</v>
      </c>
      <c r="H18" s="42">
        <v>88.920698539937021</v>
      </c>
      <c r="I18" s="42">
        <v>86.227544910179645</v>
      </c>
      <c r="K18" s="30"/>
      <c r="L18" s="30"/>
      <c r="M18" s="30"/>
      <c r="N18" s="30"/>
    </row>
    <row r="19" spans="1:14" ht="15" customHeight="1" x14ac:dyDescent="0.25">
      <c r="A19" s="28" t="s">
        <v>129</v>
      </c>
      <c r="B19" s="49">
        <v>53.144484643214525</v>
      </c>
      <c r="C19" s="49">
        <v>52.60779108974819</v>
      </c>
      <c r="D19" s="42">
        <v>44.165024128321896</v>
      </c>
      <c r="E19" s="42">
        <v>52.728613569321539</v>
      </c>
      <c r="F19" s="42">
        <v>57.395898073337484</v>
      </c>
      <c r="G19" s="42">
        <v>53.363137573663892</v>
      </c>
      <c r="H19" s="42">
        <v>56.942193408968123</v>
      </c>
      <c r="I19" s="42">
        <v>57.484423676012462</v>
      </c>
      <c r="K19" s="30"/>
      <c r="L19" s="30"/>
      <c r="M19" s="30"/>
      <c r="N19" s="30"/>
    </row>
    <row r="20" spans="1:14" ht="15" customHeight="1" x14ac:dyDescent="0.25">
      <c r="A20" s="28" t="s">
        <v>130</v>
      </c>
      <c r="B20" s="49">
        <v>76.640528270738756</v>
      </c>
      <c r="C20" s="49">
        <v>82.490892531876142</v>
      </c>
      <c r="D20" s="42">
        <v>70.793726235741445</v>
      </c>
      <c r="E20" s="42">
        <v>78.614900314795392</v>
      </c>
      <c r="F20" s="42">
        <v>81.890682746547355</v>
      </c>
      <c r="G20" s="42">
        <v>68.521594684385377</v>
      </c>
      <c r="H20" s="42">
        <v>82.952938800242364</v>
      </c>
      <c r="I20" s="42">
        <v>82.717872968980799</v>
      </c>
      <c r="K20" s="30"/>
      <c r="L20" s="30"/>
      <c r="M20" s="30"/>
      <c r="N20" s="30"/>
    </row>
    <row r="21" spans="1:14" ht="15" customHeight="1" x14ac:dyDescent="0.25">
      <c r="A21" s="28" t="s">
        <v>131</v>
      </c>
      <c r="B21" s="49">
        <v>63.646373056994818</v>
      </c>
      <c r="C21" s="49">
        <v>56.803161850460029</v>
      </c>
      <c r="D21" s="42">
        <v>59.708892137545291</v>
      </c>
      <c r="E21" s="42">
        <v>57.487437185929643</v>
      </c>
      <c r="F21" s="42">
        <v>66.927899686520377</v>
      </c>
      <c r="G21" s="42">
        <v>66.903475810239556</v>
      </c>
      <c r="H21" s="42">
        <v>68.255590286126477</v>
      </c>
      <c r="I21" s="42">
        <v>73.384634952938185</v>
      </c>
      <c r="K21" s="30"/>
      <c r="L21" s="30"/>
      <c r="M21" s="30"/>
      <c r="N21" s="30"/>
    </row>
    <row r="22" spans="1:14" ht="15" customHeight="1" x14ac:dyDescent="0.25">
      <c r="A22" s="28" t="s">
        <v>239</v>
      </c>
      <c r="B22" s="42">
        <v>79.022082018927449</v>
      </c>
      <c r="C22" s="42">
        <v>70.170351576658206</v>
      </c>
      <c r="D22" s="42">
        <v>81.661891117478518</v>
      </c>
      <c r="E22" s="42">
        <v>73.714285714285708</v>
      </c>
      <c r="F22" s="42">
        <v>81.15183246073299</v>
      </c>
      <c r="G22" s="42">
        <v>78.787878787878782</v>
      </c>
      <c r="H22" s="42">
        <v>82.887537993920972</v>
      </c>
      <c r="I22" s="42">
        <v>87.11395101171459</v>
      </c>
      <c r="K22" s="30"/>
      <c r="L22" s="30"/>
      <c r="M22" s="30"/>
      <c r="N22" s="30"/>
    </row>
    <row r="23" spans="1:14" ht="15" customHeight="1" x14ac:dyDescent="0.25">
      <c r="A23" s="28" t="s">
        <v>133</v>
      </c>
      <c r="B23" s="49">
        <v>67.48251748251748</v>
      </c>
      <c r="C23" s="49">
        <v>58.612324114507516</v>
      </c>
      <c r="D23" s="42">
        <v>70.971156390579509</v>
      </c>
      <c r="E23" s="42">
        <v>69.869670863706645</v>
      </c>
      <c r="F23" s="42">
        <v>63.886103870062158</v>
      </c>
      <c r="G23" s="42">
        <v>74.357876712328761</v>
      </c>
      <c r="H23" s="42">
        <v>74.151996565049387</v>
      </c>
      <c r="I23" s="42">
        <v>76.165685830692624</v>
      </c>
      <c r="K23" s="30"/>
      <c r="L23" s="30"/>
      <c r="M23" s="30"/>
      <c r="N23" s="30"/>
    </row>
    <row r="24" spans="1:14" ht="15" customHeight="1" x14ac:dyDescent="0.25">
      <c r="A24" s="28" t="s">
        <v>134</v>
      </c>
      <c r="B24" s="49">
        <v>78.193394349383212</v>
      </c>
      <c r="C24" s="49">
        <v>78.72622733303848</v>
      </c>
      <c r="D24" s="42">
        <v>66.136539953452285</v>
      </c>
      <c r="E24" s="42">
        <v>65.111720893767156</v>
      </c>
      <c r="F24" s="42">
        <v>79.503676470588232</v>
      </c>
      <c r="G24" s="42">
        <v>82.501708817498283</v>
      </c>
      <c r="H24" s="42">
        <v>88.346400570206697</v>
      </c>
      <c r="I24" s="42">
        <v>91.901140684410649</v>
      </c>
      <c r="K24" s="30"/>
      <c r="L24" s="30"/>
      <c r="M24" s="30"/>
      <c r="N24" s="30"/>
    </row>
    <row r="25" spans="1:14" ht="15" customHeight="1" x14ac:dyDescent="0.25">
      <c r="A25" s="28" t="s">
        <v>135</v>
      </c>
      <c r="B25" s="49">
        <v>78.545187362233648</v>
      </c>
      <c r="C25" s="49">
        <v>74.581701673193308</v>
      </c>
      <c r="D25" s="42">
        <v>76.293661060802066</v>
      </c>
      <c r="E25" s="42">
        <v>78.958522555252799</v>
      </c>
      <c r="F25" s="42">
        <v>73.461012311901513</v>
      </c>
      <c r="G25" s="42">
        <v>76.77813163481953</v>
      </c>
      <c r="H25" s="42">
        <v>79.561078794288733</v>
      </c>
      <c r="I25" s="42">
        <v>86.511063958775395</v>
      </c>
      <c r="K25" s="30"/>
      <c r="L25" s="30"/>
      <c r="M25" s="30"/>
      <c r="N25" s="30"/>
    </row>
    <row r="26" spans="1:14" ht="15" customHeight="1" x14ac:dyDescent="0.25">
      <c r="A26" s="28" t="s">
        <v>136</v>
      </c>
      <c r="B26" s="49">
        <v>70.589961843263865</v>
      </c>
      <c r="C26" s="49">
        <v>51.918084799538512</v>
      </c>
      <c r="D26" s="42">
        <v>51.212440695835525</v>
      </c>
      <c r="E26" s="42">
        <v>69.536423841059602</v>
      </c>
      <c r="F26" s="42">
        <v>73.039085349641056</v>
      </c>
      <c r="G26" s="42">
        <v>72.459104317511404</v>
      </c>
      <c r="H26" s="42">
        <v>83.265194875988001</v>
      </c>
      <c r="I26" s="42">
        <v>79.174425822470511</v>
      </c>
      <c r="K26" s="30"/>
      <c r="L26" s="30"/>
      <c r="M26" s="30"/>
      <c r="N26" s="30"/>
    </row>
    <row r="27" spans="1:14" ht="15" customHeight="1" x14ac:dyDescent="0.25">
      <c r="A27" s="28" t="s">
        <v>137</v>
      </c>
      <c r="B27" s="49">
        <v>76.269924028005363</v>
      </c>
      <c r="C27" s="49">
        <v>70.655147588192946</v>
      </c>
      <c r="D27" s="42">
        <v>73.903697334479787</v>
      </c>
      <c r="E27" s="42">
        <v>76.563164610803909</v>
      </c>
      <c r="F27" s="42">
        <v>70.950145883546881</v>
      </c>
      <c r="G27" s="42">
        <v>76.912697341789226</v>
      </c>
      <c r="H27" s="42">
        <v>78.498433029023033</v>
      </c>
      <c r="I27" s="42">
        <v>82.154201559341615</v>
      </c>
      <c r="K27" s="30"/>
      <c r="L27" s="30"/>
      <c r="M27" s="30"/>
      <c r="N27" s="30"/>
    </row>
    <row r="28" spans="1:14" ht="15" customHeight="1" x14ac:dyDescent="0.25">
      <c r="A28" s="28" t="s">
        <v>138</v>
      </c>
      <c r="B28" s="49">
        <v>82.280355380059234</v>
      </c>
      <c r="C28" s="49">
        <v>84.367007672634273</v>
      </c>
      <c r="D28" s="42">
        <v>80.038875598086122</v>
      </c>
      <c r="E28" s="42">
        <v>82.054951345163147</v>
      </c>
      <c r="F28" s="42">
        <v>83.1126245428175</v>
      </c>
      <c r="G28" s="42">
        <v>78.663821842912384</v>
      </c>
      <c r="H28" s="42">
        <v>81.11570247933885</v>
      </c>
      <c r="I28" s="42">
        <v>83.736818654388827</v>
      </c>
      <c r="K28" s="30"/>
      <c r="L28" s="30"/>
      <c r="M28" s="30"/>
      <c r="N28" s="30"/>
    </row>
    <row r="29" spans="1:14" ht="15" customHeight="1" x14ac:dyDescent="0.25">
      <c r="A29" s="28" t="s">
        <v>139</v>
      </c>
      <c r="B29" s="42">
        <v>71.975546975546976</v>
      </c>
      <c r="C29" s="42">
        <v>73.61904761904762</v>
      </c>
      <c r="D29" s="42">
        <v>71.192660550458726</v>
      </c>
      <c r="E29" s="42">
        <v>79.895158803576933</v>
      </c>
      <c r="F29" s="42">
        <v>80.839002267573704</v>
      </c>
      <c r="G29" s="42">
        <v>82.674199623352166</v>
      </c>
      <c r="H29" s="42">
        <v>82.875325426670514</v>
      </c>
      <c r="I29" s="42">
        <v>86.534145559474197</v>
      </c>
      <c r="K29" s="30"/>
      <c r="L29" s="30"/>
      <c r="M29" s="30"/>
      <c r="N29" s="30"/>
    </row>
    <row r="30" spans="1:14" ht="15" customHeight="1" x14ac:dyDescent="0.25">
      <c r="A30" s="28" t="s">
        <v>140</v>
      </c>
      <c r="B30" s="49">
        <v>70.237351655215491</v>
      </c>
      <c r="C30" s="49">
        <v>69.012062033314194</v>
      </c>
      <c r="D30" s="42">
        <v>69.917743830787302</v>
      </c>
      <c r="E30" s="42">
        <v>74.423024708118376</v>
      </c>
      <c r="F30" s="42">
        <v>81.477544512357156</v>
      </c>
      <c r="G30" s="42">
        <v>80.269435868650021</v>
      </c>
      <c r="H30" s="42">
        <v>80.168204015192629</v>
      </c>
      <c r="I30" s="42">
        <v>83.67875647668393</v>
      </c>
      <c r="K30" s="30"/>
      <c r="L30" s="30"/>
      <c r="M30" s="30"/>
      <c r="N30" s="30"/>
    </row>
    <row r="31" spans="1:14" ht="15" customHeight="1" x14ac:dyDescent="0.25">
      <c r="A31" s="28" t="s">
        <v>141</v>
      </c>
      <c r="B31" s="42">
        <v>77.283950617283949</v>
      </c>
      <c r="C31" s="42">
        <v>74.708171206225686</v>
      </c>
      <c r="D31" s="42">
        <v>83.865086599817687</v>
      </c>
      <c r="E31" s="42">
        <v>76.819620253164558</v>
      </c>
      <c r="F31" s="42">
        <v>78.452200303490145</v>
      </c>
      <c r="G31" s="42">
        <v>81.472291149710514</v>
      </c>
      <c r="H31" s="42">
        <v>92.910140148392415</v>
      </c>
      <c r="I31" s="42">
        <v>80.2158273381295</v>
      </c>
      <c r="K31" s="30"/>
      <c r="L31" s="30"/>
      <c r="M31" s="30"/>
      <c r="N31" s="30"/>
    </row>
    <row r="32" spans="1:14" ht="15" customHeight="1" x14ac:dyDescent="0.25">
      <c r="A32" s="28" t="s">
        <v>142</v>
      </c>
      <c r="B32" s="49">
        <v>83.660864682762494</v>
      </c>
      <c r="C32" s="49">
        <v>72.955734149763998</v>
      </c>
      <c r="D32" s="42">
        <v>73.568846916171154</v>
      </c>
      <c r="E32" s="42">
        <v>76.542674330332943</v>
      </c>
      <c r="F32" s="42">
        <v>77.569994717379814</v>
      </c>
      <c r="G32" s="42">
        <v>82.109392024406191</v>
      </c>
      <c r="H32" s="42">
        <v>82.70131086142321</v>
      </c>
      <c r="I32" s="42">
        <v>78.951737222815126</v>
      </c>
      <c r="K32" s="30"/>
      <c r="L32" s="30"/>
      <c r="M32" s="30"/>
      <c r="N32" s="30"/>
    </row>
    <row r="33" spans="1:14" ht="15" customHeight="1" x14ac:dyDescent="0.25">
      <c r="A33" s="28" t="s">
        <v>143</v>
      </c>
      <c r="B33" s="49">
        <v>71.368147063608262</v>
      </c>
      <c r="C33" s="49">
        <v>65.151048088779291</v>
      </c>
      <c r="D33" s="42">
        <v>64.620378210556026</v>
      </c>
      <c r="E33" s="42">
        <v>63.80750176928521</v>
      </c>
      <c r="F33" s="42">
        <v>65.650406504065046</v>
      </c>
      <c r="G33" s="42">
        <v>62.637508283631547</v>
      </c>
      <c r="H33" s="42">
        <v>71.322479291630955</v>
      </c>
      <c r="I33" s="42">
        <v>72.728714127160302</v>
      </c>
      <c r="K33" s="30"/>
      <c r="L33" s="30"/>
      <c r="M33" s="30"/>
      <c r="N33" s="30"/>
    </row>
    <row r="34" spans="1:14" ht="15" customHeight="1" thickBot="1" x14ac:dyDescent="0.3">
      <c r="A34" s="38" t="s">
        <v>144</v>
      </c>
      <c r="B34" s="43">
        <v>73.170731707317074</v>
      </c>
      <c r="C34" s="43">
        <v>45.679012345679013</v>
      </c>
      <c r="D34" s="43">
        <v>58.925476603119584</v>
      </c>
      <c r="E34" s="43">
        <v>69.51951951951952</v>
      </c>
      <c r="F34" s="43">
        <v>63.308270676691727</v>
      </c>
      <c r="G34" s="43">
        <v>75</v>
      </c>
      <c r="H34" s="43">
        <v>69.593709043250328</v>
      </c>
      <c r="I34" s="43">
        <v>86.597938144329902</v>
      </c>
    </row>
    <row r="35" spans="1:14" x14ac:dyDescent="0.25">
      <c r="A35" s="280" t="s">
        <v>68</v>
      </c>
      <c r="B35" s="280"/>
      <c r="C35" s="280"/>
      <c r="D35" s="280"/>
      <c r="E35" s="280"/>
      <c r="F35" s="280"/>
      <c r="G35" s="280"/>
      <c r="H35" s="280"/>
      <c r="I35" s="280"/>
    </row>
  </sheetData>
  <mergeCells count="6">
    <mergeCell ref="A35:I35"/>
    <mergeCell ref="A1:I1"/>
    <mergeCell ref="A2:I2"/>
    <mergeCell ref="K2:K3"/>
    <mergeCell ref="A3:I3"/>
    <mergeCell ref="A4:I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L26"/>
  <sheetViews>
    <sheetView showGridLines="0" workbookViewId="0">
      <selection activeCell="A19" sqref="A19:I19"/>
    </sheetView>
  </sheetViews>
  <sheetFormatPr baseColWidth="10" defaultRowHeight="18" x14ac:dyDescent="0.25"/>
  <cols>
    <col min="1" max="1" width="11.42578125" style="4"/>
    <col min="2" max="2" width="5.7109375" style="4" customWidth="1"/>
    <col min="3" max="9" width="11.42578125" style="4"/>
    <col min="10" max="10" width="5.7109375" style="4" customWidth="1"/>
    <col min="11" max="11" width="11.42578125" style="4"/>
  </cols>
  <sheetData>
    <row r="1" spans="2:12" x14ac:dyDescent="0.25">
      <c r="L1" s="259" t="s">
        <v>50</v>
      </c>
    </row>
    <row r="2" spans="2:12" ht="18.75" thickBot="1" x14ac:dyDescent="0.3">
      <c r="L2" s="259"/>
    </row>
    <row r="3" spans="2:12" ht="18.75" x14ac:dyDescent="0.3">
      <c r="B3" s="5"/>
      <c r="C3" s="6"/>
      <c r="D3" s="6"/>
      <c r="E3" s="6"/>
      <c r="F3" s="6"/>
      <c r="G3" s="6"/>
      <c r="H3" s="6"/>
      <c r="I3" s="6"/>
      <c r="J3" s="7"/>
    </row>
    <row r="4" spans="2:12" ht="21" x14ac:dyDescent="0.35">
      <c r="B4" s="8"/>
      <c r="C4" s="260" t="s">
        <v>51</v>
      </c>
      <c r="D4" s="260"/>
      <c r="E4" s="260"/>
      <c r="F4" s="260"/>
      <c r="G4" s="260"/>
      <c r="H4" s="260"/>
      <c r="I4" s="260"/>
      <c r="J4" s="9"/>
    </row>
    <row r="5" spans="2:12" ht="21" x14ac:dyDescent="0.35">
      <c r="B5" s="8"/>
      <c r="C5" s="260" t="s">
        <v>52</v>
      </c>
      <c r="D5" s="260"/>
      <c r="E5" s="260"/>
      <c r="F5" s="260"/>
      <c r="G5" s="260"/>
      <c r="H5" s="260"/>
      <c r="I5" s="260"/>
      <c r="J5" s="10"/>
    </row>
    <row r="6" spans="2:12" ht="18.75" x14ac:dyDescent="0.3">
      <c r="B6" s="8"/>
      <c r="C6" s="11"/>
      <c r="D6" s="11"/>
      <c r="E6" s="11"/>
      <c r="F6" s="11"/>
      <c r="G6" s="11"/>
      <c r="H6" s="11"/>
      <c r="I6" s="11"/>
      <c r="J6" s="12"/>
    </row>
    <row r="7" spans="2:12" ht="18.75" x14ac:dyDescent="0.3">
      <c r="B7" s="8"/>
      <c r="C7" s="11"/>
      <c r="D7" s="11"/>
      <c r="E7" s="11"/>
      <c r="F7" s="11"/>
      <c r="G7" s="11"/>
      <c r="H7" s="11"/>
      <c r="I7" s="11"/>
      <c r="J7" s="12"/>
    </row>
    <row r="8" spans="2:12" ht="18.75" x14ac:dyDescent="0.3">
      <c r="B8" s="8"/>
      <c r="C8" s="11"/>
      <c r="D8" s="11"/>
      <c r="E8" s="11"/>
      <c r="F8" s="11"/>
      <c r="G8" s="11"/>
      <c r="H8" s="11"/>
      <c r="I8" s="11"/>
      <c r="J8" s="12"/>
    </row>
    <row r="9" spans="2:12" ht="18.75" x14ac:dyDescent="0.3">
      <c r="B9" s="8"/>
      <c r="C9" s="11"/>
      <c r="D9" s="11"/>
      <c r="E9" s="11"/>
      <c r="F9" s="11"/>
      <c r="G9" s="11"/>
      <c r="H9" s="11"/>
      <c r="I9" s="11"/>
      <c r="J9" s="12"/>
    </row>
    <row r="10" spans="2:12" x14ac:dyDescent="0.25">
      <c r="B10" s="8"/>
      <c r="C10" s="13" t="s">
        <v>53</v>
      </c>
      <c r="D10"/>
      <c r="E10"/>
      <c r="F10"/>
      <c r="G10"/>
      <c r="H10" t="s">
        <v>54</v>
      </c>
      <c r="I10"/>
      <c r="J10" s="14"/>
    </row>
    <row r="11" spans="2:12" x14ac:dyDescent="0.25">
      <c r="B11" s="8"/>
      <c r="C11" s="13"/>
      <c r="D11"/>
      <c r="E11"/>
      <c r="F11"/>
      <c r="G11"/>
      <c r="H11"/>
      <c r="I11"/>
      <c r="J11" s="14"/>
    </row>
    <row r="12" spans="2:12" x14ac:dyDescent="0.25">
      <c r="B12" s="8"/>
      <c r="C12" s="13"/>
      <c r="D12"/>
      <c r="E12"/>
      <c r="F12"/>
      <c r="G12"/>
      <c r="H12"/>
      <c r="I12"/>
      <c r="J12" s="14"/>
    </row>
    <row r="13" spans="2:12" x14ac:dyDescent="0.25">
      <c r="B13" s="8"/>
      <c r="C13" s="13" t="s">
        <v>55</v>
      </c>
      <c r="D13"/>
      <c r="E13"/>
      <c r="F13"/>
      <c r="G13"/>
      <c r="H13" t="s">
        <v>56</v>
      </c>
      <c r="I13"/>
      <c r="J13" s="14"/>
    </row>
    <row r="14" spans="2:12" x14ac:dyDescent="0.25">
      <c r="B14" s="8"/>
      <c r="C14" s="13"/>
      <c r="D14"/>
      <c r="E14"/>
      <c r="F14"/>
      <c r="G14"/>
      <c r="H14" t="s">
        <v>57</v>
      </c>
      <c r="I14"/>
      <c r="J14" s="14"/>
    </row>
    <row r="15" spans="2:12" x14ac:dyDescent="0.25">
      <c r="B15" s="8"/>
      <c r="C15" s="13"/>
      <c r="D15"/>
      <c r="E15"/>
      <c r="F15"/>
      <c r="G15"/>
      <c r="H15" t="s">
        <v>58</v>
      </c>
      <c r="I15"/>
      <c r="J15" s="14"/>
    </row>
    <row r="16" spans="2:12" x14ac:dyDescent="0.25">
      <c r="B16" s="8"/>
      <c r="C16"/>
      <c r="D16"/>
      <c r="E16"/>
      <c r="F16"/>
      <c r="G16"/>
      <c r="H16" t="s">
        <v>59</v>
      </c>
      <c r="I16"/>
      <c r="J16" s="14"/>
    </row>
    <row r="17" spans="2:10" x14ac:dyDescent="0.25">
      <c r="B17" s="8"/>
      <c r="C17"/>
      <c r="D17"/>
      <c r="E17"/>
      <c r="F17"/>
      <c r="G17"/>
      <c r="H17" t="s">
        <v>60</v>
      </c>
      <c r="I17"/>
      <c r="J17" s="14"/>
    </row>
    <row r="18" spans="2:10" x14ac:dyDescent="0.25">
      <c r="B18" s="8"/>
      <c r="C18"/>
      <c r="D18"/>
      <c r="E18"/>
      <c r="F18"/>
      <c r="G18"/>
      <c r="H18" t="s">
        <v>61</v>
      </c>
      <c r="I18"/>
      <c r="J18" s="14"/>
    </row>
    <row r="19" spans="2:10" x14ac:dyDescent="0.25">
      <c r="B19" s="8"/>
      <c r="C19"/>
      <c r="D19"/>
      <c r="E19"/>
      <c r="F19"/>
      <c r="G19"/>
      <c r="H19" t="s">
        <v>62</v>
      </c>
      <c r="I19"/>
      <c r="J19" s="14"/>
    </row>
    <row r="20" spans="2:10" x14ac:dyDescent="0.25">
      <c r="B20" s="8"/>
      <c r="C20"/>
      <c r="D20"/>
      <c r="E20"/>
      <c r="F20"/>
      <c r="G20"/>
      <c r="H20" t="s">
        <v>63</v>
      </c>
      <c r="I20"/>
      <c r="J20" s="14"/>
    </row>
    <row r="21" spans="2:10" x14ac:dyDescent="0.25">
      <c r="B21" s="8"/>
      <c r="C21"/>
      <c r="D21"/>
      <c r="E21"/>
      <c r="F21"/>
      <c r="G21"/>
      <c r="H21" t="s">
        <v>64</v>
      </c>
      <c r="I21"/>
      <c r="J21" s="14"/>
    </row>
    <row r="22" spans="2:10" x14ac:dyDescent="0.25">
      <c r="B22" s="8"/>
      <c r="C22"/>
      <c r="D22"/>
      <c r="E22"/>
      <c r="F22"/>
      <c r="G22"/>
      <c r="H22"/>
      <c r="I22"/>
      <c r="J22" s="14"/>
    </row>
    <row r="23" spans="2:10" x14ac:dyDescent="0.25">
      <c r="B23" s="8"/>
      <c r="C23"/>
      <c r="D23"/>
      <c r="E23"/>
      <c r="F23"/>
      <c r="G23"/>
      <c r="H23"/>
      <c r="I23"/>
      <c r="J23" s="14"/>
    </row>
    <row r="24" spans="2:10" x14ac:dyDescent="0.25">
      <c r="B24" s="8"/>
      <c r="C24" s="13" t="s">
        <v>65</v>
      </c>
      <c r="D24"/>
      <c r="E24"/>
      <c r="F24"/>
      <c r="G24"/>
      <c r="H24" t="s">
        <v>66</v>
      </c>
      <c r="I24"/>
      <c r="J24" s="14"/>
    </row>
    <row r="25" spans="2:10" ht="18.75" x14ac:dyDescent="0.3">
      <c r="B25" s="8"/>
      <c r="C25" s="11"/>
      <c r="D25" s="11"/>
      <c r="E25" s="11"/>
      <c r="F25" s="11"/>
      <c r="G25" s="11"/>
      <c r="H25" s="11"/>
      <c r="I25" s="11"/>
      <c r="J25" s="12"/>
    </row>
    <row r="26" spans="2:10" ht="19.5" thickBot="1" x14ac:dyDescent="0.35">
      <c r="B26" s="15"/>
      <c r="C26" s="16"/>
      <c r="D26" s="16"/>
      <c r="E26" s="16"/>
      <c r="F26" s="16"/>
      <c r="G26" s="16"/>
      <c r="H26" s="16"/>
      <c r="I26" s="16"/>
      <c r="J26" s="17"/>
    </row>
  </sheetData>
  <mergeCells count="3">
    <mergeCell ref="L1:L2"/>
    <mergeCell ref="C4:I4"/>
    <mergeCell ref="C5:I5"/>
  </mergeCells>
  <hyperlinks>
    <hyperlink ref="L1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A1:J48"/>
  <sheetViews>
    <sheetView showGridLines="0" workbookViewId="0">
      <selection activeCell="L13" sqref="L13"/>
    </sheetView>
  </sheetViews>
  <sheetFormatPr baseColWidth="10" defaultColWidth="23.42578125" defaultRowHeight="12.75" x14ac:dyDescent="0.2"/>
  <cols>
    <col min="1" max="1" width="19.5703125" style="29" customWidth="1"/>
    <col min="2" max="2" width="9" style="29" customWidth="1"/>
    <col min="3" max="3" width="12.140625" style="29" customWidth="1"/>
    <col min="4" max="4" width="11.42578125" style="29" customWidth="1"/>
    <col min="5" max="5" width="10" style="29" customWidth="1"/>
    <col min="6" max="6" width="12.28515625" style="29" customWidth="1"/>
    <col min="7" max="7" width="9.85546875" style="29" bestFit="1" customWidth="1"/>
    <col min="8" max="8" width="11.7109375" style="29" customWidth="1"/>
    <col min="9" max="102" width="10.7109375" style="19" customWidth="1"/>
    <col min="103" max="16384" width="23.42578125" style="19"/>
  </cols>
  <sheetData>
    <row r="1" spans="1:10" ht="12.75" customHeight="1" x14ac:dyDescent="0.2">
      <c r="A1" s="281" t="s">
        <v>117</v>
      </c>
      <c r="B1" s="282"/>
      <c r="C1" s="282"/>
      <c r="D1" s="282"/>
      <c r="E1" s="282"/>
      <c r="F1" s="282"/>
      <c r="G1" s="282"/>
      <c r="H1" s="282"/>
    </row>
    <row r="2" spans="1:10" ht="15" customHeight="1" x14ac:dyDescent="0.2">
      <c r="A2" s="278" t="s">
        <v>190</v>
      </c>
      <c r="B2" s="284"/>
      <c r="C2" s="284"/>
      <c r="D2" s="284"/>
      <c r="E2" s="284"/>
      <c r="F2" s="284"/>
      <c r="G2" s="284"/>
      <c r="H2" s="284"/>
      <c r="J2" s="259" t="s">
        <v>50</v>
      </c>
    </row>
    <row r="3" spans="1:10" ht="15" customHeight="1" x14ac:dyDescent="0.2">
      <c r="A3" s="281" t="s">
        <v>297</v>
      </c>
      <c r="B3" s="282"/>
      <c r="C3" s="282"/>
      <c r="D3" s="282"/>
      <c r="E3" s="282"/>
      <c r="F3" s="282"/>
      <c r="G3" s="282"/>
      <c r="H3" s="282"/>
      <c r="J3" s="259"/>
    </row>
    <row r="4" spans="1:10" ht="15" x14ac:dyDescent="0.2">
      <c r="A4" s="281" t="s">
        <v>298</v>
      </c>
      <c r="B4" s="282"/>
      <c r="C4" s="282"/>
      <c r="D4" s="282"/>
      <c r="E4" s="282"/>
      <c r="F4" s="282"/>
      <c r="G4" s="282"/>
      <c r="H4" s="282"/>
    </row>
    <row r="5" spans="1:10" ht="15" customHeight="1" x14ac:dyDescent="0.2">
      <c r="A5" s="40"/>
      <c r="B5" s="40"/>
      <c r="C5" s="40"/>
      <c r="D5" s="40"/>
      <c r="E5" s="40"/>
      <c r="F5" s="40"/>
      <c r="G5" s="40"/>
      <c r="H5" s="40"/>
    </row>
    <row r="6" spans="1:10" ht="27.75" x14ac:dyDescent="0.2">
      <c r="A6" s="194" t="s">
        <v>288</v>
      </c>
      <c r="B6" s="195" t="s">
        <v>69</v>
      </c>
      <c r="C6" s="195" t="s">
        <v>152</v>
      </c>
      <c r="D6" s="195" t="s">
        <v>153</v>
      </c>
      <c r="E6" s="195" t="s">
        <v>272</v>
      </c>
      <c r="F6" s="195" t="s">
        <v>289</v>
      </c>
      <c r="G6" s="195" t="s">
        <v>299</v>
      </c>
      <c r="H6" s="195" t="s">
        <v>290</v>
      </c>
    </row>
    <row r="7" spans="1:10" x14ac:dyDescent="0.2">
      <c r="A7" s="285" t="s">
        <v>291</v>
      </c>
      <c r="B7" s="285"/>
      <c r="C7" s="285"/>
      <c r="D7" s="285"/>
      <c r="E7" s="285"/>
      <c r="F7" s="285"/>
      <c r="G7" s="285"/>
      <c r="H7" s="285"/>
    </row>
    <row r="8" spans="1:10" ht="15" customHeight="1" x14ac:dyDescent="0.2">
      <c r="A8" s="36" t="s">
        <v>69</v>
      </c>
      <c r="B8" s="34">
        <v>170871</v>
      </c>
      <c r="C8" s="34">
        <v>16467</v>
      </c>
      <c r="D8" s="59">
        <v>126710</v>
      </c>
      <c r="E8" s="59">
        <v>16532</v>
      </c>
      <c r="F8" s="59">
        <v>10417</v>
      </c>
      <c r="G8" s="59">
        <v>218</v>
      </c>
      <c r="H8" s="59">
        <v>527</v>
      </c>
    </row>
    <row r="9" spans="1:10" ht="15" customHeight="1" x14ac:dyDescent="0.2">
      <c r="A9" s="119" t="s">
        <v>70</v>
      </c>
      <c r="B9" s="35">
        <v>159582</v>
      </c>
      <c r="C9" s="35">
        <v>15022</v>
      </c>
      <c r="D9" s="37">
        <v>121695</v>
      </c>
      <c r="E9" s="37">
        <v>13505</v>
      </c>
      <c r="F9" s="37">
        <v>8615</v>
      </c>
      <c r="G9" s="37">
        <v>218</v>
      </c>
      <c r="H9" s="37">
        <v>527</v>
      </c>
    </row>
    <row r="10" spans="1:10" ht="15" customHeight="1" x14ac:dyDescent="0.2">
      <c r="A10" s="119" t="s">
        <v>71</v>
      </c>
      <c r="B10" s="35">
        <v>9765</v>
      </c>
      <c r="C10" s="37">
        <v>1292</v>
      </c>
      <c r="D10" s="35">
        <v>4464</v>
      </c>
      <c r="E10" s="37">
        <v>2508</v>
      </c>
      <c r="F10" s="37">
        <v>1501</v>
      </c>
      <c r="G10" s="37" t="s">
        <v>83</v>
      </c>
      <c r="H10" s="37" t="s">
        <v>83</v>
      </c>
    </row>
    <row r="11" spans="1:10" ht="15" customHeight="1" x14ac:dyDescent="0.2">
      <c r="A11" s="119" t="s">
        <v>72</v>
      </c>
      <c r="B11" s="35">
        <v>1524</v>
      </c>
      <c r="C11" s="35">
        <v>153</v>
      </c>
      <c r="D11" s="37">
        <v>551</v>
      </c>
      <c r="E11" s="37">
        <v>519</v>
      </c>
      <c r="F11" s="37">
        <v>301</v>
      </c>
      <c r="G11" s="37" t="s">
        <v>83</v>
      </c>
      <c r="H11" s="37" t="s">
        <v>83</v>
      </c>
    </row>
    <row r="12" spans="1:10" ht="15" customHeight="1" x14ac:dyDescent="0.2">
      <c r="A12" s="36" t="s">
        <v>292</v>
      </c>
      <c r="B12" s="34">
        <v>121540</v>
      </c>
      <c r="C12" s="59">
        <v>12778</v>
      </c>
      <c r="D12" s="59">
        <v>86181</v>
      </c>
      <c r="E12" s="59">
        <v>13429</v>
      </c>
      <c r="F12" s="59">
        <v>8407</v>
      </c>
      <c r="G12" s="59">
        <v>218</v>
      </c>
      <c r="H12" s="59">
        <v>527</v>
      </c>
    </row>
    <row r="13" spans="1:10" s="32" customFormat="1" ht="15" customHeight="1" x14ac:dyDescent="0.2">
      <c r="A13" s="119" t="s">
        <v>70</v>
      </c>
      <c r="B13" s="35">
        <v>110592</v>
      </c>
      <c r="C13" s="37">
        <v>11390</v>
      </c>
      <c r="D13" s="37">
        <v>81376</v>
      </c>
      <c r="E13" s="37">
        <v>10452</v>
      </c>
      <c r="F13" s="37">
        <v>6629</v>
      </c>
      <c r="G13" s="37">
        <v>218</v>
      </c>
      <c r="H13" s="37">
        <v>527</v>
      </c>
    </row>
    <row r="14" spans="1:10" ht="20.100000000000001" customHeight="1" x14ac:dyDescent="0.2">
      <c r="A14" s="119" t="s">
        <v>71</v>
      </c>
      <c r="B14" s="35">
        <v>9424</v>
      </c>
      <c r="C14" s="35">
        <v>1235</v>
      </c>
      <c r="D14" s="37">
        <v>4254</v>
      </c>
      <c r="E14" s="37">
        <v>2458</v>
      </c>
      <c r="F14" s="37">
        <v>1477</v>
      </c>
      <c r="G14" s="37" t="s">
        <v>83</v>
      </c>
      <c r="H14" s="37" t="s">
        <v>83</v>
      </c>
    </row>
    <row r="15" spans="1:10" ht="15" customHeight="1" x14ac:dyDescent="0.2">
      <c r="A15" s="119" t="s">
        <v>72</v>
      </c>
      <c r="B15" s="35">
        <v>1524</v>
      </c>
      <c r="C15" s="37">
        <v>153</v>
      </c>
      <c r="D15" s="37">
        <v>551</v>
      </c>
      <c r="E15" s="37">
        <v>519</v>
      </c>
      <c r="F15" s="37">
        <v>301</v>
      </c>
      <c r="G15" s="37" t="s">
        <v>83</v>
      </c>
      <c r="H15" s="37" t="s">
        <v>83</v>
      </c>
    </row>
    <row r="16" spans="1:10" ht="15" customHeight="1" x14ac:dyDescent="0.2">
      <c r="A16" s="36" t="s">
        <v>82</v>
      </c>
      <c r="B16" s="59">
        <v>49331</v>
      </c>
      <c r="C16" s="59">
        <v>3689</v>
      </c>
      <c r="D16" s="59">
        <v>40529</v>
      </c>
      <c r="E16" s="59">
        <v>3103</v>
      </c>
      <c r="F16" s="59">
        <v>2010</v>
      </c>
      <c r="G16" s="59" t="s">
        <v>83</v>
      </c>
      <c r="H16" s="59" t="s">
        <v>83</v>
      </c>
    </row>
    <row r="17" spans="1:9" s="32" customFormat="1" ht="15" customHeight="1" x14ac:dyDescent="0.2">
      <c r="A17" s="119" t="s">
        <v>70</v>
      </c>
      <c r="B17" s="35">
        <v>48990</v>
      </c>
      <c r="C17" s="35">
        <v>3632</v>
      </c>
      <c r="D17" s="37">
        <v>40319</v>
      </c>
      <c r="E17" s="37">
        <v>3053</v>
      </c>
      <c r="F17" s="37">
        <v>1986</v>
      </c>
      <c r="G17" s="37" t="s">
        <v>83</v>
      </c>
      <c r="H17" s="37" t="s">
        <v>83</v>
      </c>
    </row>
    <row r="18" spans="1:9" ht="15" customHeight="1" x14ac:dyDescent="0.2">
      <c r="A18" s="119" t="s">
        <v>71</v>
      </c>
      <c r="B18" s="37">
        <v>341</v>
      </c>
      <c r="C18" s="37">
        <v>57</v>
      </c>
      <c r="D18" s="37">
        <v>210</v>
      </c>
      <c r="E18" s="37">
        <v>50</v>
      </c>
      <c r="F18" s="37">
        <v>24</v>
      </c>
      <c r="G18" s="37" t="s">
        <v>83</v>
      </c>
      <c r="H18" s="37" t="s">
        <v>83</v>
      </c>
      <c r="I18" s="57"/>
    </row>
    <row r="19" spans="1:9" ht="15" customHeight="1" x14ac:dyDescent="0.2">
      <c r="A19" s="119" t="s">
        <v>72</v>
      </c>
      <c r="B19" s="35" t="s">
        <v>83</v>
      </c>
      <c r="C19" s="35" t="s">
        <v>83</v>
      </c>
      <c r="D19" s="37" t="s">
        <v>83</v>
      </c>
      <c r="E19" s="37" t="s">
        <v>83</v>
      </c>
      <c r="F19" s="37" t="s">
        <v>83</v>
      </c>
      <c r="G19" s="37" t="s">
        <v>83</v>
      </c>
      <c r="H19" s="37" t="s">
        <v>83</v>
      </c>
    </row>
    <row r="20" spans="1:9" ht="15" customHeight="1" x14ac:dyDescent="0.2">
      <c r="A20" s="285" t="s">
        <v>293</v>
      </c>
      <c r="B20" s="285"/>
      <c r="C20" s="285"/>
      <c r="D20" s="285"/>
      <c r="E20" s="285"/>
      <c r="F20" s="285"/>
      <c r="G20" s="285"/>
      <c r="H20" s="285"/>
    </row>
    <row r="21" spans="1:9" ht="15" customHeight="1" x14ac:dyDescent="0.2">
      <c r="A21" s="36" t="s">
        <v>69</v>
      </c>
      <c r="B21" s="34">
        <f>SUM(B22:B24)</f>
        <v>125245</v>
      </c>
      <c r="C21" s="34">
        <f>SUM(C22:C24)</f>
        <v>9689</v>
      </c>
      <c r="D21" s="59">
        <f>SUM(D22:D24)</f>
        <v>102976</v>
      </c>
      <c r="E21" s="59">
        <f>SUM(E22:E24)</f>
        <v>6966</v>
      </c>
      <c r="F21" s="59">
        <f>SUM(F22:F24)</f>
        <v>4869</v>
      </c>
      <c r="G21" s="59">
        <v>218</v>
      </c>
      <c r="H21" s="59">
        <v>527</v>
      </c>
    </row>
    <row r="22" spans="1:9" ht="15" customHeight="1" x14ac:dyDescent="0.2">
      <c r="A22" s="119" t="s">
        <v>70</v>
      </c>
      <c r="B22" s="35">
        <f>+C22+D22+E22+F22+G22+H22</f>
        <v>118489</v>
      </c>
      <c r="C22" s="35">
        <f t="shared" ref="C22:F23" si="0">+C26+C30</f>
        <v>8910</v>
      </c>
      <c r="D22" s="37">
        <f t="shared" si="0"/>
        <v>100180</v>
      </c>
      <c r="E22" s="37">
        <f t="shared" si="0"/>
        <v>5102</v>
      </c>
      <c r="F22" s="37">
        <f t="shared" si="0"/>
        <v>3552</v>
      </c>
      <c r="G22" s="37">
        <v>218</v>
      </c>
      <c r="H22" s="37">
        <v>527</v>
      </c>
    </row>
    <row r="23" spans="1:9" ht="15" customHeight="1" x14ac:dyDescent="0.2">
      <c r="A23" s="119" t="s">
        <v>71</v>
      </c>
      <c r="B23" s="35">
        <f>+C23+D23+E23+F23</f>
        <v>5804</v>
      </c>
      <c r="C23" s="37">
        <f t="shared" si="0"/>
        <v>692</v>
      </c>
      <c r="D23" s="35">
        <f t="shared" si="0"/>
        <v>2396</v>
      </c>
      <c r="E23" s="37">
        <f t="shared" si="0"/>
        <v>1576</v>
      </c>
      <c r="F23" s="37">
        <f t="shared" si="0"/>
        <v>1140</v>
      </c>
      <c r="G23" s="37" t="s">
        <v>83</v>
      </c>
      <c r="H23" s="37" t="s">
        <v>83</v>
      </c>
    </row>
    <row r="24" spans="1:9" ht="15" customHeight="1" x14ac:dyDescent="0.2">
      <c r="A24" s="119" t="s">
        <v>72</v>
      </c>
      <c r="B24" s="37">
        <f>+C24+D24+E24+F24</f>
        <v>952</v>
      </c>
      <c r="C24" s="37">
        <f>+C28</f>
        <v>87</v>
      </c>
      <c r="D24" s="37">
        <f>+D28</f>
        <v>400</v>
      </c>
      <c r="E24" s="37">
        <f>+E28</f>
        <v>288</v>
      </c>
      <c r="F24" s="37">
        <f>+F28</f>
        <v>177</v>
      </c>
      <c r="G24" s="37" t="s">
        <v>83</v>
      </c>
      <c r="H24" s="37" t="s">
        <v>83</v>
      </c>
    </row>
    <row r="25" spans="1:9" ht="15" customHeight="1" x14ac:dyDescent="0.2">
      <c r="A25" s="36" t="s">
        <v>292</v>
      </c>
      <c r="B25" s="34">
        <f>SUM(B26:B28)</f>
        <v>86242</v>
      </c>
      <c r="C25" s="59">
        <v>7354</v>
      </c>
      <c r="D25" s="59">
        <v>67813</v>
      </c>
      <c r="E25" s="59">
        <v>6086</v>
      </c>
      <c r="F25" s="59">
        <v>4244</v>
      </c>
      <c r="G25" s="59">
        <v>218</v>
      </c>
      <c r="H25" s="59">
        <v>527</v>
      </c>
    </row>
    <row r="26" spans="1:9" s="32" customFormat="1" ht="15" customHeight="1" x14ac:dyDescent="0.2">
      <c r="A26" s="119" t="s">
        <v>70</v>
      </c>
      <c r="B26" s="35">
        <f>+C26+D26+E26+F26+G26+H26</f>
        <v>79666</v>
      </c>
      <c r="C26" s="37">
        <v>6594</v>
      </c>
      <c r="D26" s="37">
        <v>65108</v>
      </c>
      <c r="E26" s="37">
        <v>4268</v>
      </c>
      <c r="F26" s="37">
        <v>2951</v>
      </c>
      <c r="G26" s="37">
        <v>218</v>
      </c>
      <c r="H26" s="37">
        <v>527</v>
      </c>
    </row>
    <row r="27" spans="1:9" ht="20.100000000000001" customHeight="1" x14ac:dyDescent="0.2">
      <c r="A27" s="119" t="s">
        <v>71</v>
      </c>
      <c r="B27" s="35">
        <f>+C27+D27+E27+F27</f>
        <v>5624</v>
      </c>
      <c r="C27" s="35">
        <v>673</v>
      </c>
      <c r="D27" s="37">
        <v>2305</v>
      </c>
      <c r="E27" s="37">
        <v>1530</v>
      </c>
      <c r="F27" s="37">
        <v>1116</v>
      </c>
      <c r="G27" s="37" t="s">
        <v>83</v>
      </c>
      <c r="H27" s="37" t="s">
        <v>83</v>
      </c>
    </row>
    <row r="28" spans="1:9" ht="15" customHeight="1" x14ac:dyDescent="0.2">
      <c r="A28" s="119" t="s">
        <v>72</v>
      </c>
      <c r="B28" s="37">
        <f>+C28+D28+E28+F28</f>
        <v>952</v>
      </c>
      <c r="C28" s="37">
        <v>87</v>
      </c>
      <c r="D28" s="37">
        <v>400</v>
      </c>
      <c r="E28" s="37">
        <v>288</v>
      </c>
      <c r="F28" s="37">
        <v>177</v>
      </c>
      <c r="G28" s="37" t="s">
        <v>83</v>
      </c>
      <c r="H28" s="37" t="s">
        <v>83</v>
      </c>
    </row>
    <row r="29" spans="1:9" ht="15" customHeight="1" x14ac:dyDescent="0.2">
      <c r="A29" s="36" t="s">
        <v>82</v>
      </c>
      <c r="B29" s="59">
        <f>SUM(B30:B32)</f>
        <v>39003</v>
      </c>
      <c r="C29" s="59">
        <v>2335</v>
      </c>
      <c r="D29" s="59">
        <v>35163</v>
      </c>
      <c r="E29" s="59">
        <v>880</v>
      </c>
      <c r="F29" s="59">
        <v>625</v>
      </c>
      <c r="G29" s="59" t="s">
        <v>83</v>
      </c>
      <c r="H29" s="59" t="s">
        <v>83</v>
      </c>
    </row>
    <row r="30" spans="1:9" s="32" customFormat="1" ht="15" customHeight="1" x14ac:dyDescent="0.2">
      <c r="A30" s="119" t="s">
        <v>70</v>
      </c>
      <c r="B30" s="35">
        <f>+C30+D30+E30+F30</f>
        <v>38823</v>
      </c>
      <c r="C30" s="35">
        <v>2316</v>
      </c>
      <c r="D30" s="37">
        <v>35072</v>
      </c>
      <c r="E30" s="37">
        <v>834</v>
      </c>
      <c r="F30" s="37">
        <v>601</v>
      </c>
      <c r="G30" s="37" t="s">
        <v>83</v>
      </c>
      <c r="H30" s="37" t="s">
        <v>83</v>
      </c>
    </row>
    <row r="31" spans="1:9" ht="15" customHeight="1" x14ac:dyDescent="0.2">
      <c r="A31" s="119" t="s">
        <v>71</v>
      </c>
      <c r="B31" s="37">
        <f>+C31+D31+E31+F31</f>
        <v>180</v>
      </c>
      <c r="C31" s="37">
        <v>19</v>
      </c>
      <c r="D31" s="37">
        <v>91</v>
      </c>
      <c r="E31" s="37">
        <v>46</v>
      </c>
      <c r="F31" s="37">
        <v>24</v>
      </c>
      <c r="G31" s="37" t="s">
        <v>83</v>
      </c>
      <c r="H31" s="37" t="s">
        <v>83</v>
      </c>
      <c r="I31" s="57"/>
    </row>
    <row r="32" spans="1:9" ht="15" customHeight="1" x14ac:dyDescent="0.2">
      <c r="A32" s="119" t="s">
        <v>72</v>
      </c>
      <c r="B32" s="35" t="s">
        <v>83</v>
      </c>
      <c r="C32" s="35" t="s">
        <v>83</v>
      </c>
      <c r="D32" s="37" t="s">
        <v>83</v>
      </c>
      <c r="E32" s="37" t="s">
        <v>83</v>
      </c>
      <c r="F32" s="37" t="s">
        <v>83</v>
      </c>
      <c r="G32" s="37" t="s">
        <v>83</v>
      </c>
      <c r="H32" s="37" t="s">
        <v>83</v>
      </c>
    </row>
    <row r="33" spans="1:9" ht="15" customHeight="1" x14ac:dyDescent="0.2">
      <c r="A33" s="285" t="s">
        <v>294</v>
      </c>
      <c r="B33" s="285" t="s">
        <v>67</v>
      </c>
      <c r="C33" s="285"/>
      <c r="D33" s="285"/>
      <c r="E33" s="285"/>
      <c r="F33" s="285"/>
      <c r="G33" s="285"/>
      <c r="H33" s="285"/>
    </row>
    <row r="34" spans="1:9" ht="15" customHeight="1" x14ac:dyDescent="0.2">
      <c r="A34" s="63" t="s">
        <v>69</v>
      </c>
      <c r="B34" s="52">
        <v>73.297985029642248</v>
      </c>
      <c r="C34" s="52">
        <v>58.838889901014149</v>
      </c>
      <c r="D34" s="41">
        <v>81.269039539105052</v>
      </c>
      <c r="E34" s="41">
        <v>42.136462617953065</v>
      </c>
      <c r="F34" s="41">
        <v>46.740904291062684</v>
      </c>
      <c r="G34" s="41">
        <v>100</v>
      </c>
      <c r="H34" s="41">
        <v>100</v>
      </c>
    </row>
    <row r="35" spans="1:9" ht="15" customHeight="1" x14ac:dyDescent="0.2">
      <c r="A35" s="120" t="s">
        <v>70</v>
      </c>
      <c r="B35" s="49">
        <v>74.249602085448231</v>
      </c>
      <c r="C35" s="49">
        <v>59.31300758886966</v>
      </c>
      <c r="D35" s="42">
        <v>82.320555487078352</v>
      </c>
      <c r="E35" s="42">
        <v>37.778600518326542</v>
      </c>
      <c r="F35" s="42">
        <v>41.2304120719675</v>
      </c>
      <c r="G35" s="42">
        <v>100</v>
      </c>
      <c r="H35" s="42">
        <v>100</v>
      </c>
    </row>
    <row r="36" spans="1:9" ht="15" customHeight="1" x14ac:dyDescent="0.2">
      <c r="A36" s="120" t="s">
        <v>71</v>
      </c>
      <c r="B36" s="49">
        <v>59.436763952892989</v>
      </c>
      <c r="C36" s="42">
        <v>53.56037151702786</v>
      </c>
      <c r="D36" s="49">
        <v>53.673835125448036</v>
      </c>
      <c r="E36" s="42">
        <v>62.838915470494413</v>
      </c>
      <c r="F36" s="42">
        <v>75.949367088607602</v>
      </c>
      <c r="G36" s="42" t="s">
        <v>83</v>
      </c>
      <c r="H36" s="42" t="s">
        <v>83</v>
      </c>
    </row>
    <row r="37" spans="1:9" ht="15" customHeight="1" x14ac:dyDescent="0.2">
      <c r="A37" s="120" t="s">
        <v>72</v>
      </c>
      <c r="B37" s="49">
        <v>62.467191601049862</v>
      </c>
      <c r="C37" s="49">
        <v>56.862745098039213</v>
      </c>
      <c r="D37" s="42">
        <v>72.595281306715066</v>
      </c>
      <c r="E37" s="42">
        <v>55.49132947976878</v>
      </c>
      <c r="F37" s="42">
        <v>58.80398671096345</v>
      </c>
      <c r="G37" s="42" t="s">
        <v>83</v>
      </c>
      <c r="H37" s="42" t="s">
        <v>83</v>
      </c>
    </row>
    <row r="38" spans="1:9" ht="15" customHeight="1" x14ac:dyDescent="0.2">
      <c r="A38" s="63" t="s">
        <v>292</v>
      </c>
      <c r="B38" s="52">
        <v>70.957709396083587</v>
      </c>
      <c r="C38" s="41">
        <v>57.552042573172649</v>
      </c>
      <c r="D38" s="41">
        <v>78.686717489933983</v>
      </c>
      <c r="E38" s="41">
        <v>45.319830218184528</v>
      </c>
      <c r="F38" s="41">
        <v>50.481741405971214</v>
      </c>
      <c r="G38" s="41">
        <v>100</v>
      </c>
      <c r="H38" s="41">
        <v>100</v>
      </c>
    </row>
    <row r="39" spans="1:9" s="32" customFormat="1" ht="15" customHeight="1" x14ac:dyDescent="0.2">
      <c r="A39" s="120" t="s">
        <v>70</v>
      </c>
      <c r="B39" s="49">
        <v>72.035951967592595</v>
      </c>
      <c r="C39" s="42">
        <v>57.892888498683057</v>
      </c>
      <c r="D39" s="42">
        <v>80.008847817538339</v>
      </c>
      <c r="E39" s="42">
        <v>40.834290088021433</v>
      </c>
      <c r="F39" s="42">
        <v>44.516518328556344</v>
      </c>
      <c r="G39" s="42">
        <v>100</v>
      </c>
      <c r="H39" s="42">
        <v>100</v>
      </c>
    </row>
    <row r="40" spans="1:9" ht="20.100000000000001" customHeight="1" x14ac:dyDescent="0.2">
      <c r="A40" s="120" t="s">
        <v>71</v>
      </c>
      <c r="B40" s="49">
        <v>59.677419354838712</v>
      </c>
      <c r="C40" s="49">
        <v>54.493927125506069</v>
      </c>
      <c r="D40" s="42">
        <v>54.184297132110956</v>
      </c>
      <c r="E40" s="42">
        <v>62.245728234336859</v>
      </c>
      <c r="F40" s="42">
        <v>75.558564658090717</v>
      </c>
      <c r="G40" s="42" t="s">
        <v>83</v>
      </c>
      <c r="H40" s="42" t="s">
        <v>83</v>
      </c>
    </row>
    <row r="41" spans="1:9" ht="15" customHeight="1" x14ac:dyDescent="0.2">
      <c r="A41" s="120" t="s">
        <v>72</v>
      </c>
      <c r="B41" s="49">
        <v>62.467191601049862</v>
      </c>
      <c r="C41" s="42">
        <v>56.862745098039213</v>
      </c>
      <c r="D41" s="42">
        <v>72.595281306715066</v>
      </c>
      <c r="E41" s="42">
        <v>55.49132947976878</v>
      </c>
      <c r="F41" s="42">
        <v>58.80398671096345</v>
      </c>
      <c r="G41" s="42" t="s">
        <v>83</v>
      </c>
      <c r="H41" s="42" t="s">
        <v>83</v>
      </c>
    </row>
    <row r="42" spans="1:9" ht="15" customHeight="1" x14ac:dyDescent="0.2">
      <c r="A42" s="63" t="s">
        <v>82</v>
      </c>
      <c r="B42" s="41">
        <v>79.063874642719583</v>
      </c>
      <c r="C42" s="41">
        <v>63.296286256438059</v>
      </c>
      <c r="D42" s="41">
        <v>86.760097707814154</v>
      </c>
      <c r="E42" s="41">
        <v>28.359651949726072</v>
      </c>
      <c r="F42" s="41">
        <v>31.094527363184078</v>
      </c>
      <c r="G42" s="41" t="s">
        <v>83</v>
      </c>
      <c r="H42" s="41" t="s">
        <v>83</v>
      </c>
    </row>
    <row r="43" spans="1:9" s="32" customFormat="1" ht="15" customHeight="1" x14ac:dyDescent="0.2">
      <c r="A43" s="120" t="s">
        <v>70</v>
      </c>
      <c r="B43" s="49">
        <v>79.246785058175135</v>
      </c>
      <c r="C43" s="49">
        <v>63.766519823788549</v>
      </c>
      <c r="D43" s="42">
        <v>86.986284382053128</v>
      </c>
      <c r="E43" s="42">
        <v>27.317392728463808</v>
      </c>
      <c r="F43" s="42">
        <v>30.261832829808661</v>
      </c>
      <c r="G43" s="42" t="s">
        <v>83</v>
      </c>
      <c r="H43" s="42" t="s">
        <v>83</v>
      </c>
    </row>
    <row r="44" spans="1:9" ht="15" customHeight="1" x14ac:dyDescent="0.2">
      <c r="A44" s="120" t="s">
        <v>71</v>
      </c>
      <c r="B44" s="49">
        <v>52.785923753665685</v>
      </c>
      <c r="C44" s="42">
        <v>33.333333333333329</v>
      </c>
      <c r="D44" s="42">
        <v>43.333333333333336</v>
      </c>
      <c r="E44" s="42">
        <v>92</v>
      </c>
      <c r="F44" s="42">
        <v>100</v>
      </c>
      <c r="G44" s="42" t="s">
        <v>83</v>
      </c>
      <c r="H44" s="42" t="s">
        <v>83</v>
      </c>
      <c r="I44" s="57"/>
    </row>
    <row r="45" spans="1:9" ht="15" customHeight="1" thickBot="1" x14ac:dyDescent="0.25">
      <c r="A45" s="121" t="s">
        <v>72</v>
      </c>
      <c r="B45" s="43" t="s">
        <v>83</v>
      </c>
      <c r="C45" s="43" t="s">
        <v>83</v>
      </c>
      <c r="D45" s="43" t="s">
        <v>83</v>
      </c>
      <c r="E45" s="43" t="s">
        <v>83</v>
      </c>
      <c r="F45" s="43" t="s">
        <v>83</v>
      </c>
      <c r="G45" s="43" t="s">
        <v>83</v>
      </c>
      <c r="H45" s="43" t="s">
        <v>83</v>
      </c>
    </row>
    <row r="46" spans="1:9" ht="15" customHeight="1" x14ac:dyDescent="0.2">
      <c r="A46" s="280" t="s">
        <v>295</v>
      </c>
      <c r="B46" s="280"/>
      <c r="C46" s="280"/>
      <c r="D46" s="280"/>
      <c r="E46" s="280"/>
      <c r="F46" s="280"/>
      <c r="G46" s="280"/>
      <c r="H46" s="280"/>
    </row>
    <row r="47" spans="1:9" x14ac:dyDescent="0.2">
      <c r="A47" s="283" t="s">
        <v>278</v>
      </c>
      <c r="B47" s="283"/>
      <c r="C47" s="283"/>
      <c r="D47" s="283"/>
      <c r="E47" s="283"/>
      <c r="F47" s="283"/>
      <c r="G47" s="283"/>
      <c r="H47" s="283"/>
    </row>
    <row r="48" spans="1:9" ht="12.75" customHeight="1" x14ac:dyDescent="0.2"/>
  </sheetData>
  <mergeCells count="10">
    <mergeCell ref="A1:H1"/>
    <mergeCell ref="J2:J3"/>
    <mergeCell ref="A46:H46"/>
    <mergeCell ref="A47:H47"/>
    <mergeCell ref="A2:H2"/>
    <mergeCell ref="A3:H3"/>
    <mergeCell ref="A4:H4"/>
    <mergeCell ref="A7:H7"/>
    <mergeCell ref="A20:H20"/>
    <mergeCell ref="A33:H33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portrait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J57"/>
  <sheetViews>
    <sheetView showGridLines="0" topLeftCell="A10" workbookViewId="0">
      <selection activeCell="J32" sqref="J32"/>
    </sheetView>
  </sheetViews>
  <sheetFormatPr baseColWidth="10" defaultRowHeight="15" customHeight="1" x14ac:dyDescent="0.2"/>
  <cols>
    <col min="1" max="1" width="34.85546875" style="29" bestFit="1" customWidth="1"/>
    <col min="2" max="2" width="8.5703125" style="72" bestFit="1" customWidth="1"/>
    <col min="3" max="3" width="9.85546875" style="72" customWidth="1"/>
    <col min="4" max="5" width="8.5703125" style="72" bestFit="1" customWidth="1"/>
    <col min="6" max="6" width="12" style="72" customWidth="1"/>
    <col min="7" max="7" width="10.85546875" style="72" customWidth="1"/>
    <col min="8" max="8" width="11.28515625" style="72" customWidth="1"/>
    <col min="9" max="16384" width="11.42578125" style="19"/>
  </cols>
  <sheetData>
    <row r="1" spans="1:10" ht="15" customHeight="1" x14ac:dyDescent="0.2">
      <c r="A1" s="281" t="s">
        <v>155</v>
      </c>
      <c r="B1" s="282"/>
      <c r="C1" s="282"/>
      <c r="D1" s="282"/>
      <c r="E1" s="282"/>
      <c r="F1" s="282"/>
      <c r="G1" s="282"/>
      <c r="H1" s="282"/>
    </row>
    <row r="2" spans="1:10" ht="15" customHeight="1" x14ac:dyDescent="0.2">
      <c r="A2" s="281" t="s">
        <v>190</v>
      </c>
      <c r="B2" s="282"/>
      <c r="C2" s="282"/>
      <c r="D2" s="282"/>
      <c r="E2" s="282"/>
      <c r="F2" s="282"/>
      <c r="G2" s="282"/>
      <c r="H2" s="282"/>
      <c r="J2" s="259" t="s">
        <v>50</v>
      </c>
    </row>
    <row r="3" spans="1:10" ht="15" customHeight="1" x14ac:dyDescent="0.2">
      <c r="A3" s="281" t="s">
        <v>416</v>
      </c>
      <c r="B3" s="282"/>
      <c r="C3" s="282"/>
      <c r="D3" s="282"/>
      <c r="E3" s="282"/>
      <c r="F3" s="282"/>
      <c r="G3" s="282"/>
      <c r="H3" s="282"/>
      <c r="J3" s="259"/>
    </row>
    <row r="4" spans="1:10" ht="15" customHeight="1" x14ac:dyDescent="0.2">
      <c r="A4" s="281" t="s">
        <v>311</v>
      </c>
      <c r="B4" s="282"/>
      <c r="C4" s="282"/>
      <c r="D4" s="282"/>
      <c r="E4" s="282"/>
      <c r="F4" s="282"/>
      <c r="G4" s="282"/>
      <c r="H4" s="282"/>
    </row>
    <row r="5" spans="1:10" ht="15" customHeight="1" x14ac:dyDescent="0.2">
      <c r="A5" s="20"/>
      <c r="B5" s="69"/>
      <c r="C5" s="69"/>
      <c r="D5" s="69"/>
      <c r="E5" s="69"/>
      <c r="F5" s="69"/>
      <c r="G5" s="69"/>
      <c r="H5" s="69"/>
    </row>
    <row r="6" spans="1:10" ht="25.5" x14ac:dyDescent="0.2">
      <c r="A6" s="22" t="s">
        <v>300</v>
      </c>
      <c r="B6" s="23" t="s">
        <v>69</v>
      </c>
      <c r="C6" s="23" t="s">
        <v>271</v>
      </c>
      <c r="D6" s="23" t="s">
        <v>153</v>
      </c>
      <c r="E6" s="23" t="s">
        <v>272</v>
      </c>
      <c r="F6" s="23" t="s">
        <v>273</v>
      </c>
      <c r="G6" s="23" t="s">
        <v>301</v>
      </c>
      <c r="H6" s="23" t="s">
        <v>274</v>
      </c>
    </row>
    <row r="7" spans="1:10" ht="15" customHeight="1" x14ac:dyDescent="0.2">
      <c r="A7" s="105" t="s">
        <v>69</v>
      </c>
      <c r="B7" s="106">
        <v>170871</v>
      </c>
      <c r="C7" s="106">
        <v>16467</v>
      </c>
      <c r="D7" s="106">
        <v>126710</v>
      </c>
      <c r="E7" s="106">
        <v>16532</v>
      </c>
      <c r="F7" s="106">
        <v>10417</v>
      </c>
      <c r="G7" s="59">
        <v>218</v>
      </c>
      <c r="H7" s="59">
        <v>527</v>
      </c>
    </row>
    <row r="8" spans="1:10" ht="15" customHeight="1" x14ac:dyDescent="0.2">
      <c r="A8" s="98" t="s">
        <v>213</v>
      </c>
      <c r="B8" s="37">
        <v>7</v>
      </c>
      <c r="C8" s="37" t="s">
        <v>83</v>
      </c>
      <c r="D8" s="37" t="s">
        <v>83</v>
      </c>
      <c r="E8" s="37" t="s">
        <v>83</v>
      </c>
      <c r="F8" s="37" t="s">
        <v>83</v>
      </c>
      <c r="G8" s="37">
        <v>7</v>
      </c>
      <c r="H8" s="37" t="s">
        <v>83</v>
      </c>
    </row>
    <row r="9" spans="1:10" ht="15" customHeight="1" x14ac:dyDescent="0.2">
      <c r="A9" s="98" t="s">
        <v>214</v>
      </c>
      <c r="B9" s="91">
        <v>2650</v>
      </c>
      <c r="C9" s="37">
        <v>283</v>
      </c>
      <c r="D9" s="37">
        <v>986</v>
      </c>
      <c r="E9" s="37">
        <v>827</v>
      </c>
      <c r="F9" s="37">
        <v>471</v>
      </c>
      <c r="G9" s="37">
        <v>83</v>
      </c>
      <c r="H9" s="37" t="s">
        <v>83</v>
      </c>
    </row>
    <row r="10" spans="1:10" ht="15" customHeight="1" x14ac:dyDescent="0.2">
      <c r="A10" s="98" t="s">
        <v>215</v>
      </c>
      <c r="B10" s="37">
        <v>856</v>
      </c>
      <c r="C10" s="37">
        <v>99</v>
      </c>
      <c r="D10" s="37">
        <v>561</v>
      </c>
      <c r="E10" s="37">
        <v>146</v>
      </c>
      <c r="F10" s="37">
        <v>43</v>
      </c>
      <c r="G10" s="37">
        <v>7</v>
      </c>
      <c r="H10" s="37" t="s">
        <v>83</v>
      </c>
    </row>
    <row r="11" spans="1:10" ht="15" customHeight="1" x14ac:dyDescent="0.2">
      <c r="A11" s="98" t="s">
        <v>216</v>
      </c>
      <c r="B11" s="37">
        <v>301</v>
      </c>
      <c r="C11" s="37">
        <v>20</v>
      </c>
      <c r="D11" s="37">
        <v>115</v>
      </c>
      <c r="E11" s="37">
        <v>40</v>
      </c>
      <c r="F11" s="37">
        <v>29</v>
      </c>
      <c r="G11" s="37" t="s">
        <v>83</v>
      </c>
      <c r="H11" s="37">
        <v>97</v>
      </c>
    </row>
    <row r="12" spans="1:10" ht="15" customHeight="1" x14ac:dyDescent="0.2">
      <c r="A12" s="98" t="s">
        <v>217</v>
      </c>
      <c r="B12" s="91">
        <v>14041</v>
      </c>
      <c r="C12" s="37">
        <v>902</v>
      </c>
      <c r="D12" s="91">
        <v>10318</v>
      </c>
      <c r="E12" s="37">
        <v>1386</v>
      </c>
      <c r="F12" s="37">
        <v>960</v>
      </c>
      <c r="G12" s="37">
        <v>50</v>
      </c>
      <c r="H12" s="37">
        <v>425</v>
      </c>
    </row>
    <row r="13" spans="1:10" ht="15" customHeight="1" x14ac:dyDescent="0.2">
      <c r="A13" s="98" t="s">
        <v>302</v>
      </c>
      <c r="B13" s="91">
        <v>9310</v>
      </c>
      <c r="C13" s="37">
        <v>167</v>
      </c>
      <c r="D13" s="91">
        <v>7602</v>
      </c>
      <c r="E13" s="37">
        <v>1028</v>
      </c>
      <c r="F13" s="37">
        <v>509</v>
      </c>
      <c r="G13" s="37">
        <v>4</v>
      </c>
      <c r="H13" s="37" t="s">
        <v>83</v>
      </c>
    </row>
    <row r="14" spans="1:10" ht="15" customHeight="1" x14ac:dyDescent="0.2">
      <c r="A14" s="98" t="s">
        <v>220</v>
      </c>
      <c r="B14" s="37">
        <v>598</v>
      </c>
      <c r="C14" s="37">
        <v>145</v>
      </c>
      <c r="D14" s="37">
        <v>393</v>
      </c>
      <c r="E14" s="37">
        <v>46</v>
      </c>
      <c r="F14" s="37">
        <v>10</v>
      </c>
      <c r="G14" s="37">
        <v>4</v>
      </c>
      <c r="H14" s="37" t="s">
        <v>83</v>
      </c>
    </row>
    <row r="15" spans="1:10" ht="15" customHeight="1" x14ac:dyDescent="0.2">
      <c r="A15" s="98" t="s">
        <v>221</v>
      </c>
      <c r="B15" s="37">
        <v>524</v>
      </c>
      <c r="C15" s="37">
        <v>39</v>
      </c>
      <c r="D15" s="37">
        <v>257</v>
      </c>
      <c r="E15" s="37">
        <v>114</v>
      </c>
      <c r="F15" s="37">
        <v>114</v>
      </c>
      <c r="G15" s="37" t="s">
        <v>83</v>
      </c>
      <c r="H15" s="37" t="s">
        <v>83</v>
      </c>
    </row>
    <row r="16" spans="1:10" ht="15" customHeight="1" x14ac:dyDescent="0.2">
      <c r="A16" s="101" t="s">
        <v>222</v>
      </c>
      <c r="B16" s="107">
        <v>273</v>
      </c>
      <c r="C16" s="107">
        <v>19</v>
      </c>
      <c r="D16" s="122">
        <v>132</v>
      </c>
      <c r="E16" s="122">
        <v>61</v>
      </c>
      <c r="F16" s="107">
        <v>61</v>
      </c>
      <c r="G16" s="107" t="s">
        <v>83</v>
      </c>
      <c r="H16" s="107" t="s">
        <v>83</v>
      </c>
    </row>
    <row r="17" spans="1:8" ht="15" customHeight="1" x14ac:dyDescent="0.2">
      <c r="A17" s="101" t="s">
        <v>223</v>
      </c>
      <c r="B17" s="107">
        <v>107</v>
      </c>
      <c r="C17" s="107">
        <v>14</v>
      </c>
      <c r="D17" s="122">
        <v>63</v>
      </c>
      <c r="E17" s="122">
        <v>13</v>
      </c>
      <c r="F17" s="107">
        <v>17</v>
      </c>
      <c r="G17" s="107" t="s">
        <v>83</v>
      </c>
      <c r="H17" s="107" t="s">
        <v>83</v>
      </c>
    </row>
    <row r="18" spans="1:8" ht="15" customHeight="1" x14ac:dyDescent="0.2">
      <c r="A18" s="101" t="s">
        <v>443</v>
      </c>
      <c r="B18" s="107">
        <v>144</v>
      </c>
      <c r="C18" s="107">
        <v>6</v>
      </c>
      <c r="D18" s="122">
        <v>62</v>
      </c>
      <c r="E18" s="122">
        <v>40</v>
      </c>
      <c r="F18" s="107">
        <v>36</v>
      </c>
      <c r="G18" s="107" t="s">
        <v>83</v>
      </c>
      <c r="H18" s="107" t="s">
        <v>83</v>
      </c>
    </row>
    <row r="19" spans="1:8" ht="15" customHeight="1" x14ac:dyDescent="0.2">
      <c r="A19" s="98" t="s">
        <v>225</v>
      </c>
      <c r="B19" s="37">
        <v>585</v>
      </c>
      <c r="C19" s="37">
        <v>40</v>
      </c>
      <c r="D19" s="99">
        <v>270</v>
      </c>
      <c r="E19" s="99">
        <v>159</v>
      </c>
      <c r="F19" s="37">
        <v>116</v>
      </c>
      <c r="G19" s="37" t="s">
        <v>83</v>
      </c>
      <c r="H19" s="37" t="s">
        <v>83</v>
      </c>
    </row>
    <row r="20" spans="1:8" ht="15" customHeight="1" x14ac:dyDescent="0.2">
      <c r="A20" s="101" t="s">
        <v>222</v>
      </c>
      <c r="B20" s="37">
        <v>272</v>
      </c>
      <c r="C20" s="37">
        <v>17</v>
      </c>
      <c r="D20" s="37">
        <v>130</v>
      </c>
      <c r="E20" s="37">
        <v>68</v>
      </c>
      <c r="F20" s="37">
        <v>57</v>
      </c>
      <c r="G20" s="37" t="s">
        <v>83</v>
      </c>
      <c r="H20" s="37" t="s">
        <v>83</v>
      </c>
    </row>
    <row r="21" spans="1:8" ht="15" customHeight="1" x14ac:dyDescent="0.2">
      <c r="A21" s="101" t="s">
        <v>223</v>
      </c>
      <c r="B21" s="107">
        <v>46</v>
      </c>
      <c r="C21" s="107">
        <v>1</v>
      </c>
      <c r="D21" s="122">
        <v>23</v>
      </c>
      <c r="E21" s="122">
        <v>14</v>
      </c>
      <c r="F21" s="107">
        <v>8</v>
      </c>
      <c r="G21" s="107" t="s">
        <v>83</v>
      </c>
      <c r="H21" s="107" t="s">
        <v>83</v>
      </c>
    </row>
    <row r="22" spans="1:8" ht="15" customHeight="1" x14ac:dyDescent="0.2">
      <c r="A22" s="101" t="s">
        <v>443</v>
      </c>
      <c r="B22" s="107">
        <v>267</v>
      </c>
      <c r="C22" s="107">
        <v>22</v>
      </c>
      <c r="D22" s="122">
        <v>117</v>
      </c>
      <c r="E22" s="122">
        <v>77</v>
      </c>
      <c r="F22" s="107">
        <v>51</v>
      </c>
      <c r="G22" s="107" t="s">
        <v>83</v>
      </c>
      <c r="H22" s="107" t="s">
        <v>83</v>
      </c>
    </row>
    <row r="23" spans="1:8" ht="15" customHeight="1" x14ac:dyDescent="0.2">
      <c r="A23" s="98" t="s">
        <v>303</v>
      </c>
      <c r="B23" s="107">
        <v>46</v>
      </c>
      <c r="C23" s="107">
        <v>5</v>
      </c>
      <c r="D23" s="122">
        <v>21</v>
      </c>
      <c r="E23" s="122">
        <v>11</v>
      </c>
      <c r="F23" s="107">
        <v>4</v>
      </c>
      <c r="G23" s="107" t="s">
        <v>83</v>
      </c>
      <c r="H23" s="107">
        <v>5</v>
      </c>
    </row>
    <row r="24" spans="1:8" ht="15" customHeight="1" x14ac:dyDescent="0.2">
      <c r="A24" s="98" t="s">
        <v>227</v>
      </c>
      <c r="B24" s="99">
        <v>5145</v>
      </c>
      <c r="C24" s="37">
        <v>764</v>
      </c>
      <c r="D24" s="99">
        <v>2959</v>
      </c>
      <c r="E24" s="99">
        <v>981</v>
      </c>
      <c r="F24" s="37">
        <v>440</v>
      </c>
      <c r="G24" s="37">
        <v>1</v>
      </c>
      <c r="H24" s="37" t="s">
        <v>83</v>
      </c>
    </row>
    <row r="25" spans="1:8" ht="15" customHeight="1" x14ac:dyDescent="0.2">
      <c r="A25" s="98" t="s">
        <v>304</v>
      </c>
      <c r="B25" s="91">
        <v>27433</v>
      </c>
      <c r="C25" s="99">
        <v>2711</v>
      </c>
      <c r="D25" s="91">
        <v>23358</v>
      </c>
      <c r="E25" s="37">
        <v>840</v>
      </c>
      <c r="F25" s="37">
        <v>521</v>
      </c>
      <c r="G25" s="37">
        <v>3</v>
      </c>
      <c r="H25" s="37" t="s">
        <v>83</v>
      </c>
    </row>
    <row r="26" spans="1:8" ht="15" customHeight="1" x14ac:dyDescent="0.2">
      <c r="A26" s="98" t="s">
        <v>305</v>
      </c>
      <c r="B26" s="91">
        <v>74641</v>
      </c>
      <c r="C26" s="37">
        <v>909</v>
      </c>
      <c r="D26" s="91">
        <v>58248</v>
      </c>
      <c r="E26" s="99">
        <v>9226</v>
      </c>
      <c r="F26" s="99">
        <v>6254</v>
      </c>
      <c r="G26" s="37">
        <v>4</v>
      </c>
      <c r="H26" s="37" t="s">
        <v>83</v>
      </c>
    </row>
    <row r="27" spans="1:8" ht="15" customHeight="1" x14ac:dyDescent="0.2">
      <c r="A27" s="98" t="s">
        <v>229</v>
      </c>
      <c r="B27" s="91">
        <v>30511</v>
      </c>
      <c r="C27" s="91">
        <v>10034</v>
      </c>
      <c r="D27" s="91">
        <v>20227</v>
      </c>
      <c r="E27" s="99">
        <v>174</v>
      </c>
      <c r="F27" s="99">
        <v>74</v>
      </c>
      <c r="G27" s="37">
        <v>2</v>
      </c>
      <c r="H27" s="37" t="s">
        <v>83</v>
      </c>
    </row>
    <row r="28" spans="1:8" ht="15" customHeight="1" thickBot="1" x14ac:dyDescent="0.25">
      <c r="A28" s="102" t="s">
        <v>230</v>
      </c>
      <c r="B28" s="44">
        <v>4223</v>
      </c>
      <c r="C28" s="39">
        <v>349</v>
      </c>
      <c r="D28" s="44">
        <v>1395</v>
      </c>
      <c r="E28" s="44">
        <v>1554</v>
      </c>
      <c r="F28" s="39">
        <v>872</v>
      </c>
      <c r="G28" s="39">
        <v>53</v>
      </c>
      <c r="H28" s="39" t="s">
        <v>83</v>
      </c>
    </row>
    <row r="29" spans="1:8" ht="12.75" x14ac:dyDescent="0.2">
      <c r="A29" s="286" t="s">
        <v>306</v>
      </c>
      <c r="B29" s="286"/>
      <c r="C29" s="286"/>
      <c r="D29" s="286"/>
      <c r="E29" s="286"/>
      <c r="F29" s="286"/>
      <c r="G29" s="286"/>
      <c r="H29" s="286"/>
    </row>
    <row r="30" spans="1:8" ht="12.75" x14ac:dyDescent="0.2">
      <c r="A30" s="286" t="s">
        <v>307</v>
      </c>
      <c r="B30" s="286"/>
      <c r="C30" s="286"/>
      <c r="D30" s="286"/>
      <c r="E30" s="286"/>
      <c r="F30" s="286"/>
      <c r="G30" s="286"/>
      <c r="H30" s="286"/>
    </row>
    <row r="31" spans="1:8" ht="12.75" x14ac:dyDescent="0.2">
      <c r="A31" s="286" t="s">
        <v>308</v>
      </c>
      <c r="B31" s="286"/>
      <c r="C31" s="286"/>
      <c r="D31" s="286"/>
      <c r="E31" s="286"/>
      <c r="F31" s="286"/>
      <c r="G31" s="286"/>
      <c r="H31" s="286"/>
    </row>
    <row r="32" spans="1:8" ht="12.75" x14ac:dyDescent="0.2">
      <c r="A32" s="286" t="s">
        <v>309</v>
      </c>
      <c r="B32" s="286"/>
      <c r="C32" s="286"/>
      <c r="D32" s="286"/>
      <c r="E32" s="286"/>
      <c r="F32" s="286"/>
      <c r="G32" s="286"/>
      <c r="H32" s="286"/>
    </row>
    <row r="33" spans="1:8" ht="12.75" x14ac:dyDescent="0.2">
      <c r="A33" s="287" t="s">
        <v>278</v>
      </c>
      <c r="B33" s="288"/>
      <c r="C33" s="288"/>
      <c r="D33" s="288"/>
      <c r="E33" s="288"/>
      <c r="F33" s="288"/>
      <c r="G33" s="288"/>
      <c r="H33" s="288"/>
    </row>
    <row r="34" spans="1:8" ht="15" customHeight="1" x14ac:dyDescent="0.2">
      <c r="A34" s="264"/>
      <c r="B34" s="282"/>
      <c r="C34" s="282"/>
      <c r="D34" s="282"/>
      <c r="E34" s="282"/>
      <c r="F34" s="282"/>
      <c r="G34" s="282"/>
      <c r="H34" s="282"/>
    </row>
    <row r="35" spans="1:8" ht="15" customHeight="1" x14ac:dyDescent="0.2">
      <c r="B35" s="71"/>
      <c r="C35" s="71"/>
      <c r="D35" s="71"/>
      <c r="E35" s="71"/>
      <c r="F35" s="71"/>
      <c r="G35" s="71"/>
      <c r="H35" s="71"/>
    </row>
    <row r="36" spans="1:8" ht="15" customHeight="1" x14ac:dyDescent="0.2">
      <c r="B36" s="71"/>
      <c r="C36" s="71"/>
      <c r="D36" s="71"/>
      <c r="E36" s="71"/>
      <c r="F36" s="71"/>
      <c r="G36" s="71"/>
      <c r="H36" s="71"/>
    </row>
    <row r="37" spans="1:8" ht="15" customHeight="1" x14ac:dyDescent="0.2">
      <c r="B37" s="71"/>
      <c r="C37" s="71"/>
      <c r="D37" s="71"/>
      <c r="E37" s="71"/>
      <c r="F37" s="71"/>
      <c r="G37" s="71"/>
      <c r="H37" s="71"/>
    </row>
    <row r="38" spans="1:8" ht="12.75" x14ac:dyDescent="0.2"/>
    <row r="39" spans="1:8" ht="12.75" x14ac:dyDescent="0.2"/>
    <row r="40" spans="1:8" ht="12.75" x14ac:dyDescent="0.2"/>
    <row r="41" spans="1:8" ht="12.75" x14ac:dyDescent="0.2"/>
    <row r="42" spans="1:8" ht="12.75" x14ac:dyDescent="0.2"/>
    <row r="43" spans="1:8" ht="12.75" x14ac:dyDescent="0.2"/>
    <row r="44" spans="1:8" ht="12.75" x14ac:dyDescent="0.2"/>
    <row r="45" spans="1:8" ht="12.75" x14ac:dyDescent="0.2"/>
    <row r="46" spans="1:8" ht="12.75" x14ac:dyDescent="0.2"/>
    <row r="47" spans="1:8" ht="12.75" x14ac:dyDescent="0.2"/>
    <row r="48" spans="1: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</sheetData>
  <mergeCells count="11">
    <mergeCell ref="J2:J3"/>
    <mergeCell ref="A1:H1"/>
    <mergeCell ref="A34:H34"/>
    <mergeCell ref="A29:H29"/>
    <mergeCell ref="A33:H33"/>
    <mergeCell ref="A2:H2"/>
    <mergeCell ref="A3:H3"/>
    <mergeCell ref="A4:H4"/>
    <mergeCell ref="A30:H30"/>
    <mergeCell ref="A31:H31"/>
    <mergeCell ref="A32:H32"/>
  </mergeCells>
  <conditionalFormatting sqref="G9:H9">
    <cfRule type="cellIs" dxfId="32" priority="2" operator="equal">
      <formula>0</formula>
    </cfRule>
  </conditionalFormatting>
  <conditionalFormatting sqref="G8:H8">
    <cfRule type="cellIs" dxfId="31" priority="3" operator="equal">
      <formula>0</formula>
    </cfRule>
  </conditionalFormatting>
  <conditionalFormatting sqref="G10:H11">
    <cfRule type="cellIs" dxfId="30" priority="1" operator="equal">
      <formula>0</formula>
    </cfRule>
  </conditionalFormatting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/>
  <dimension ref="A1:J37"/>
  <sheetViews>
    <sheetView showGridLines="0" topLeftCell="A4" workbookViewId="0">
      <selection activeCell="J32" sqref="J32"/>
    </sheetView>
  </sheetViews>
  <sheetFormatPr baseColWidth="10" defaultRowHeight="12.75" x14ac:dyDescent="0.2"/>
  <cols>
    <col min="1" max="1" width="34.85546875" style="29" bestFit="1" customWidth="1"/>
    <col min="2" max="2" width="8.5703125" style="72" bestFit="1" customWidth="1"/>
    <col min="3" max="3" width="9.85546875" style="72" customWidth="1"/>
    <col min="4" max="5" width="8.5703125" style="72" bestFit="1" customWidth="1"/>
    <col min="6" max="6" width="12" style="72" customWidth="1"/>
    <col min="7" max="7" width="10.85546875" style="72" customWidth="1"/>
    <col min="8" max="8" width="11.28515625" style="72" customWidth="1"/>
    <col min="9" max="16384" width="11.42578125" style="19"/>
  </cols>
  <sheetData>
    <row r="1" spans="1:10" ht="15" customHeight="1" x14ac:dyDescent="0.2">
      <c r="A1" s="281" t="s">
        <v>156</v>
      </c>
      <c r="B1" s="282"/>
      <c r="C1" s="282"/>
      <c r="D1" s="282"/>
      <c r="E1" s="282"/>
      <c r="F1" s="282"/>
      <c r="G1" s="282"/>
      <c r="H1" s="282"/>
    </row>
    <row r="2" spans="1:10" ht="15" customHeight="1" x14ac:dyDescent="0.2">
      <c r="A2" s="281" t="s">
        <v>240</v>
      </c>
      <c r="B2" s="282"/>
      <c r="C2" s="282"/>
      <c r="D2" s="282"/>
      <c r="E2" s="282"/>
      <c r="F2" s="282"/>
      <c r="G2" s="282"/>
      <c r="H2" s="282"/>
      <c r="J2" s="259" t="s">
        <v>50</v>
      </c>
    </row>
    <row r="3" spans="1:10" ht="15" customHeight="1" x14ac:dyDescent="0.2">
      <c r="A3" s="281" t="s">
        <v>314</v>
      </c>
      <c r="B3" s="282"/>
      <c r="C3" s="282"/>
      <c r="D3" s="282"/>
      <c r="E3" s="282"/>
      <c r="F3" s="282"/>
      <c r="G3" s="282"/>
      <c r="H3" s="282"/>
      <c r="J3" s="259"/>
    </row>
    <row r="4" spans="1:10" ht="15" customHeight="1" x14ac:dyDescent="0.2">
      <c r="A4" s="281" t="s">
        <v>311</v>
      </c>
      <c r="B4" s="282"/>
      <c r="C4" s="282"/>
      <c r="D4" s="282"/>
      <c r="E4" s="282"/>
      <c r="F4" s="282"/>
      <c r="G4" s="282"/>
      <c r="H4" s="282"/>
    </row>
    <row r="5" spans="1:10" ht="15" customHeight="1" x14ac:dyDescent="0.2">
      <c r="A5" s="20"/>
      <c r="B5" s="69"/>
      <c r="C5" s="69"/>
      <c r="D5" s="69"/>
      <c r="E5" s="69"/>
      <c r="F5" s="69"/>
      <c r="G5" s="69"/>
      <c r="H5" s="69"/>
    </row>
    <row r="6" spans="1:10" ht="25.5" x14ac:dyDescent="0.2">
      <c r="A6" s="22" t="s">
        <v>300</v>
      </c>
      <c r="B6" s="23" t="s">
        <v>69</v>
      </c>
      <c r="C6" s="23" t="s">
        <v>271</v>
      </c>
      <c r="D6" s="23" t="s">
        <v>153</v>
      </c>
      <c r="E6" s="23" t="s">
        <v>272</v>
      </c>
      <c r="F6" s="23" t="s">
        <v>273</v>
      </c>
      <c r="G6" s="23" t="s">
        <v>301</v>
      </c>
      <c r="H6" s="23" t="s">
        <v>274</v>
      </c>
    </row>
    <row r="7" spans="1:10" ht="15" customHeight="1" x14ac:dyDescent="0.2">
      <c r="A7" s="105" t="s">
        <v>69</v>
      </c>
      <c r="B7" s="106">
        <v>125245</v>
      </c>
      <c r="C7" s="106">
        <v>9689</v>
      </c>
      <c r="D7" s="106">
        <v>102976</v>
      </c>
      <c r="E7" s="106">
        <v>6966</v>
      </c>
      <c r="F7" s="106">
        <v>4869</v>
      </c>
      <c r="G7" s="59">
        <v>218</v>
      </c>
      <c r="H7" s="59">
        <v>527</v>
      </c>
    </row>
    <row r="8" spans="1:10" ht="15" customHeight="1" x14ac:dyDescent="0.2">
      <c r="A8" s="98" t="s">
        <v>213</v>
      </c>
      <c r="B8" s="37">
        <v>7</v>
      </c>
      <c r="C8" s="37" t="s">
        <v>83</v>
      </c>
      <c r="D8" s="37" t="s">
        <v>83</v>
      </c>
      <c r="E8" s="37" t="s">
        <v>83</v>
      </c>
      <c r="F8" s="37" t="s">
        <v>83</v>
      </c>
      <c r="G8" s="37">
        <v>7</v>
      </c>
      <c r="H8" s="37" t="s">
        <v>83</v>
      </c>
    </row>
    <row r="9" spans="1:10" ht="15" customHeight="1" x14ac:dyDescent="0.2">
      <c r="A9" s="98" t="s">
        <v>214</v>
      </c>
      <c r="B9" s="91">
        <v>1492</v>
      </c>
      <c r="C9" s="37">
        <v>125</v>
      </c>
      <c r="D9" s="37">
        <v>614</v>
      </c>
      <c r="E9" s="37">
        <v>346</v>
      </c>
      <c r="F9" s="37">
        <v>324</v>
      </c>
      <c r="G9" s="37">
        <v>83</v>
      </c>
      <c r="H9" s="37" t="s">
        <v>83</v>
      </c>
    </row>
    <row r="10" spans="1:10" ht="15" customHeight="1" x14ac:dyDescent="0.2">
      <c r="A10" s="98" t="s">
        <v>215</v>
      </c>
      <c r="B10" s="37">
        <v>625</v>
      </c>
      <c r="C10" s="37">
        <v>71</v>
      </c>
      <c r="D10" s="37">
        <v>446</v>
      </c>
      <c r="E10" s="37">
        <v>76</v>
      </c>
      <c r="F10" s="37">
        <v>25</v>
      </c>
      <c r="G10" s="37">
        <v>7</v>
      </c>
      <c r="H10" s="37" t="s">
        <v>83</v>
      </c>
    </row>
    <row r="11" spans="1:10" ht="15" customHeight="1" x14ac:dyDescent="0.2">
      <c r="A11" s="98" t="s">
        <v>216</v>
      </c>
      <c r="B11" s="37">
        <v>193</v>
      </c>
      <c r="C11" s="37">
        <v>10</v>
      </c>
      <c r="D11" s="37">
        <v>55</v>
      </c>
      <c r="E11" s="37">
        <v>19</v>
      </c>
      <c r="F11" s="37">
        <v>12</v>
      </c>
      <c r="G11" s="37" t="s">
        <v>83</v>
      </c>
      <c r="H11" s="37">
        <v>97</v>
      </c>
    </row>
    <row r="12" spans="1:10" ht="15" customHeight="1" x14ac:dyDescent="0.2">
      <c r="A12" s="98" t="s">
        <v>217</v>
      </c>
      <c r="B12" s="91">
        <v>4064</v>
      </c>
      <c r="C12" s="37">
        <v>230</v>
      </c>
      <c r="D12" s="91">
        <v>2861</v>
      </c>
      <c r="E12" s="37">
        <v>274</v>
      </c>
      <c r="F12" s="37">
        <v>224</v>
      </c>
      <c r="G12" s="37">
        <v>50</v>
      </c>
      <c r="H12" s="37">
        <v>425</v>
      </c>
    </row>
    <row r="13" spans="1:10" ht="15" customHeight="1" x14ac:dyDescent="0.2">
      <c r="A13" s="98" t="s">
        <v>302</v>
      </c>
      <c r="B13" s="91">
        <v>7764</v>
      </c>
      <c r="C13" s="37">
        <v>123</v>
      </c>
      <c r="D13" s="91">
        <v>6743</v>
      </c>
      <c r="E13" s="37">
        <v>600</v>
      </c>
      <c r="F13" s="37">
        <v>294</v>
      </c>
      <c r="G13" s="37">
        <v>4</v>
      </c>
      <c r="H13" s="37" t="s">
        <v>83</v>
      </c>
    </row>
    <row r="14" spans="1:10" ht="15" customHeight="1" x14ac:dyDescent="0.2">
      <c r="A14" s="98" t="s">
        <v>220</v>
      </c>
      <c r="B14" s="37">
        <v>438</v>
      </c>
      <c r="C14" s="37">
        <v>99</v>
      </c>
      <c r="D14" s="37">
        <v>314</v>
      </c>
      <c r="E14" s="37">
        <v>12</v>
      </c>
      <c r="F14" s="37">
        <v>9</v>
      </c>
      <c r="G14" s="37">
        <v>4</v>
      </c>
      <c r="H14" s="37" t="s">
        <v>83</v>
      </c>
    </row>
    <row r="15" spans="1:10" ht="15" customHeight="1" x14ac:dyDescent="0.2">
      <c r="A15" s="98" t="s">
        <v>221</v>
      </c>
      <c r="B15" s="37">
        <v>326</v>
      </c>
      <c r="C15" s="37">
        <v>20</v>
      </c>
      <c r="D15" s="37">
        <v>169</v>
      </c>
      <c r="E15" s="37">
        <v>63</v>
      </c>
      <c r="F15" s="37">
        <v>74</v>
      </c>
      <c r="G15" s="37" t="s">
        <v>83</v>
      </c>
      <c r="H15" s="37" t="s">
        <v>83</v>
      </c>
    </row>
    <row r="16" spans="1:10" ht="15" customHeight="1" x14ac:dyDescent="0.2">
      <c r="A16" s="101" t="s">
        <v>222</v>
      </c>
      <c r="B16" s="107">
        <v>179</v>
      </c>
      <c r="C16" s="107">
        <v>9</v>
      </c>
      <c r="D16" s="122">
        <v>89</v>
      </c>
      <c r="E16" s="122">
        <v>35</v>
      </c>
      <c r="F16" s="107">
        <v>46</v>
      </c>
      <c r="G16" s="107" t="s">
        <v>83</v>
      </c>
      <c r="H16" s="107" t="s">
        <v>83</v>
      </c>
    </row>
    <row r="17" spans="1:8" ht="15" customHeight="1" x14ac:dyDescent="0.2">
      <c r="A17" s="101" t="s">
        <v>223</v>
      </c>
      <c r="B17" s="107">
        <v>75</v>
      </c>
      <c r="C17" s="107">
        <v>9</v>
      </c>
      <c r="D17" s="122">
        <v>48</v>
      </c>
      <c r="E17" s="122">
        <v>5</v>
      </c>
      <c r="F17" s="107">
        <v>13</v>
      </c>
      <c r="G17" s="107" t="s">
        <v>83</v>
      </c>
      <c r="H17" s="107" t="s">
        <v>83</v>
      </c>
    </row>
    <row r="18" spans="1:8" ht="15" customHeight="1" x14ac:dyDescent="0.2">
      <c r="A18" s="101" t="s">
        <v>443</v>
      </c>
      <c r="B18" s="107">
        <v>72</v>
      </c>
      <c r="C18" s="107">
        <v>2</v>
      </c>
      <c r="D18" s="122">
        <v>32</v>
      </c>
      <c r="E18" s="122">
        <v>23</v>
      </c>
      <c r="F18" s="107">
        <v>15</v>
      </c>
      <c r="G18" s="107" t="s">
        <v>83</v>
      </c>
      <c r="H18" s="107" t="s">
        <v>83</v>
      </c>
    </row>
    <row r="19" spans="1:8" ht="15" customHeight="1" x14ac:dyDescent="0.2">
      <c r="A19" s="98" t="s">
        <v>225</v>
      </c>
      <c r="B19" s="37">
        <v>339</v>
      </c>
      <c r="C19" s="37">
        <v>19</v>
      </c>
      <c r="D19" s="99">
        <v>168</v>
      </c>
      <c r="E19" s="99">
        <v>85</v>
      </c>
      <c r="F19" s="37">
        <v>67</v>
      </c>
      <c r="G19" s="37" t="s">
        <v>83</v>
      </c>
      <c r="H19" s="37" t="s">
        <v>83</v>
      </c>
    </row>
    <row r="20" spans="1:8" ht="15" customHeight="1" x14ac:dyDescent="0.2">
      <c r="A20" s="101" t="s">
        <v>222</v>
      </c>
      <c r="B20" s="37">
        <v>169</v>
      </c>
      <c r="C20" s="37">
        <v>10</v>
      </c>
      <c r="D20" s="37">
        <v>90</v>
      </c>
      <c r="E20" s="37">
        <v>35</v>
      </c>
      <c r="F20" s="37">
        <v>34</v>
      </c>
      <c r="G20" s="37" t="s">
        <v>83</v>
      </c>
      <c r="H20" s="37" t="s">
        <v>83</v>
      </c>
    </row>
    <row r="21" spans="1:8" ht="15" customHeight="1" x14ac:dyDescent="0.2">
      <c r="A21" s="101" t="s">
        <v>223</v>
      </c>
      <c r="B21" s="107">
        <v>32</v>
      </c>
      <c r="C21" s="107">
        <v>1</v>
      </c>
      <c r="D21" s="122">
        <v>18</v>
      </c>
      <c r="E21" s="122">
        <v>6</v>
      </c>
      <c r="F21" s="107">
        <v>7</v>
      </c>
      <c r="G21" s="107" t="s">
        <v>83</v>
      </c>
      <c r="H21" s="107" t="s">
        <v>83</v>
      </c>
    </row>
    <row r="22" spans="1:8" ht="15" customHeight="1" x14ac:dyDescent="0.2">
      <c r="A22" s="101" t="s">
        <v>443</v>
      </c>
      <c r="B22" s="107">
        <v>138</v>
      </c>
      <c r="C22" s="107">
        <v>8</v>
      </c>
      <c r="D22" s="122">
        <v>60</v>
      </c>
      <c r="E22" s="122">
        <v>44</v>
      </c>
      <c r="F22" s="107">
        <v>26</v>
      </c>
      <c r="G22" s="107" t="s">
        <v>83</v>
      </c>
      <c r="H22" s="107" t="s">
        <v>83</v>
      </c>
    </row>
    <row r="23" spans="1:8" ht="15" customHeight="1" x14ac:dyDescent="0.2">
      <c r="A23" s="98" t="s">
        <v>303</v>
      </c>
      <c r="B23" s="107">
        <v>28</v>
      </c>
      <c r="C23" s="107">
        <v>3</v>
      </c>
      <c r="D23" s="122">
        <v>19</v>
      </c>
      <c r="E23" s="122">
        <v>1</v>
      </c>
      <c r="F23" s="107" t="s">
        <v>83</v>
      </c>
      <c r="G23" s="107" t="s">
        <v>83</v>
      </c>
      <c r="H23" s="107">
        <v>5</v>
      </c>
    </row>
    <row r="24" spans="1:8" ht="15" customHeight="1" x14ac:dyDescent="0.2">
      <c r="A24" s="98" t="s">
        <v>227</v>
      </c>
      <c r="B24" s="99">
        <v>3005</v>
      </c>
      <c r="C24" s="37">
        <v>437</v>
      </c>
      <c r="D24" s="99">
        <v>1919</v>
      </c>
      <c r="E24" s="99">
        <v>437</v>
      </c>
      <c r="F24" s="37">
        <v>211</v>
      </c>
      <c r="G24" s="37">
        <v>1</v>
      </c>
      <c r="H24" s="37" t="s">
        <v>83</v>
      </c>
    </row>
    <row r="25" spans="1:8" ht="15" customHeight="1" x14ac:dyDescent="0.2">
      <c r="A25" s="98" t="s">
        <v>304</v>
      </c>
      <c r="B25" s="91">
        <v>23716</v>
      </c>
      <c r="C25" s="99">
        <v>2128</v>
      </c>
      <c r="D25" s="91">
        <v>20865</v>
      </c>
      <c r="E25" s="37">
        <v>441</v>
      </c>
      <c r="F25" s="37">
        <v>279</v>
      </c>
      <c r="G25" s="37">
        <v>3</v>
      </c>
      <c r="H25" s="37" t="s">
        <v>83</v>
      </c>
    </row>
    <row r="26" spans="1:8" ht="15" customHeight="1" x14ac:dyDescent="0.2">
      <c r="A26" s="98" t="s">
        <v>305</v>
      </c>
      <c r="B26" s="91">
        <v>58490</v>
      </c>
      <c r="C26" s="91">
        <v>603</v>
      </c>
      <c r="D26" s="91">
        <v>51329</v>
      </c>
      <c r="E26" s="99">
        <v>3702</v>
      </c>
      <c r="F26" s="99">
        <v>2852</v>
      </c>
      <c r="G26" s="37">
        <v>4</v>
      </c>
      <c r="H26" s="37" t="s">
        <v>83</v>
      </c>
    </row>
    <row r="27" spans="1:8" ht="15" customHeight="1" x14ac:dyDescent="0.2">
      <c r="A27" s="98" t="s">
        <v>229</v>
      </c>
      <c r="B27" s="91">
        <v>22322</v>
      </c>
      <c r="C27" s="91">
        <v>5625</v>
      </c>
      <c r="D27" s="91">
        <v>16609</v>
      </c>
      <c r="E27" s="99">
        <v>59</v>
      </c>
      <c r="F27" s="99">
        <v>27</v>
      </c>
      <c r="G27" s="37">
        <v>2</v>
      </c>
      <c r="H27" s="37" t="s">
        <v>83</v>
      </c>
    </row>
    <row r="28" spans="1:8" ht="15" customHeight="1" thickBot="1" x14ac:dyDescent="0.25">
      <c r="A28" s="102" t="s">
        <v>230</v>
      </c>
      <c r="B28" s="44">
        <v>2436</v>
      </c>
      <c r="C28" s="39">
        <v>196</v>
      </c>
      <c r="D28" s="44">
        <v>865</v>
      </c>
      <c r="E28" s="44">
        <v>851</v>
      </c>
      <c r="F28" s="39">
        <v>471</v>
      </c>
      <c r="G28" s="39">
        <v>53</v>
      </c>
      <c r="H28" s="39" t="s">
        <v>83</v>
      </c>
    </row>
    <row r="29" spans="1:8" x14ac:dyDescent="0.2">
      <c r="A29" s="286" t="s">
        <v>306</v>
      </c>
      <c r="B29" s="286"/>
      <c r="C29" s="286"/>
      <c r="D29" s="286"/>
      <c r="E29" s="286"/>
      <c r="F29" s="286"/>
      <c r="G29" s="286"/>
      <c r="H29" s="286"/>
    </row>
    <row r="30" spans="1:8" x14ac:dyDescent="0.2">
      <c r="A30" s="286" t="s">
        <v>307</v>
      </c>
      <c r="B30" s="286"/>
      <c r="C30" s="286"/>
      <c r="D30" s="286"/>
      <c r="E30" s="286"/>
      <c r="F30" s="286"/>
      <c r="G30" s="286"/>
      <c r="H30" s="286"/>
    </row>
    <row r="31" spans="1:8" x14ac:dyDescent="0.2">
      <c r="A31" s="286" t="s">
        <v>308</v>
      </c>
      <c r="B31" s="286"/>
      <c r="C31" s="286"/>
      <c r="D31" s="286"/>
      <c r="E31" s="286"/>
      <c r="F31" s="286"/>
      <c r="G31" s="286"/>
      <c r="H31" s="286"/>
    </row>
    <row r="32" spans="1:8" x14ac:dyDescent="0.2">
      <c r="A32" s="286" t="s">
        <v>309</v>
      </c>
      <c r="B32" s="286"/>
      <c r="C32" s="286"/>
      <c r="D32" s="286"/>
      <c r="E32" s="286"/>
      <c r="F32" s="286"/>
      <c r="G32" s="286"/>
      <c r="H32" s="286"/>
    </row>
    <row r="33" spans="1:8" x14ac:dyDescent="0.2">
      <c r="A33" s="287" t="s">
        <v>312</v>
      </c>
      <c r="B33" s="288"/>
      <c r="C33" s="288"/>
      <c r="D33" s="288"/>
      <c r="E33" s="288"/>
      <c r="F33" s="288"/>
      <c r="G33" s="288"/>
      <c r="H33" s="288"/>
    </row>
    <row r="34" spans="1:8" ht="15" customHeight="1" x14ac:dyDescent="0.2">
      <c r="A34" s="264"/>
      <c r="B34" s="282"/>
      <c r="C34" s="282"/>
      <c r="D34" s="282"/>
      <c r="E34" s="282"/>
      <c r="F34" s="282"/>
      <c r="G34" s="282"/>
      <c r="H34" s="282"/>
    </row>
    <row r="35" spans="1:8" ht="15" customHeight="1" x14ac:dyDescent="0.2">
      <c r="B35" s="71"/>
      <c r="C35" s="71"/>
      <c r="D35" s="71"/>
      <c r="E35" s="71"/>
      <c r="F35" s="71"/>
      <c r="G35" s="71"/>
      <c r="H35" s="71"/>
    </row>
    <row r="36" spans="1:8" ht="15" customHeight="1" x14ac:dyDescent="0.2">
      <c r="B36" s="71"/>
      <c r="C36" s="71"/>
      <c r="D36" s="71"/>
      <c r="E36" s="71"/>
      <c r="F36" s="71"/>
      <c r="G36" s="71"/>
      <c r="H36" s="71"/>
    </row>
    <row r="37" spans="1:8" ht="15" customHeight="1" x14ac:dyDescent="0.2">
      <c r="B37" s="71"/>
      <c r="C37" s="71"/>
      <c r="D37" s="71"/>
      <c r="E37" s="71"/>
      <c r="F37" s="71"/>
      <c r="G37" s="71"/>
      <c r="H37" s="71"/>
    </row>
  </sheetData>
  <mergeCells count="11">
    <mergeCell ref="A34:H34"/>
    <mergeCell ref="A29:H29"/>
    <mergeCell ref="A30:H30"/>
    <mergeCell ref="A31:H31"/>
    <mergeCell ref="A32:H32"/>
    <mergeCell ref="A33:H33"/>
    <mergeCell ref="A1:H1"/>
    <mergeCell ref="A2:H2"/>
    <mergeCell ref="A3:H3"/>
    <mergeCell ref="A4:H4"/>
    <mergeCell ref="J2:J3"/>
  </mergeCells>
  <conditionalFormatting sqref="G9:H9">
    <cfRule type="cellIs" dxfId="29" priority="2" operator="equal">
      <formula>0</formula>
    </cfRule>
  </conditionalFormatting>
  <conditionalFormatting sqref="G8:H8">
    <cfRule type="cellIs" dxfId="28" priority="3" operator="equal">
      <formula>0</formula>
    </cfRule>
  </conditionalFormatting>
  <conditionalFormatting sqref="G10:H11">
    <cfRule type="cellIs" dxfId="27" priority="1" operator="equal">
      <formula>0</formula>
    </cfRule>
  </conditionalFormatting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/>
  <dimension ref="A1:J59"/>
  <sheetViews>
    <sheetView showGridLines="0" workbookViewId="0">
      <selection activeCell="J32" sqref="J32"/>
    </sheetView>
  </sheetViews>
  <sheetFormatPr baseColWidth="10" defaultRowHeight="12.75" x14ac:dyDescent="0.2"/>
  <cols>
    <col min="1" max="1" width="34.85546875" style="29" bestFit="1" customWidth="1"/>
    <col min="2" max="2" width="8.5703125" style="72" bestFit="1" customWidth="1"/>
    <col min="3" max="3" width="9.85546875" style="72" customWidth="1"/>
    <col min="4" max="5" width="8.5703125" style="72" bestFit="1" customWidth="1"/>
    <col min="6" max="6" width="12" style="72" customWidth="1"/>
    <col min="7" max="7" width="10.85546875" style="72" customWidth="1"/>
    <col min="8" max="8" width="11.28515625" style="72" customWidth="1"/>
    <col min="9" max="16384" width="11.42578125" style="19"/>
  </cols>
  <sheetData>
    <row r="1" spans="1:10" ht="15" customHeight="1" x14ac:dyDescent="0.2">
      <c r="A1" s="281" t="s">
        <v>157</v>
      </c>
      <c r="B1" s="282"/>
      <c r="C1" s="282"/>
      <c r="D1" s="282"/>
      <c r="E1" s="282"/>
      <c r="F1" s="282"/>
      <c r="G1" s="282"/>
      <c r="H1" s="282"/>
    </row>
    <row r="2" spans="1:10" ht="15" customHeight="1" x14ac:dyDescent="0.2">
      <c r="A2" s="281" t="s">
        <v>315</v>
      </c>
      <c r="B2" s="282"/>
      <c r="C2" s="282"/>
      <c r="D2" s="282"/>
      <c r="E2" s="282"/>
      <c r="F2" s="282"/>
      <c r="G2" s="282"/>
      <c r="H2" s="282"/>
      <c r="J2" s="259" t="s">
        <v>50</v>
      </c>
    </row>
    <row r="3" spans="1:10" ht="15" customHeight="1" x14ac:dyDescent="0.2">
      <c r="A3" s="281" t="s">
        <v>314</v>
      </c>
      <c r="B3" s="282"/>
      <c r="C3" s="282"/>
      <c r="D3" s="282"/>
      <c r="E3" s="282"/>
      <c r="F3" s="282"/>
      <c r="G3" s="282"/>
      <c r="H3" s="282"/>
      <c r="J3" s="259"/>
    </row>
    <row r="4" spans="1:10" ht="15" customHeight="1" x14ac:dyDescent="0.2">
      <c r="A4" s="281" t="s">
        <v>311</v>
      </c>
      <c r="B4" s="282"/>
      <c r="C4" s="282"/>
      <c r="D4" s="282"/>
      <c r="E4" s="282"/>
      <c r="F4" s="282"/>
      <c r="G4" s="282"/>
      <c r="H4" s="282"/>
    </row>
    <row r="5" spans="1:10" ht="15" customHeight="1" x14ac:dyDescent="0.2">
      <c r="A5" s="20"/>
      <c r="B5" s="69"/>
      <c r="C5" s="69"/>
      <c r="D5" s="69"/>
      <c r="E5" s="69"/>
      <c r="F5" s="69"/>
      <c r="G5" s="69"/>
      <c r="H5" s="69"/>
    </row>
    <row r="6" spans="1:10" ht="25.5" x14ac:dyDescent="0.2">
      <c r="A6" s="22" t="s">
        <v>300</v>
      </c>
      <c r="B6" s="23" t="s">
        <v>69</v>
      </c>
      <c r="C6" s="23" t="s">
        <v>271</v>
      </c>
      <c r="D6" s="23" t="s">
        <v>153</v>
      </c>
      <c r="E6" s="23" t="s">
        <v>272</v>
      </c>
      <c r="F6" s="23" t="s">
        <v>273</v>
      </c>
      <c r="G6" s="23" t="s">
        <v>301</v>
      </c>
      <c r="H6" s="23" t="s">
        <v>274</v>
      </c>
    </row>
    <row r="7" spans="1:10" ht="15" customHeight="1" x14ac:dyDescent="0.2">
      <c r="A7" s="105" t="s">
        <v>69</v>
      </c>
      <c r="B7" s="41">
        <v>73.297985029642248</v>
      </c>
      <c r="C7" s="41">
        <v>58.838889901014149</v>
      </c>
      <c r="D7" s="41">
        <v>81.269039539105052</v>
      </c>
      <c r="E7" s="41">
        <v>42.136462617953065</v>
      </c>
      <c r="F7" s="41">
        <v>46.740904291062684</v>
      </c>
      <c r="G7" s="41">
        <v>100</v>
      </c>
      <c r="H7" s="41">
        <v>100</v>
      </c>
    </row>
    <row r="8" spans="1:10" ht="15" customHeight="1" x14ac:dyDescent="0.2">
      <c r="A8" s="98" t="s">
        <v>213</v>
      </c>
      <c r="B8" s="42">
        <v>100</v>
      </c>
      <c r="C8" s="37" t="s">
        <v>83</v>
      </c>
      <c r="D8" s="37" t="s">
        <v>83</v>
      </c>
      <c r="E8" s="37" t="s">
        <v>83</v>
      </c>
      <c r="F8" s="37" t="s">
        <v>83</v>
      </c>
      <c r="G8" s="42">
        <v>100</v>
      </c>
      <c r="H8" s="37" t="s">
        <v>83</v>
      </c>
    </row>
    <row r="9" spans="1:10" ht="15" customHeight="1" x14ac:dyDescent="0.2">
      <c r="A9" s="98" t="s">
        <v>214</v>
      </c>
      <c r="B9" s="42">
        <v>56.301886792452827</v>
      </c>
      <c r="C9" s="42">
        <v>44.169611307420489</v>
      </c>
      <c r="D9" s="42">
        <v>62.271805273833671</v>
      </c>
      <c r="E9" s="42">
        <v>41.837968561064088</v>
      </c>
      <c r="F9" s="42">
        <v>68.789808917197448</v>
      </c>
      <c r="G9" s="42">
        <v>100</v>
      </c>
      <c r="H9" s="37" t="s">
        <v>83</v>
      </c>
    </row>
    <row r="10" spans="1:10" ht="15" customHeight="1" x14ac:dyDescent="0.2">
      <c r="A10" s="98" t="s">
        <v>215</v>
      </c>
      <c r="B10" s="42">
        <v>73.014018691588788</v>
      </c>
      <c r="C10" s="42">
        <v>71.717171717171709</v>
      </c>
      <c r="D10" s="42">
        <v>79.500891265597147</v>
      </c>
      <c r="E10" s="42">
        <v>52.054794520547944</v>
      </c>
      <c r="F10" s="42">
        <v>58.139534883720934</v>
      </c>
      <c r="G10" s="42">
        <v>100</v>
      </c>
      <c r="H10" s="37" t="s">
        <v>83</v>
      </c>
    </row>
    <row r="11" spans="1:10" ht="15" customHeight="1" x14ac:dyDescent="0.2">
      <c r="A11" s="98" t="s">
        <v>216</v>
      </c>
      <c r="B11" s="42">
        <v>64.119601328903656</v>
      </c>
      <c r="C11" s="42">
        <v>50</v>
      </c>
      <c r="D11" s="42">
        <v>47.826086956521742</v>
      </c>
      <c r="E11" s="42">
        <v>47.5</v>
      </c>
      <c r="F11" s="42">
        <v>41.379310344827587</v>
      </c>
      <c r="G11" s="37" t="s">
        <v>83</v>
      </c>
      <c r="H11" s="42">
        <v>100</v>
      </c>
    </row>
    <row r="12" spans="1:10" ht="15" customHeight="1" x14ac:dyDescent="0.2">
      <c r="A12" s="98" t="s">
        <v>217</v>
      </c>
      <c r="B12" s="42">
        <v>28.94380742112385</v>
      </c>
      <c r="C12" s="42">
        <v>25.49889135254989</v>
      </c>
      <c r="D12" s="42">
        <v>27.728241907346383</v>
      </c>
      <c r="E12" s="42">
        <v>19.769119769119769</v>
      </c>
      <c r="F12" s="42">
        <v>23.333333333333332</v>
      </c>
      <c r="G12" s="42">
        <v>100</v>
      </c>
      <c r="H12" s="42">
        <v>100</v>
      </c>
    </row>
    <row r="13" spans="1:10" ht="15" customHeight="1" x14ac:dyDescent="0.2">
      <c r="A13" s="98" t="s">
        <v>302</v>
      </c>
      <c r="B13" s="42">
        <v>83.394199785177221</v>
      </c>
      <c r="C13" s="42">
        <v>73.65269461077844</v>
      </c>
      <c r="D13" s="42">
        <v>88.700342015259139</v>
      </c>
      <c r="E13" s="42">
        <v>58.365758754863819</v>
      </c>
      <c r="F13" s="42">
        <v>57.760314341846765</v>
      </c>
      <c r="G13" s="42">
        <v>100</v>
      </c>
      <c r="H13" s="37" t="s">
        <v>83</v>
      </c>
    </row>
    <row r="14" spans="1:10" ht="15" customHeight="1" x14ac:dyDescent="0.2">
      <c r="A14" s="98" t="s">
        <v>220</v>
      </c>
      <c r="B14" s="42">
        <v>73.244147157190625</v>
      </c>
      <c r="C14" s="42">
        <v>68.275862068965523</v>
      </c>
      <c r="D14" s="42">
        <v>79.898218829516537</v>
      </c>
      <c r="E14" s="42">
        <v>26.086956521739129</v>
      </c>
      <c r="F14" s="42">
        <v>90</v>
      </c>
      <c r="G14" s="42">
        <v>100</v>
      </c>
      <c r="H14" s="37" t="s">
        <v>83</v>
      </c>
    </row>
    <row r="15" spans="1:10" ht="15" customHeight="1" x14ac:dyDescent="0.2">
      <c r="A15" s="98" t="s">
        <v>221</v>
      </c>
      <c r="B15" s="42">
        <v>62.213740458015266</v>
      </c>
      <c r="C15" s="42">
        <v>51.282051282051277</v>
      </c>
      <c r="D15" s="42">
        <v>65.758754863813223</v>
      </c>
      <c r="E15" s="42">
        <v>55.26315789473685</v>
      </c>
      <c r="F15" s="42">
        <v>64.912280701754383</v>
      </c>
      <c r="G15" s="37" t="s">
        <v>83</v>
      </c>
      <c r="H15" s="37" t="s">
        <v>83</v>
      </c>
    </row>
    <row r="16" spans="1:10" ht="15" customHeight="1" x14ac:dyDescent="0.2">
      <c r="A16" s="101" t="s">
        <v>222</v>
      </c>
      <c r="B16" s="113">
        <v>65.567765567765562</v>
      </c>
      <c r="C16" s="113">
        <v>47.368421052631575</v>
      </c>
      <c r="D16" s="113">
        <v>67.424242424242422</v>
      </c>
      <c r="E16" s="113">
        <v>57.377049180327866</v>
      </c>
      <c r="F16" s="113">
        <v>75.409836065573771</v>
      </c>
      <c r="G16" s="107" t="s">
        <v>83</v>
      </c>
      <c r="H16" s="107" t="s">
        <v>83</v>
      </c>
    </row>
    <row r="17" spans="1:8" ht="15" customHeight="1" x14ac:dyDescent="0.2">
      <c r="A17" s="101" t="s">
        <v>223</v>
      </c>
      <c r="B17" s="113">
        <v>70.09345794392523</v>
      </c>
      <c r="C17" s="113">
        <v>64.285714285714292</v>
      </c>
      <c r="D17" s="113">
        <v>76.19047619047619</v>
      </c>
      <c r="E17" s="113">
        <v>38.461538461538467</v>
      </c>
      <c r="F17" s="113">
        <v>76.470588235294116</v>
      </c>
      <c r="G17" s="107" t="s">
        <v>83</v>
      </c>
      <c r="H17" s="107" t="s">
        <v>83</v>
      </c>
    </row>
    <row r="18" spans="1:8" ht="15" customHeight="1" x14ac:dyDescent="0.2">
      <c r="A18" s="101" t="s">
        <v>443</v>
      </c>
      <c r="B18" s="113">
        <v>50</v>
      </c>
      <c r="C18" s="113">
        <v>33.333333333333329</v>
      </c>
      <c r="D18" s="113">
        <v>51.612903225806448</v>
      </c>
      <c r="E18" s="113">
        <v>57.499999999999993</v>
      </c>
      <c r="F18" s="113">
        <v>41.666666666666671</v>
      </c>
      <c r="G18" s="107" t="s">
        <v>83</v>
      </c>
      <c r="H18" s="107" t="s">
        <v>83</v>
      </c>
    </row>
    <row r="19" spans="1:8" ht="15" customHeight="1" x14ac:dyDescent="0.2">
      <c r="A19" s="98" t="s">
        <v>225</v>
      </c>
      <c r="B19" s="42">
        <v>57.948717948717956</v>
      </c>
      <c r="C19" s="42">
        <v>47.5</v>
      </c>
      <c r="D19" s="42">
        <v>62.222222222222221</v>
      </c>
      <c r="E19" s="42">
        <v>53.459119496855344</v>
      </c>
      <c r="F19" s="42">
        <v>57.758620689655174</v>
      </c>
      <c r="G19" s="37" t="s">
        <v>83</v>
      </c>
      <c r="H19" s="37" t="s">
        <v>83</v>
      </c>
    </row>
    <row r="20" spans="1:8" ht="15" customHeight="1" x14ac:dyDescent="0.2">
      <c r="A20" s="101" t="s">
        <v>222</v>
      </c>
      <c r="B20" s="113">
        <v>62.132352941176471</v>
      </c>
      <c r="C20" s="113">
        <v>58.82352941176471</v>
      </c>
      <c r="D20" s="113">
        <v>69.230769230769226</v>
      </c>
      <c r="E20" s="113">
        <v>51.470588235294116</v>
      </c>
      <c r="F20" s="113">
        <v>59.649122807017541</v>
      </c>
      <c r="G20" s="37" t="s">
        <v>83</v>
      </c>
      <c r="H20" s="37" t="s">
        <v>83</v>
      </c>
    </row>
    <row r="21" spans="1:8" ht="15" customHeight="1" x14ac:dyDescent="0.2">
      <c r="A21" s="101" t="s">
        <v>223</v>
      </c>
      <c r="B21" s="113">
        <v>69.565217391304344</v>
      </c>
      <c r="C21" s="113">
        <v>100</v>
      </c>
      <c r="D21" s="113">
        <v>78.260869565217391</v>
      </c>
      <c r="E21" s="113">
        <v>42.857142857142854</v>
      </c>
      <c r="F21" s="113">
        <v>87.5</v>
      </c>
      <c r="G21" s="107" t="s">
        <v>83</v>
      </c>
      <c r="H21" s="107" t="s">
        <v>83</v>
      </c>
    </row>
    <row r="22" spans="1:8" ht="15" customHeight="1" x14ac:dyDescent="0.2">
      <c r="A22" s="101" t="s">
        <v>443</v>
      </c>
      <c r="B22" s="113">
        <v>51.68539325842697</v>
      </c>
      <c r="C22" s="113">
        <v>36.363636363636367</v>
      </c>
      <c r="D22" s="113">
        <v>51.282051282051277</v>
      </c>
      <c r="E22" s="113">
        <v>57.142857142857139</v>
      </c>
      <c r="F22" s="113">
        <v>50.980392156862742</v>
      </c>
      <c r="G22" s="107" t="s">
        <v>83</v>
      </c>
      <c r="H22" s="107" t="s">
        <v>83</v>
      </c>
    </row>
    <row r="23" spans="1:8" ht="15" customHeight="1" x14ac:dyDescent="0.2">
      <c r="A23" s="98" t="s">
        <v>303</v>
      </c>
      <c r="B23" s="42">
        <v>60.869565217391312</v>
      </c>
      <c r="C23" s="42">
        <v>60</v>
      </c>
      <c r="D23" s="42">
        <v>90.476190476190482</v>
      </c>
      <c r="E23" s="42">
        <v>9.0909090909090917</v>
      </c>
      <c r="F23" s="42" t="s">
        <v>83</v>
      </c>
      <c r="G23" s="107" t="s">
        <v>83</v>
      </c>
      <c r="H23" s="42">
        <v>100</v>
      </c>
    </row>
    <row r="24" spans="1:8" ht="15" customHeight="1" x14ac:dyDescent="0.2">
      <c r="A24" s="98" t="s">
        <v>227</v>
      </c>
      <c r="B24" s="42">
        <v>58.406219630709423</v>
      </c>
      <c r="C24" s="42">
        <v>57.198952879581157</v>
      </c>
      <c r="D24" s="42">
        <v>64.852990875295717</v>
      </c>
      <c r="E24" s="42">
        <v>44.54638124362895</v>
      </c>
      <c r="F24" s="42">
        <v>47.954545454545453</v>
      </c>
      <c r="G24" s="42">
        <v>100</v>
      </c>
      <c r="H24" s="37" t="s">
        <v>83</v>
      </c>
    </row>
    <row r="25" spans="1:8" ht="15" customHeight="1" x14ac:dyDescent="0.2">
      <c r="A25" s="98" t="s">
        <v>304</v>
      </c>
      <c r="B25" s="42">
        <v>86.450625159479458</v>
      </c>
      <c r="C25" s="42">
        <v>78.495020287716713</v>
      </c>
      <c r="D25" s="42">
        <v>89.326997174415624</v>
      </c>
      <c r="E25" s="42">
        <v>52.5</v>
      </c>
      <c r="F25" s="42">
        <v>53.550863723608444</v>
      </c>
      <c r="G25" s="42">
        <v>100</v>
      </c>
      <c r="H25" s="37" t="s">
        <v>83</v>
      </c>
    </row>
    <row r="26" spans="1:8" ht="15" customHeight="1" x14ac:dyDescent="0.2">
      <c r="A26" s="98" t="s">
        <v>305</v>
      </c>
      <c r="B26" s="42">
        <v>78.361758282981214</v>
      </c>
      <c r="C26" s="42">
        <v>66.336633663366342</v>
      </c>
      <c r="D26" s="42">
        <v>88.121480565856331</v>
      </c>
      <c r="E26" s="42">
        <v>40.125731628007806</v>
      </c>
      <c r="F26" s="42">
        <v>45.602814198912696</v>
      </c>
      <c r="G26" s="42">
        <v>100</v>
      </c>
      <c r="H26" s="37" t="s">
        <v>83</v>
      </c>
    </row>
    <row r="27" spans="1:8" ht="15" customHeight="1" x14ac:dyDescent="0.2">
      <c r="A27" s="98" t="s">
        <v>229</v>
      </c>
      <c r="B27" s="42">
        <v>73.160499491986499</v>
      </c>
      <c r="C27" s="42">
        <v>56.059398046641419</v>
      </c>
      <c r="D27" s="42">
        <v>82.113017254165214</v>
      </c>
      <c r="E27" s="42">
        <v>33.90804597701149</v>
      </c>
      <c r="F27" s="42">
        <v>36.486486486486484</v>
      </c>
      <c r="G27" s="42">
        <v>100</v>
      </c>
      <c r="H27" s="37" t="s">
        <v>83</v>
      </c>
    </row>
    <row r="28" spans="1:8" ht="15" customHeight="1" thickBot="1" x14ac:dyDescent="0.25">
      <c r="A28" s="102" t="s">
        <v>230</v>
      </c>
      <c r="B28" s="43">
        <v>57.684110821690737</v>
      </c>
      <c r="C28" s="43">
        <v>56.160458452722061</v>
      </c>
      <c r="D28" s="43">
        <v>62.007168458781358</v>
      </c>
      <c r="E28" s="43">
        <v>54.761904761904766</v>
      </c>
      <c r="F28" s="43">
        <v>54.013761467889907</v>
      </c>
      <c r="G28" s="43">
        <v>100</v>
      </c>
      <c r="H28" s="39" t="s">
        <v>83</v>
      </c>
    </row>
    <row r="29" spans="1:8" x14ac:dyDescent="0.2">
      <c r="A29" s="286" t="s">
        <v>306</v>
      </c>
      <c r="B29" s="286"/>
      <c r="C29" s="286"/>
      <c r="D29" s="286"/>
      <c r="E29" s="286"/>
      <c r="F29" s="286"/>
      <c r="G29" s="286"/>
      <c r="H29" s="286"/>
    </row>
    <row r="30" spans="1:8" x14ac:dyDescent="0.2">
      <c r="A30" s="286" t="s">
        <v>307</v>
      </c>
      <c r="B30" s="286"/>
      <c r="C30" s="286"/>
      <c r="D30" s="286"/>
      <c r="E30" s="286"/>
      <c r="F30" s="286"/>
      <c r="G30" s="286"/>
      <c r="H30" s="286"/>
    </row>
    <row r="31" spans="1:8" x14ac:dyDescent="0.2">
      <c r="A31" s="286" t="s">
        <v>308</v>
      </c>
      <c r="B31" s="286"/>
      <c r="C31" s="286"/>
      <c r="D31" s="286"/>
      <c r="E31" s="286"/>
      <c r="F31" s="286"/>
      <c r="G31" s="286"/>
      <c r="H31" s="286"/>
    </row>
    <row r="32" spans="1:8" x14ac:dyDescent="0.2">
      <c r="A32" s="286" t="s">
        <v>309</v>
      </c>
      <c r="B32" s="286"/>
      <c r="C32" s="286"/>
      <c r="D32" s="286"/>
      <c r="E32" s="286"/>
      <c r="F32" s="286"/>
      <c r="G32" s="286"/>
      <c r="H32" s="286"/>
    </row>
    <row r="33" spans="1:8" x14ac:dyDescent="0.2">
      <c r="A33" s="287" t="s">
        <v>312</v>
      </c>
      <c r="B33" s="288"/>
      <c r="C33" s="288"/>
      <c r="D33" s="288"/>
      <c r="E33" s="288"/>
      <c r="F33" s="288"/>
      <c r="G33" s="288"/>
      <c r="H33" s="288"/>
    </row>
    <row r="34" spans="1:8" ht="17.100000000000001" customHeight="1" x14ac:dyDescent="0.2">
      <c r="A34" s="264"/>
      <c r="B34" s="282"/>
      <c r="C34" s="282"/>
      <c r="D34" s="282"/>
      <c r="E34" s="282"/>
      <c r="F34" s="282"/>
      <c r="G34" s="282"/>
      <c r="H34" s="282"/>
    </row>
    <row r="35" spans="1:8" ht="15" customHeight="1" x14ac:dyDescent="0.2">
      <c r="B35" s="71"/>
      <c r="C35" s="71"/>
      <c r="D35" s="71"/>
      <c r="E35" s="71"/>
      <c r="F35" s="71"/>
      <c r="G35" s="71"/>
      <c r="H35" s="71"/>
    </row>
    <row r="36" spans="1:8" ht="15" customHeight="1" x14ac:dyDescent="0.2">
      <c r="B36" s="71"/>
      <c r="C36" s="71"/>
      <c r="D36" s="71"/>
      <c r="E36" s="71"/>
      <c r="F36" s="71"/>
      <c r="G36" s="71"/>
      <c r="H36" s="71"/>
    </row>
    <row r="37" spans="1:8" ht="15" customHeight="1" x14ac:dyDescent="0.2">
      <c r="B37" s="71"/>
      <c r="C37" s="71"/>
      <c r="D37" s="71"/>
      <c r="E37" s="71"/>
      <c r="F37" s="71"/>
      <c r="G37" s="71"/>
      <c r="H37" s="71"/>
    </row>
    <row r="38" spans="1:8" ht="15" customHeight="1" x14ac:dyDescent="0.2"/>
    <row r="39" spans="1:8" ht="15" customHeight="1" x14ac:dyDescent="0.2"/>
    <row r="40" spans="1:8" ht="15" customHeight="1" x14ac:dyDescent="0.2"/>
    <row r="41" spans="1:8" ht="15" customHeight="1" x14ac:dyDescent="0.2"/>
    <row r="42" spans="1:8" ht="15" customHeight="1" x14ac:dyDescent="0.2"/>
    <row r="43" spans="1:8" ht="15" customHeight="1" x14ac:dyDescent="0.2"/>
    <row r="44" spans="1:8" ht="15" customHeight="1" x14ac:dyDescent="0.2"/>
    <row r="45" spans="1:8" ht="15" customHeight="1" x14ac:dyDescent="0.2"/>
    <row r="46" spans="1:8" ht="15" customHeight="1" x14ac:dyDescent="0.2"/>
    <row r="47" spans="1:8" ht="15" customHeight="1" x14ac:dyDescent="0.2"/>
    <row r="48" spans="1:8" ht="15" customHeight="1" x14ac:dyDescent="0.2"/>
    <row r="49" ht="15" customHeight="1" x14ac:dyDescent="0.2"/>
    <row r="50" ht="15" customHeight="1" x14ac:dyDescent="0.2"/>
    <row r="51" ht="15" customHeight="1" x14ac:dyDescent="0.2"/>
    <row r="52" ht="15" customHeight="1" x14ac:dyDescent="0.2"/>
    <row r="53" ht="15" customHeight="1" x14ac:dyDescent="0.2"/>
    <row r="54" ht="15" customHeight="1" x14ac:dyDescent="0.2"/>
    <row r="55" ht="15" customHeight="1" x14ac:dyDescent="0.2"/>
    <row r="56" ht="15" customHeight="1" x14ac:dyDescent="0.2"/>
    <row r="57" ht="15" customHeight="1" x14ac:dyDescent="0.2"/>
    <row r="58" ht="15" customHeight="1" x14ac:dyDescent="0.2"/>
    <row r="59" ht="15" customHeight="1" x14ac:dyDescent="0.2"/>
  </sheetData>
  <mergeCells count="11">
    <mergeCell ref="A34:H34"/>
    <mergeCell ref="A29:H29"/>
    <mergeCell ref="A30:H30"/>
    <mergeCell ref="A31:H31"/>
    <mergeCell ref="A32:H32"/>
    <mergeCell ref="A33:H33"/>
    <mergeCell ref="J2:J3"/>
    <mergeCell ref="A1:H1"/>
    <mergeCell ref="A2:H2"/>
    <mergeCell ref="A3:H3"/>
    <mergeCell ref="A4:H4"/>
  </mergeCells>
  <conditionalFormatting sqref="H9">
    <cfRule type="cellIs" dxfId="26" priority="2" operator="equal">
      <formula>0</formula>
    </cfRule>
  </conditionalFormatting>
  <conditionalFormatting sqref="H8">
    <cfRule type="cellIs" dxfId="25" priority="3" operator="equal">
      <formula>0</formula>
    </cfRule>
  </conditionalFormatting>
  <conditionalFormatting sqref="G11 H10">
    <cfRule type="cellIs" dxfId="24" priority="1" operator="equal">
      <formula>0</formula>
    </cfRule>
  </conditionalFormatting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5" orientation="landscape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L12" sqref="L12"/>
    </sheetView>
  </sheetViews>
  <sheetFormatPr baseColWidth="10" defaultRowHeight="15" customHeight="1" x14ac:dyDescent="0.2"/>
  <cols>
    <col min="1" max="1" width="17.7109375" style="29" customWidth="1"/>
    <col min="2" max="2" width="11.5703125" style="29" customWidth="1"/>
    <col min="3" max="4" width="11.7109375" style="29" customWidth="1"/>
    <col min="5" max="5" width="11.28515625" style="29" customWidth="1"/>
    <col min="6" max="6" width="11.7109375" style="29" customWidth="1"/>
    <col min="7" max="7" width="10.5703125" style="29" customWidth="1"/>
    <col min="8" max="8" width="10.28515625" style="29" customWidth="1"/>
    <col min="9" max="16384" width="11.42578125" style="19"/>
  </cols>
  <sheetData>
    <row r="1" spans="1:10" ht="15" customHeight="1" x14ac:dyDescent="0.2">
      <c r="A1" s="281" t="s">
        <v>158</v>
      </c>
      <c r="B1" s="282"/>
      <c r="C1" s="282"/>
      <c r="D1" s="282"/>
      <c r="E1" s="282"/>
      <c r="F1" s="282"/>
      <c r="G1" s="282"/>
      <c r="H1" s="282"/>
    </row>
    <row r="2" spans="1:10" ht="15" customHeight="1" x14ac:dyDescent="0.2">
      <c r="A2" s="278" t="s">
        <v>190</v>
      </c>
      <c r="B2" s="284"/>
      <c r="C2" s="284"/>
      <c r="D2" s="284"/>
      <c r="E2" s="284"/>
      <c r="F2" s="284"/>
      <c r="G2" s="284"/>
      <c r="H2" s="284"/>
      <c r="J2" s="259" t="s">
        <v>50</v>
      </c>
    </row>
    <row r="3" spans="1:10" ht="15" customHeight="1" x14ac:dyDescent="0.2">
      <c r="A3" s="278" t="s">
        <v>281</v>
      </c>
      <c r="B3" s="284"/>
      <c r="C3" s="284"/>
      <c r="D3" s="284"/>
      <c r="E3" s="284"/>
      <c r="F3" s="284"/>
      <c r="G3" s="284"/>
      <c r="H3" s="284"/>
      <c r="J3" s="259"/>
    </row>
    <row r="4" spans="1:10" ht="15" customHeight="1" x14ac:dyDescent="0.2">
      <c r="A4" s="278" t="s">
        <v>276</v>
      </c>
      <c r="B4" s="284"/>
      <c r="C4" s="284"/>
      <c r="D4" s="284"/>
      <c r="E4" s="284"/>
      <c r="F4" s="284"/>
      <c r="G4" s="284"/>
      <c r="H4" s="284"/>
      <c r="J4" s="94"/>
    </row>
    <row r="5" spans="1:10" ht="15" customHeight="1" x14ac:dyDescent="0.2">
      <c r="A5" s="278" t="s">
        <v>277</v>
      </c>
      <c r="B5" s="284"/>
      <c r="C5" s="284"/>
      <c r="D5" s="284"/>
      <c r="E5" s="284"/>
      <c r="F5" s="284"/>
      <c r="G5" s="284"/>
      <c r="H5" s="284"/>
    </row>
    <row r="6" spans="1:10" x14ac:dyDescent="0.2">
      <c r="A6" s="40"/>
      <c r="B6" s="40"/>
      <c r="C6" s="40"/>
      <c r="D6" s="40"/>
      <c r="E6" s="40"/>
      <c r="F6" s="40"/>
      <c r="G6" s="40"/>
      <c r="H6" s="40"/>
    </row>
    <row r="7" spans="1:10" ht="38.25" x14ac:dyDescent="0.2">
      <c r="A7" s="194" t="s">
        <v>270</v>
      </c>
      <c r="B7" s="195" t="s">
        <v>69</v>
      </c>
      <c r="C7" s="195" t="s">
        <v>271</v>
      </c>
      <c r="D7" s="195" t="s">
        <v>153</v>
      </c>
      <c r="E7" s="195" t="s">
        <v>272</v>
      </c>
      <c r="F7" s="195" t="s">
        <v>273</v>
      </c>
      <c r="G7" s="195" t="s">
        <v>279</v>
      </c>
      <c r="H7" s="195" t="s">
        <v>274</v>
      </c>
    </row>
    <row r="8" spans="1:10" ht="15" customHeight="1" x14ac:dyDescent="0.2">
      <c r="A8" s="36" t="s">
        <v>69</v>
      </c>
      <c r="B8" s="34">
        <v>170871</v>
      </c>
      <c r="C8" s="34">
        <v>16467</v>
      </c>
      <c r="D8" s="34">
        <f>SUM(D9:D35)</f>
        <v>126710</v>
      </c>
      <c r="E8" s="34">
        <f>SUM(E9:E35)</f>
        <v>16532</v>
      </c>
      <c r="F8" s="34">
        <f>SUM(F9:F35)</f>
        <v>10417</v>
      </c>
      <c r="G8" s="59">
        <v>218</v>
      </c>
      <c r="H8" s="59">
        <v>527</v>
      </c>
    </row>
    <row r="9" spans="1:10" ht="15" customHeight="1" x14ac:dyDescent="0.2">
      <c r="A9" s="28" t="s">
        <v>118</v>
      </c>
      <c r="B9" s="35">
        <v>10172</v>
      </c>
      <c r="C9" s="35">
        <v>1172</v>
      </c>
      <c r="D9" s="37">
        <v>6738</v>
      </c>
      <c r="E9" s="37">
        <v>988</v>
      </c>
      <c r="F9" s="37">
        <v>529</v>
      </c>
      <c r="G9" s="37">
        <v>218</v>
      </c>
      <c r="H9" s="37">
        <v>527</v>
      </c>
    </row>
    <row r="10" spans="1:10" ht="15" customHeight="1" x14ac:dyDescent="0.2">
      <c r="A10" s="28" t="s">
        <v>119</v>
      </c>
      <c r="B10" s="35">
        <v>10238</v>
      </c>
      <c r="C10" s="35">
        <v>1246</v>
      </c>
      <c r="D10" s="37">
        <v>6368</v>
      </c>
      <c r="E10" s="37">
        <v>1683</v>
      </c>
      <c r="F10" s="37">
        <v>941</v>
      </c>
      <c r="G10" s="37" t="s">
        <v>83</v>
      </c>
      <c r="H10" s="37" t="s">
        <v>83</v>
      </c>
    </row>
    <row r="11" spans="1:10" ht="15" customHeight="1" x14ac:dyDescent="0.2">
      <c r="A11" s="28" t="s">
        <v>120</v>
      </c>
      <c r="B11" s="35">
        <v>7881</v>
      </c>
      <c r="C11" s="37">
        <v>839</v>
      </c>
      <c r="D11" s="35">
        <v>5298</v>
      </c>
      <c r="E11" s="37">
        <v>1104</v>
      </c>
      <c r="F11" s="37">
        <v>640</v>
      </c>
      <c r="G11" s="37" t="s">
        <v>83</v>
      </c>
      <c r="H11" s="37" t="s">
        <v>83</v>
      </c>
    </row>
    <row r="12" spans="1:10" ht="15" customHeight="1" x14ac:dyDescent="0.2">
      <c r="A12" s="28" t="s">
        <v>121</v>
      </c>
      <c r="B12" s="35">
        <v>9236</v>
      </c>
      <c r="C12" s="35">
        <v>1100</v>
      </c>
      <c r="D12" s="37">
        <v>6528</v>
      </c>
      <c r="E12" s="37">
        <v>991</v>
      </c>
      <c r="F12" s="37">
        <v>617</v>
      </c>
      <c r="G12" s="37" t="s">
        <v>83</v>
      </c>
      <c r="H12" s="37" t="s">
        <v>83</v>
      </c>
    </row>
    <row r="13" spans="1:10" ht="15" customHeight="1" x14ac:dyDescent="0.2">
      <c r="A13" s="28" t="s">
        <v>122</v>
      </c>
      <c r="B13" s="35">
        <v>3952</v>
      </c>
      <c r="C13" s="37">
        <v>263</v>
      </c>
      <c r="D13" s="37">
        <v>2884</v>
      </c>
      <c r="E13" s="37">
        <v>452</v>
      </c>
      <c r="F13" s="37">
        <v>353</v>
      </c>
      <c r="G13" s="37" t="s">
        <v>83</v>
      </c>
      <c r="H13" s="37" t="s">
        <v>83</v>
      </c>
    </row>
    <row r="14" spans="1:10" ht="15" customHeight="1" x14ac:dyDescent="0.2">
      <c r="A14" s="28" t="s">
        <v>123</v>
      </c>
      <c r="B14" s="35">
        <v>7009</v>
      </c>
      <c r="C14" s="37">
        <v>488</v>
      </c>
      <c r="D14" s="37">
        <v>5473</v>
      </c>
      <c r="E14" s="37">
        <v>648</v>
      </c>
      <c r="F14" s="37">
        <v>400</v>
      </c>
      <c r="G14" s="37" t="s">
        <v>83</v>
      </c>
      <c r="H14" s="37" t="s">
        <v>83</v>
      </c>
    </row>
    <row r="15" spans="1:10" ht="15" customHeight="1" x14ac:dyDescent="0.2">
      <c r="A15" s="28" t="s">
        <v>124</v>
      </c>
      <c r="B15" s="35">
        <v>1684</v>
      </c>
      <c r="C15" s="37">
        <v>195</v>
      </c>
      <c r="D15" s="37">
        <v>1264</v>
      </c>
      <c r="E15" s="37">
        <v>130</v>
      </c>
      <c r="F15" s="37">
        <v>95</v>
      </c>
      <c r="G15" s="37" t="s">
        <v>83</v>
      </c>
      <c r="H15" s="37" t="s">
        <v>83</v>
      </c>
    </row>
    <row r="16" spans="1:10" ht="15" customHeight="1" x14ac:dyDescent="0.2">
      <c r="A16" s="28" t="s">
        <v>125</v>
      </c>
      <c r="B16" s="35">
        <v>14726</v>
      </c>
      <c r="C16" s="35">
        <v>2073</v>
      </c>
      <c r="D16" s="37">
        <v>10272</v>
      </c>
      <c r="E16" s="37">
        <v>1384</v>
      </c>
      <c r="F16" s="37">
        <v>997</v>
      </c>
      <c r="G16" s="37" t="s">
        <v>83</v>
      </c>
      <c r="H16" s="37" t="s">
        <v>83</v>
      </c>
    </row>
    <row r="17" spans="1:8" ht="15" customHeight="1" x14ac:dyDescent="0.2">
      <c r="A17" s="28" t="s">
        <v>126</v>
      </c>
      <c r="B17" s="35">
        <v>7445</v>
      </c>
      <c r="C17" s="37">
        <v>882</v>
      </c>
      <c r="D17" s="37">
        <v>5147</v>
      </c>
      <c r="E17" s="37">
        <v>858</v>
      </c>
      <c r="F17" s="37">
        <v>558</v>
      </c>
      <c r="G17" s="37" t="s">
        <v>83</v>
      </c>
      <c r="H17" s="37" t="s">
        <v>83</v>
      </c>
    </row>
    <row r="18" spans="1:8" ht="15" customHeight="1" x14ac:dyDescent="0.2">
      <c r="A18" s="28" t="s">
        <v>127</v>
      </c>
      <c r="B18" s="35">
        <v>8118</v>
      </c>
      <c r="C18" s="37">
        <v>683</v>
      </c>
      <c r="D18" s="37">
        <v>6617</v>
      </c>
      <c r="E18" s="37">
        <v>402</v>
      </c>
      <c r="F18" s="37">
        <v>416</v>
      </c>
      <c r="G18" s="37" t="s">
        <v>83</v>
      </c>
      <c r="H18" s="37" t="s">
        <v>83</v>
      </c>
    </row>
    <row r="19" spans="1:8" ht="15" customHeight="1" x14ac:dyDescent="0.2">
      <c r="A19" s="28" t="s">
        <v>128</v>
      </c>
      <c r="B19" s="37">
        <v>3841</v>
      </c>
      <c r="C19" s="37">
        <v>162</v>
      </c>
      <c r="D19" s="37">
        <v>3266</v>
      </c>
      <c r="E19" s="37">
        <v>245</v>
      </c>
      <c r="F19" s="37">
        <v>168</v>
      </c>
      <c r="G19" s="37" t="s">
        <v>83</v>
      </c>
      <c r="H19" s="37" t="s">
        <v>83</v>
      </c>
    </row>
    <row r="20" spans="1:8" ht="15" customHeight="1" x14ac:dyDescent="0.2">
      <c r="A20" s="28" t="s">
        <v>129</v>
      </c>
      <c r="B20" s="35">
        <v>12840</v>
      </c>
      <c r="C20" s="35">
        <v>1528</v>
      </c>
      <c r="D20" s="37">
        <v>8625</v>
      </c>
      <c r="E20" s="37">
        <v>1745</v>
      </c>
      <c r="F20" s="37">
        <v>942</v>
      </c>
      <c r="G20" s="37" t="s">
        <v>83</v>
      </c>
      <c r="H20" s="37" t="s">
        <v>83</v>
      </c>
    </row>
    <row r="21" spans="1:8" ht="15" customHeight="1" x14ac:dyDescent="0.2">
      <c r="A21" s="28" t="s">
        <v>130</v>
      </c>
      <c r="B21" s="35">
        <v>4739</v>
      </c>
      <c r="C21" s="37">
        <v>479</v>
      </c>
      <c r="D21" s="37">
        <v>3641</v>
      </c>
      <c r="E21" s="37">
        <v>406</v>
      </c>
      <c r="F21" s="37">
        <v>213</v>
      </c>
      <c r="G21" s="37" t="s">
        <v>83</v>
      </c>
      <c r="H21" s="37" t="s">
        <v>83</v>
      </c>
    </row>
    <row r="22" spans="1:8" ht="15" customHeight="1" x14ac:dyDescent="0.2">
      <c r="A22" s="28" t="s">
        <v>131</v>
      </c>
      <c r="B22" s="35">
        <v>15724</v>
      </c>
      <c r="C22" s="35">
        <v>1836</v>
      </c>
      <c r="D22" s="37">
        <v>10771</v>
      </c>
      <c r="E22" s="37">
        <v>1953</v>
      </c>
      <c r="F22" s="37">
        <v>1164</v>
      </c>
      <c r="G22" s="37" t="s">
        <v>83</v>
      </c>
      <c r="H22" s="37" t="s">
        <v>83</v>
      </c>
    </row>
    <row r="23" spans="1:8" ht="15" customHeight="1" x14ac:dyDescent="0.2">
      <c r="A23" s="28" t="s">
        <v>132</v>
      </c>
      <c r="B23" s="37">
        <v>2817</v>
      </c>
      <c r="C23" s="37">
        <v>214</v>
      </c>
      <c r="D23" s="37">
        <v>2448</v>
      </c>
      <c r="E23" s="37">
        <v>104</v>
      </c>
      <c r="F23" s="37">
        <v>51</v>
      </c>
      <c r="G23" s="37" t="s">
        <v>83</v>
      </c>
      <c r="H23" s="37" t="s">
        <v>83</v>
      </c>
    </row>
    <row r="24" spans="1:8" ht="15" customHeight="1" x14ac:dyDescent="0.2">
      <c r="A24" s="28" t="s">
        <v>133</v>
      </c>
      <c r="B24" s="35">
        <v>4418</v>
      </c>
      <c r="C24" s="37">
        <v>245</v>
      </c>
      <c r="D24" s="37">
        <v>3563</v>
      </c>
      <c r="E24" s="37">
        <v>412</v>
      </c>
      <c r="F24" s="37">
        <v>198</v>
      </c>
      <c r="G24" s="37" t="s">
        <v>83</v>
      </c>
      <c r="H24" s="37" t="s">
        <v>83</v>
      </c>
    </row>
    <row r="25" spans="1:8" ht="15" customHeight="1" x14ac:dyDescent="0.2">
      <c r="A25" s="28" t="s">
        <v>134</v>
      </c>
      <c r="B25" s="35">
        <v>2630</v>
      </c>
      <c r="C25" s="37">
        <v>202</v>
      </c>
      <c r="D25" s="37">
        <v>2272</v>
      </c>
      <c r="E25" s="37">
        <v>98</v>
      </c>
      <c r="F25" s="37">
        <v>58</v>
      </c>
      <c r="G25" s="37" t="s">
        <v>83</v>
      </c>
      <c r="H25" s="37" t="s">
        <v>83</v>
      </c>
    </row>
    <row r="26" spans="1:8" ht="15" customHeight="1" x14ac:dyDescent="0.2">
      <c r="A26" s="28" t="s">
        <v>135</v>
      </c>
      <c r="B26" s="35">
        <v>3299</v>
      </c>
      <c r="C26" s="37">
        <v>177</v>
      </c>
      <c r="D26" s="37">
        <v>2738</v>
      </c>
      <c r="E26" s="37">
        <v>220</v>
      </c>
      <c r="F26" s="37">
        <v>164</v>
      </c>
      <c r="G26" s="37" t="s">
        <v>83</v>
      </c>
      <c r="H26" s="37" t="s">
        <v>83</v>
      </c>
    </row>
    <row r="27" spans="1:8" ht="15" customHeight="1" x14ac:dyDescent="0.2">
      <c r="A27" s="28" t="s">
        <v>136</v>
      </c>
      <c r="B27" s="35">
        <v>3222</v>
      </c>
      <c r="C27" s="37">
        <v>212</v>
      </c>
      <c r="D27" s="37">
        <v>2736</v>
      </c>
      <c r="E27" s="37">
        <v>149</v>
      </c>
      <c r="F27" s="37">
        <v>125</v>
      </c>
      <c r="G27" s="37" t="s">
        <v>83</v>
      </c>
      <c r="H27" s="37" t="s">
        <v>83</v>
      </c>
    </row>
    <row r="28" spans="1:8" ht="15" customHeight="1" x14ac:dyDescent="0.2">
      <c r="A28" s="28" t="s">
        <v>137</v>
      </c>
      <c r="B28" s="35">
        <v>6926</v>
      </c>
      <c r="C28" s="37">
        <v>540</v>
      </c>
      <c r="D28" s="37">
        <v>5354</v>
      </c>
      <c r="E28" s="37">
        <v>615</v>
      </c>
      <c r="F28" s="37">
        <v>417</v>
      </c>
      <c r="G28" s="37" t="s">
        <v>83</v>
      </c>
      <c r="H28" s="37" t="s">
        <v>83</v>
      </c>
    </row>
    <row r="29" spans="1:8" ht="15" customHeight="1" x14ac:dyDescent="0.2">
      <c r="A29" s="28" t="s">
        <v>138</v>
      </c>
      <c r="B29" s="35">
        <v>6733</v>
      </c>
      <c r="C29" s="37">
        <v>385</v>
      </c>
      <c r="D29" s="37">
        <v>5641</v>
      </c>
      <c r="E29" s="37">
        <v>364</v>
      </c>
      <c r="F29" s="37">
        <v>343</v>
      </c>
      <c r="G29" s="37" t="s">
        <v>83</v>
      </c>
      <c r="H29" s="37" t="s">
        <v>83</v>
      </c>
    </row>
    <row r="30" spans="1:8" ht="15" customHeight="1" x14ac:dyDescent="0.2">
      <c r="A30" s="28" t="s">
        <v>139</v>
      </c>
      <c r="B30" s="37">
        <v>3119</v>
      </c>
      <c r="C30" s="37">
        <v>190</v>
      </c>
      <c r="D30" s="37">
        <v>2657</v>
      </c>
      <c r="E30" s="37">
        <v>162</v>
      </c>
      <c r="F30" s="37">
        <v>110</v>
      </c>
      <c r="G30" s="37" t="s">
        <v>83</v>
      </c>
      <c r="H30" s="37" t="s">
        <v>83</v>
      </c>
    </row>
    <row r="31" spans="1:8" ht="15" customHeight="1" x14ac:dyDescent="0.2">
      <c r="A31" s="28" t="s">
        <v>275</v>
      </c>
      <c r="B31" s="35">
        <v>3474</v>
      </c>
      <c r="C31" s="37">
        <v>138</v>
      </c>
      <c r="D31" s="37">
        <v>2936</v>
      </c>
      <c r="E31" s="37">
        <v>203</v>
      </c>
      <c r="F31" s="37">
        <v>197</v>
      </c>
      <c r="G31" s="37" t="s">
        <v>83</v>
      </c>
      <c r="H31" s="37" t="s">
        <v>83</v>
      </c>
    </row>
    <row r="32" spans="1:8" ht="15" customHeight="1" x14ac:dyDescent="0.2">
      <c r="A32" s="28" t="s">
        <v>141</v>
      </c>
      <c r="B32" s="37">
        <v>1112</v>
      </c>
      <c r="C32" s="37">
        <v>49</v>
      </c>
      <c r="D32" s="37">
        <v>1027</v>
      </c>
      <c r="E32" s="37">
        <v>19</v>
      </c>
      <c r="F32" s="37">
        <v>17</v>
      </c>
      <c r="G32" s="37" t="s">
        <v>83</v>
      </c>
      <c r="H32" s="37" t="s">
        <v>83</v>
      </c>
    </row>
    <row r="33" spans="1:8" ht="15" customHeight="1" x14ac:dyDescent="0.2">
      <c r="A33" s="28" t="s">
        <v>142</v>
      </c>
      <c r="B33" s="35">
        <v>8433</v>
      </c>
      <c r="C33" s="37">
        <v>613</v>
      </c>
      <c r="D33" s="37">
        <v>6769</v>
      </c>
      <c r="E33" s="37">
        <v>668</v>
      </c>
      <c r="F33" s="37">
        <v>383</v>
      </c>
      <c r="G33" s="37" t="s">
        <v>83</v>
      </c>
      <c r="H33" s="37" t="s">
        <v>83</v>
      </c>
    </row>
    <row r="34" spans="1:8" ht="15" customHeight="1" x14ac:dyDescent="0.2">
      <c r="A34" s="28" t="s">
        <v>143</v>
      </c>
      <c r="B34" s="35">
        <v>6307</v>
      </c>
      <c r="C34" s="37">
        <v>516</v>
      </c>
      <c r="D34" s="37">
        <v>5056</v>
      </c>
      <c r="E34" s="37">
        <v>455</v>
      </c>
      <c r="F34" s="37">
        <v>280</v>
      </c>
      <c r="G34" s="37" t="s">
        <v>83</v>
      </c>
      <c r="H34" s="37" t="s">
        <v>83</v>
      </c>
    </row>
    <row r="35" spans="1:8" ht="15" customHeight="1" thickBot="1" x14ac:dyDescent="0.25">
      <c r="A35" s="38" t="s">
        <v>144</v>
      </c>
      <c r="B35" s="39">
        <v>776</v>
      </c>
      <c r="C35" s="39">
        <v>40</v>
      </c>
      <c r="D35" s="39">
        <v>621</v>
      </c>
      <c r="E35" s="39">
        <v>74</v>
      </c>
      <c r="F35" s="39">
        <v>41</v>
      </c>
      <c r="G35" s="39" t="s">
        <v>83</v>
      </c>
      <c r="H35" s="39" t="s">
        <v>83</v>
      </c>
    </row>
    <row r="36" spans="1:8" ht="23.25" customHeight="1" x14ac:dyDescent="0.2">
      <c r="A36" s="289" t="s">
        <v>280</v>
      </c>
      <c r="B36" s="290"/>
      <c r="C36" s="290"/>
      <c r="D36" s="290"/>
      <c r="E36" s="290"/>
      <c r="F36" s="290"/>
      <c r="G36" s="290"/>
      <c r="H36" s="290"/>
    </row>
    <row r="37" spans="1:8" ht="15" customHeight="1" x14ac:dyDescent="0.2">
      <c r="A37" s="283" t="s">
        <v>278</v>
      </c>
      <c r="B37" s="283"/>
      <c r="C37" s="283"/>
      <c r="D37" s="283"/>
      <c r="E37" s="283"/>
      <c r="F37" s="283"/>
      <c r="G37" s="283"/>
      <c r="H37" s="283"/>
    </row>
  </sheetData>
  <mergeCells count="8">
    <mergeCell ref="J2:J3"/>
    <mergeCell ref="A37:H37"/>
    <mergeCell ref="A1:H1"/>
    <mergeCell ref="A3:H3"/>
    <mergeCell ref="A4:H4"/>
    <mergeCell ref="A36:H36"/>
    <mergeCell ref="A5:H5"/>
    <mergeCell ref="A2:H2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showGridLines="0" workbookViewId="0">
      <selection activeCell="K13" sqref="K13"/>
    </sheetView>
  </sheetViews>
  <sheetFormatPr baseColWidth="10" defaultRowHeight="12.75" x14ac:dyDescent="0.2"/>
  <cols>
    <col min="1" max="1" width="17.7109375" style="29" customWidth="1"/>
    <col min="2" max="2" width="11.5703125" style="29" customWidth="1"/>
    <col min="3" max="4" width="11.7109375" style="29" customWidth="1"/>
    <col min="5" max="5" width="11.28515625" style="29" customWidth="1"/>
    <col min="6" max="6" width="11.7109375" style="29" customWidth="1"/>
    <col min="7" max="7" width="10.5703125" style="29" customWidth="1"/>
    <col min="8" max="8" width="10.28515625" style="29" customWidth="1"/>
    <col min="9" max="9" width="11.42578125" style="19"/>
    <col min="10" max="16384" width="11.42578125" style="29"/>
  </cols>
  <sheetData>
    <row r="1" spans="1:13" ht="15" customHeight="1" x14ac:dyDescent="0.2">
      <c r="A1" s="281" t="s">
        <v>159</v>
      </c>
      <c r="B1" s="282"/>
      <c r="C1" s="282"/>
      <c r="D1" s="282"/>
      <c r="E1" s="282"/>
      <c r="F1" s="282"/>
      <c r="G1" s="282"/>
      <c r="H1" s="282"/>
    </row>
    <row r="2" spans="1:13" ht="15" customHeight="1" x14ac:dyDescent="0.2">
      <c r="A2" s="278" t="s">
        <v>190</v>
      </c>
      <c r="B2" s="284"/>
      <c r="C2" s="284"/>
      <c r="D2" s="284"/>
      <c r="E2" s="284"/>
      <c r="F2" s="284"/>
      <c r="G2" s="284"/>
      <c r="H2" s="284"/>
      <c r="J2" s="259" t="s">
        <v>50</v>
      </c>
    </row>
    <row r="3" spans="1:13" ht="15" customHeight="1" x14ac:dyDescent="0.2">
      <c r="A3" s="278" t="s">
        <v>282</v>
      </c>
      <c r="B3" s="284"/>
      <c r="C3" s="284"/>
      <c r="D3" s="284"/>
      <c r="E3" s="284"/>
      <c r="F3" s="284"/>
      <c r="G3" s="284"/>
      <c r="H3" s="284"/>
      <c r="J3" s="259"/>
    </row>
    <row r="4" spans="1:13" ht="15" customHeight="1" x14ac:dyDescent="0.2">
      <c r="A4" s="278" t="s">
        <v>276</v>
      </c>
      <c r="B4" s="284"/>
      <c r="C4" s="284"/>
      <c r="D4" s="284"/>
      <c r="E4" s="284"/>
      <c r="F4" s="284"/>
      <c r="G4" s="284"/>
      <c r="H4" s="284"/>
    </row>
    <row r="5" spans="1:13" ht="15" customHeight="1" x14ac:dyDescent="0.2">
      <c r="A5" s="278" t="s">
        <v>277</v>
      </c>
      <c r="B5" s="284"/>
      <c r="C5" s="284"/>
      <c r="D5" s="284"/>
      <c r="E5" s="284"/>
      <c r="F5" s="284"/>
      <c r="G5" s="284"/>
      <c r="H5" s="284"/>
    </row>
    <row r="6" spans="1:13" ht="15" customHeight="1" x14ac:dyDescent="0.2">
      <c r="A6" s="40"/>
      <c r="B6" s="40"/>
      <c r="C6" s="40"/>
      <c r="D6" s="40"/>
      <c r="E6" s="40"/>
      <c r="F6" s="40"/>
      <c r="G6" s="40"/>
      <c r="H6" s="40"/>
    </row>
    <row r="7" spans="1:13" ht="38.25" x14ac:dyDescent="0.2">
      <c r="A7" s="194" t="s">
        <v>270</v>
      </c>
      <c r="B7" s="195" t="s">
        <v>69</v>
      </c>
      <c r="C7" s="195" t="s">
        <v>271</v>
      </c>
      <c r="D7" s="195" t="s">
        <v>153</v>
      </c>
      <c r="E7" s="195" t="s">
        <v>272</v>
      </c>
      <c r="F7" s="195" t="s">
        <v>273</v>
      </c>
      <c r="G7" s="195" t="s">
        <v>279</v>
      </c>
      <c r="H7" s="195" t="s">
        <v>274</v>
      </c>
      <c r="J7" s="30"/>
      <c r="K7" s="30"/>
      <c r="L7" s="30"/>
      <c r="M7" s="30"/>
    </row>
    <row r="8" spans="1:13" ht="15" customHeight="1" x14ac:dyDescent="0.2">
      <c r="A8" s="36" t="s">
        <v>69</v>
      </c>
      <c r="B8" s="34">
        <v>125245</v>
      </c>
      <c r="C8" s="34">
        <v>9689</v>
      </c>
      <c r="D8" s="34">
        <v>102976</v>
      </c>
      <c r="E8" s="34">
        <v>6966</v>
      </c>
      <c r="F8" s="34">
        <v>4869</v>
      </c>
      <c r="G8" s="59">
        <v>218</v>
      </c>
      <c r="H8" s="59">
        <v>527</v>
      </c>
      <c r="J8" s="30"/>
      <c r="K8" s="30"/>
      <c r="L8" s="30"/>
      <c r="M8" s="30"/>
    </row>
    <row r="9" spans="1:13" ht="15" customHeight="1" x14ac:dyDescent="0.2">
      <c r="A9" s="28" t="s">
        <v>118</v>
      </c>
      <c r="B9" s="35">
        <v>7242</v>
      </c>
      <c r="C9" s="37">
        <v>567</v>
      </c>
      <c r="D9" s="37">
        <v>5064</v>
      </c>
      <c r="E9" s="37">
        <v>528</v>
      </c>
      <c r="F9" s="37">
        <v>338</v>
      </c>
      <c r="G9" s="37">
        <v>218</v>
      </c>
      <c r="H9" s="37">
        <v>527</v>
      </c>
      <c r="J9" s="30"/>
      <c r="K9" s="30"/>
      <c r="L9" s="30"/>
      <c r="M9" s="30"/>
    </row>
    <row r="10" spans="1:13" ht="15" customHeight="1" x14ac:dyDescent="0.2">
      <c r="A10" s="28" t="s">
        <v>119</v>
      </c>
      <c r="B10" s="35">
        <v>6786</v>
      </c>
      <c r="C10" s="37">
        <v>648</v>
      </c>
      <c r="D10" s="37">
        <v>4748</v>
      </c>
      <c r="E10" s="37">
        <v>733</v>
      </c>
      <c r="F10" s="37">
        <v>657</v>
      </c>
      <c r="G10" s="37" t="s">
        <v>83</v>
      </c>
      <c r="H10" s="37" t="s">
        <v>83</v>
      </c>
      <c r="J10" s="30"/>
      <c r="K10" s="30"/>
      <c r="L10" s="30"/>
      <c r="M10" s="30"/>
    </row>
    <row r="11" spans="1:13" ht="15" customHeight="1" x14ac:dyDescent="0.2">
      <c r="A11" s="28" t="s">
        <v>120</v>
      </c>
      <c r="B11" s="35">
        <v>5604</v>
      </c>
      <c r="C11" s="37">
        <v>486</v>
      </c>
      <c r="D11" s="35">
        <v>4141</v>
      </c>
      <c r="E11" s="37">
        <v>626</v>
      </c>
      <c r="F11" s="37">
        <v>351</v>
      </c>
      <c r="G11" s="37" t="s">
        <v>83</v>
      </c>
      <c r="H11" s="37" t="s">
        <v>83</v>
      </c>
      <c r="J11" s="30"/>
      <c r="K11" s="30"/>
      <c r="L11" s="30"/>
      <c r="M11" s="30"/>
    </row>
    <row r="12" spans="1:13" ht="15" customHeight="1" x14ac:dyDescent="0.2">
      <c r="A12" s="28" t="s">
        <v>121</v>
      </c>
      <c r="B12" s="35">
        <v>5785</v>
      </c>
      <c r="C12" s="37">
        <v>598</v>
      </c>
      <c r="D12" s="37">
        <v>4809</v>
      </c>
      <c r="E12" s="37">
        <v>176</v>
      </c>
      <c r="F12" s="37">
        <v>202</v>
      </c>
      <c r="G12" s="37" t="s">
        <v>83</v>
      </c>
      <c r="H12" s="37" t="s">
        <v>83</v>
      </c>
      <c r="J12" s="30"/>
      <c r="K12" s="30"/>
      <c r="L12" s="30"/>
      <c r="M12" s="30"/>
    </row>
    <row r="13" spans="1:13" ht="15" customHeight="1" x14ac:dyDescent="0.2">
      <c r="A13" s="28" t="s">
        <v>122</v>
      </c>
      <c r="B13" s="35">
        <v>3226</v>
      </c>
      <c r="C13" s="37">
        <v>181</v>
      </c>
      <c r="D13" s="37">
        <v>2572</v>
      </c>
      <c r="E13" s="37">
        <v>239</v>
      </c>
      <c r="F13" s="37">
        <v>234</v>
      </c>
      <c r="G13" s="37" t="s">
        <v>83</v>
      </c>
      <c r="H13" s="37" t="s">
        <v>83</v>
      </c>
      <c r="J13" s="30"/>
      <c r="K13" s="30"/>
      <c r="L13" s="30"/>
      <c r="M13" s="30"/>
    </row>
    <row r="14" spans="1:13" ht="15" customHeight="1" x14ac:dyDescent="0.2">
      <c r="A14" s="28" t="s">
        <v>123</v>
      </c>
      <c r="B14" s="35">
        <v>5571</v>
      </c>
      <c r="C14" s="37">
        <v>329</v>
      </c>
      <c r="D14" s="37">
        <v>4718</v>
      </c>
      <c r="E14" s="37">
        <v>313</v>
      </c>
      <c r="F14" s="37">
        <v>211</v>
      </c>
      <c r="G14" s="37" t="s">
        <v>83</v>
      </c>
      <c r="H14" s="37" t="s">
        <v>83</v>
      </c>
      <c r="J14" s="30"/>
      <c r="K14" s="30"/>
      <c r="L14" s="30"/>
      <c r="M14" s="30"/>
    </row>
    <row r="15" spans="1:13" ht="15" customHeight="1" x14ac:dyDescent="0.2">
      <c r="A15" s="28" t="s">
        <v>124</v>
      </c>
      <c r="B15" s="35">
        <v>1103</v>
      </c>
      <c r="C15" s="37">
        <v>94</v>
      </c>
      <c r="D15" s="37">
        <v>996</v>
      </c>
      <c r="E15" s="37">
        <v>7</v>
      </c>
      <c r="F15" s="37">
        <v>6</v>
      </c>
      <c r="G15" s="37" t="s">
        <v>83</v>
      </c>
      <c r="H15" s="37" t="s">
        <v>83</v>
      </c>
      <c r="J15" s="30"/>
      <c r="K15" s="30"/>
      <c r="L15" s="30"/>
      <c r="M15" s="30"/>
    </row>
    <row r="16" spans="1:13" ht="15" customHeight="1" x14ac:dyDescent="0.2">
      <c r="A16" s="28" t="s">
        <v>125</v>
      </c>
      <c r="B16" s="35">
        <v>9676</v>
      </c>
      <c r="C16" s="35">
        <v>1092</v>
      </c>
      <c r="D16" s="37">
        <v>7485</v>
      </c>
      <c r="E16" s="37">
        <v>676</v>
      </c>
      <c r="F16" s="37">
        <v>423</v>
      </c>
      <c r="G16" s="37" t="s">
        <v>83</v>
      </c>
      <c r="H16" s="37" t="s">
        <v>83</v>
      </c>
      <c r="J16" s="30"/>
      <c r="K16" s="30"/>
      <c r="L16" s="30"/>
      <c r="M16" s="30"/>
    </row>
    <row r="17" spans="1:13" ht="15" customHeight="1" x14ac:dyDescent="0.2">
      <c r="A17" s="28" t="s">
        <v>126</v>
      </c>
      <c r="B17" s="35">
        <v>4707</v>
      </c>
      <c r="C17" s="37">
        <v>458</v>
      </c>
      <c r="D17" s="37">
        <v>3973</v>
      </c>
      <c r="E17" s="37">
        <v>168</v>
      </c>
      <c r="F17" s="37">
        <v>108</v>
      </c>
      <c r="G17" s="37" t="s">
        <v>83</v>
      </c>
      <c r="H17" s="37" t="s">
        <v>83</v>
      </c>
      <c r="J17" s="30"/>
      <c r="K17" s="30"/>
      <c r="L17" s="30"/>
      <c r="M17" s="30"/>
    </row>
    <row r="18" spans="1:13" ht="15" customHeight="1" x14ac:dyDescent="0.2">
      <c r="A18" s="28" t="s">
        <v>127</v>
      </c>
      <c r="B18" s="35">
        <v>6009</v>
      </c>
      <c r="C18" s="37">
        <v>374</v>
      </c>
      <c r="D18" s="37">
        <v>5342</v>
      </c>
      <c r="E18" s="37">
        <v>150</v>
      </c>
      <c r="F18" s="37">
        <v>143</v>
      </c>
      <c r="G18" s="37" t="s">
        <v>83</v>
      </c>
      <c r="H18" s="37" t="s">
        <v>83</v>
      </c>
      <c r="J18" s="30"/>
      <c r="K18" s="30"/>
      <c r="L18" s="30"/>
      <c r="M18" s="30"/>
    </row>
    <row r="19" spans="1:13" ht="15" customHeight="1" x14ac:dyDescent="0.2">
      <c r="A19" s="28" t="s">
        <v>128</v>
      </c>
      <c r="B19" s="37">
        <v>3312</v>
      </c>
      <c r="C19" s="37">
        <v>110</v>
      </c>
      <c r="D19" s="37">
        <v>2940</v>
      </c>
      <c r="E19" s="37">
        <v>141</v>
      </c>
      <c r="F19" s="37">
        <v>121</v>
      </c>
      <c r="G19" s="37" t="s">
        <v>83</v>
      </c>
      <c r="H19" s="37" t="s">
        <v>83</v>
      </c>
      <c r="J19" s="30"/>
      <c r="K19" s="30"/>
      <c r="L19" s="30"/>
      <c r="M19" s="30"/>
    </row>
    <row r="20" spans="1:13" ht="15" customHeight="1" x14ac:dyDescent="0.2">
      <c r="A20" s="28" t="s">
        <v>129</v>
      </c>
      <c r="B20" s="35">
        <v>7381</v>
      </c>
      <c r="C20" s="37">
        <v>730</v>
      </c>
      <c r="D20" s="37">
        <v>6172</v>
      </c>
      <c r="E20" s="37">
        <v>277</v>
      </c>
      <c r="F20" s="37">
        <v>202</v>
      </c>
      <c r="G20" s="37" t="s">
        <v>83</v>
      </c>
      <c r="H20" s="37" t="s">
        <v>83</v>
      </c>
      <c r="J20" s="30"/>
      <c r="K20" s="30"/>
      <c r="L20" s="30"/>
      <c r="M20" s="30"/>
    </row>
    <row r="21" spans="1:13" ht="15" customHeight="1" x14ac:dyDescent="0.2">
      <c r="A21" s="28" t="s">
        <v>130</v>
      </c>
      <c r="B21" s="35">
        <v>3920</v>
      </c>
      <c r="C21" s="37">
        <v>375</v>
      </c>
      <c r="D21" s="37">
        <v>3228</v>
      </c>
      <c r="E21" s="37">
        <v>215</v>
      </c>
      <c r="F21" s="37">
        <v>102</v>
      </c>
      <c r="G21" s="37" t="s">
        <v>83</v>
      </c>
      <c r="H21" s="37" t="s">
        <v>83</v>
      </c>
      <c r="J21" s="30"/>
      <c r="K21" s="30"/>
      <c r="L21" s="30"/>
      <c r="M21" s="30"/>
    </row>
    <row r="22" spans="1:13" ht="15" customHeight="1" x14ac:dyDescent="0.2">
      <c r="A22" s="28" t="s">
        <v>131</v>
      </c>
      <c r="B22" s="35">
        <v>11539</v>
      </c>
      <c r="C22" s="35">
        <v>1235</v>
      </c>
      <c r="D22" s="37">
        <v>8402</v>
      </c>
      <c r="E22" s="37">
        <v>1168</v>
      </c>
      <c r="F22" s="37">
        <v>734</v>
      </c>
      <c r="G22" s="37" t="s">
        <v>83</v>
      </c>
      <c r="H22" s="37" t="s">
        <v>83</v>
      </c>
      <c r="J22" s="30"/>
      <c r="K22" s="30"/>
      <c r="L22" s="30"/>
      <c r="M22" s="30"/>
    </row>
    <row r="23" spans="1:13" ht="15" customHeight="1" x14ac:dyDescent="0.2">
      <c r="A23" s="28" t="s">
        <v>132</v>
      </c>
      <c r="B23" s="37">
        <v>2454</v>
      </c>
      <c r="C23" s="37">
        <v>153</v>
      </c>
      <c r="D23" s="37">
        <v>2279</v>
      </c>
      <c r="E23" s="37">
        <v>13</v>
      </c>
      <c r="F23" s="37">
        <v>9</v>
      </c>
      <c r="G23" s="37" t="s">
        <v>83</v>
      </c>
      <c r="H23" s="37" t="s">
        <v>83</v>
      </c>
      <c r="J23" s="30"/>
      <c r="K23" s="30"/>
      <c r="L23" s="30"/>
      <c r="M23" s="30"/>
    </row>
    <row r="24" spans="1:13" ht="15" customHeight="1" x14ac:dyDescent="0.2">
      <c r="A24" s="28" t="s">
        <v>133</v>
      </c>
      <c r="B24" s="35">
        <v>3365</v>
      </c>
      <c r="C24" s="37">
        <v>115</v>
      </c>
      <c r="D24" s="37">
        <v>3076</v>
      </c>
      <c r="E24" s="37">
        <v>89</v>
      </c>
      <c r="F24" s="37">
        <v>85</v>
      </c>
      <c r="G24" s="37" t="s">
        <v>83</v>
      </c>
      <c r="H24" s="37" t="s">
        <v>83</v>
      </c>
      <c r="J24" s="30"/>
      <c r="K24" s="30"/>
      <c r="L24" s="30"/>
      <c r="M24" s="30"/>
    </row>
    <row r="25" spans="1:13" x14ac:dyDescent="0.2">
      <c r="A25" s="28" t="s">
        <v>134</v>
      </c>
      <c r="B25" s="35">
        <v>2417</v>
      </c>
      <c r="C25" s="37">
        <v>184</v>
      </c>
      <c r="D25" s="37">
        <v>2163</v>
      </c>
      <c r="E25" s="37">
        <v>35</v>
      </c>
      <c r="F25" s="37">
        <v>35</v>
      </c>
      <c r="G25" s="37" t="s">
        <v>83</v>
      </c>
      <c r="H25" s="37" t="s">
        <v>83</v>
      </c>
    </row>
    <row r="26" spans="1:13" x14ac:dyDescent="0.2">
      <c r="A26" s="28" t="s">
        <v>135</v>
      </c>
      <c r="B26" s="35">
        <v>2854</v>
      </c>
      <c r="C26" s="37">
        <v>133</v>
      </c>
      <c r="D26" s="37">
        <v>2558</v>
      </c>
      <c r="E26" s="37">
        <v>99</v>
      </c>
      <c r="F26" s="37">
        <v>64</v>
      </c>
      <c r="G26" s="37" t="s">
        <v>83</v>
      </c>
      <c r="H26" s="37" t="s">
        <v>83</v>
      </c>
    </row>
    <row r="27" spans="1:13" x14ac:dyDescent="0.2">
      <c r="A27" s="28" t="s">
        <v>136</v>
      </c>
      <c r="B27" s="35">
        <v>2551</v>
      </c>
      <c r="C27" s="37">
        <v>143</v>
      </c>
      <c r="D27" s="37">
        <v>2352</v>
      </c>
      <c r="E27" s="37">
        <v>33</v>
      </c>
      <c r="F27" s="37">
        <v>23</v>
      </c>
      <c r="G27" s="37" t="s">
        <v>83</v>
      </c>
      <c r="H27" s="37" t="s">
        <v>83</v>
      </c>
    </row>
    <row r="28" spans="1:13" x14ac:dyDescent="0.2">
      <c r="A28" s="28" t="s">
        <v>137</v>
      </c>
      <c r="B28" s="35">
        <v>5690</v>
      </c>
      <c r="C28" s="37">
        <v>446</v>
      </c>
      <c r="D28" s="37">
        <v>4582</v>
      </c>
      <c r="E28" s="37">
        <v>414</v>
      </c>
      <c r="F28" s="37">
        <v>248</v>
      </c>
      <c r="G28" s="37" t="s">
        <v>83</v>
      </c>
      <c r="H28" s="37" t="s">
        <v>83</v>
      </c>
    </row>
    <row r="29" spans="1:13" x14ac:dyDescent="0.2">
      <c r="A29" s="28" t="s">
        <v>138</v>
      </c>
      <c r="B29" s="35">
        <v>5638</v>
      </c>
      <c r="C29" s="37">
        <v>254</v>
      </c>
      <c r="D29" s="37">
        <v>5116</v>
      </c>
      <c r="E29" s="37">
        <v>134</v>
      </c>
      <c r="F29" s="37">
        <v>134</v>
      </c>
      <c r="G29" s="37" t="s">
        <v>83</v>
      </c>
      <c r="H29" s="37" t="s">
        <v>83</v>
      </c>
    </row>
    <row r="30" spans="1:13" x14ac:dyDescent="0.2">
      <c r="A30" s="28" t="s">
        <v>139</v>
      </c>
      <c r="B30" s="37">
        <v>2699</v>
      </c>
      <c r="C30" s="37">
        <v>151</v>
      </c>
      <c r="D30" s="37">
        <v>2452</v>
      </c>
      <c r="E30" s="37">
        <v>59</v>
      </c>
      <c r="F30" s="37">
        <v>37</v>
      </c>
      <c r="G30" s="37" t="s">
        <v>83</v>
      </c>
      <c r="H30" s="37" t="s">
        <v>83</v>
      </c>
    </row>
    <row r="31" spans="1:13" x14ac:dyDescent="0.2">
      <c r="A31" s="28" t="s">
        <v>275</v>
      </c>
      <c r="B31" s="35">
        <v>2907</v>
      </c>
      <c r="C31" s="37">
        <v>71</v>
      </c>
      <c r="D31" s="37">
        <v>2610</v>
      </c>
      <c r="E31" s="37">
        <v>100</v>
      </c>
      <c r="F31" s="37">
        <v>126</v>
      </c>
      <c r="G31" s="37" t="s">
        <v>83</v>
      </c>
      <c r="H31" s="37" t="s">
        <v>83</v>
      </c>
    </row>
    <row r="32" spans="1:13" x14ac:dyDescent="0.2">
      <c r="A32" s="28" t="s">
        <v>141</v>
      </c>
      <c r="B32" s="37">
        <v>892</v>
      </c>
      <c r="C32" s="37">
        <v>36</v>
      </c>
      <c r="D32" s="37">
        <v>854</v>
      </c>
      <c r="E32" s="37">
        <v>1</v>
      </c>
      <c r="F32" s="37">
        <v>1</v>
      </c>
      <c r="G32" s="37" t="s">
        <v>83</v>
      </c>
      <c r="H32" s="37" t="s">
        <v>83</v>
      </c>
    </row>
    <row r="33" spans="1:8" x14ac:dyDescent="0.2">
      <c r="A33" s="28" t="s">
        <v>142</v>
      </c>
      <c r="B33" s="35">
        <v>6658</v>
      </c>
      <c r="C33" s="37">
        <v>429</v>
      </c>
      <c r="D33" s="37">
        <v>5654</v>
      </c>
      <c r="E33" s="37">
        <v>393</v>
      </c>
      <c r="F33" s="37">
        <v>182</v>
      </c>
      <c r="G33" s="37" t="s">
        <v>83</v>
      </c>
      <c r="H33" s="37" t="s">
        <v>83</v>
      </c>
    </row>
    <row r="34" spans="1:8" x14ac:dyDescent="0.2">
      <c r="A34" s="28" t="s">
        <v>143</v>
      </c>
      <c r="B34" s="35">
        <v>4587</v>
      </c>
      <c r="C34" s="37">
        <v>271</v>
      </c>
      <c r="D34" s="37">
        <v>4109</v>
      </c>
      <c r="E34" s="37">
        <v>142</v>
      </c>
      <c r="F34" s="37">
        <v>65</v>
      </c>
      <c r="G34" s="37" t="s">
        <v>83</v>
      </c>
      <c r="H34" s="37" t="s">
        <v>83</v>
      </c>
    </row>
    <row r="35" spans="1:8" ht="13.5" thickBot="1" x14ac:dyDescent="0.25">
      <c r="A35" s="38" t="s">
        <v>144</v>
      </c>
      <c r="B35" s="39">
        <v>672</v>
      </c>
      <c r="C35" s="39">
        <v>26</v>
      </c>
      <c r="D35" s="39">
        <v>581</v>
      </c>
      <c r="E35" s="39">
        <v>37</v>
      </c>
      <c r="F35" s="39">
        <v>28</v>
      </c>
      <c r="G35" s="39" t="s">
        <v>83</v>
      </c>
      <c r="H35" s="39" t="s">
        <v>83</v>
      </c>
    </row>
    <row r="36" spans="1:8" ht="25.5" customHeight="1" x14ac:dyDescent="0.2">
      <c r="A36" s="289" t="s">
        <v>280</v>
      </c>
      <c r="B36" s="290"/>
      <c r="C36" s="290"/>
      <c r="D36" s="290"/>
      <c r="E36" s="290"/>
      <c r="F36" s="290"/>
      <c r="G36" s="290"/>
      <c r="H36" s="290"/>
    </row>
    <row r="37" spans="1:8" x14ac:dyDescent="0.2">
      <c r="A37" s="283" t="s">
        <v>278</v>
      </c>
      <c r="B37" s="283"/>
      <c r="C37" s="283"/>
      <c r="D37" s="283"/>
      <c r="E37" s="283"/>
      <c r="F37" s="283"/>
      <c r="G37" s="283"/>
      <c r="H37" s="283"/>
    </row>
  </sheetData>
  <mergeCells count="8">
    <mergeCell ref="J2:J3"/>
    <mergeCell ref="A36:H36"/>
    <mergeCell ref="A37:H37"/>
    <mergeCell ref="A1:H1"/>
    <mergeCell ref="A2:H2"/>
    <mergeCell ref="A3:H3"/>
    <mergeCell ref="A4:H4"/>
    <mergeCell ref="A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showGridLines="0" workbookViewId="0">
      <selection activeCell="A19" sqref="A19:I19"/>
    </sheetView>
  </sheetViews>
  <sheetFormatPr baseColWidth="10" defaultRowHeight="15" customHeight="1" x14ac:dyDescent="0.2"/>
  <cols>
    <col min="1" max="1" width="17.7109375" style="29" customWidth="1"/>
    <col min="2" max="2" width="11.5703125" style="29" customWidth="1"/>
    <col min="3" max="4" width="11.7109375" style="29" customWidth="1"/>
    <col min="5" max="5" width="11.28515625" style="29" customWidth="1"/>
    <col min="6" max="6" width="11.7109375" style="29" customWidth="1"/>
    <col min="7" max="7" width="10.5703125" style="29" customWidth="1"/>
    <col min="8" max="8" width="10.28515625" style="29" customWidth="1"/>
    <col min="9" max="16384" width="11.42578125" style="19"/>
  </cols>
  <sheetData>
    <row r="1" spans="1:10" ht="15" customHeight="1" x14ac:dyDescent="0.2">
      <c r="A1" s="281" t="s">
        <v>287</v>
      </c>
      <c r="B1" s="282"/>
      <c r="C1" s="282"/>
      <c r="D1" s="282"/>
      <c r="E1" s="282"/>
      <c r="F1" s="282"/>
      <c r="G1" s="282"/>
      <c r="H1" s="282"/>
    </row>
    <row r="2" spans="1:10" ht="15" customHeight="1" x14ac:dyDescent="0.2">
      <c r="A2" s="278" t="s">
        <v>266</v>
      </c>
      <c r="B2" s="284"/>
      <c r="C2" s="284"/>
      <c r="D2" s="284"/>
      <c r="E2" s="284"/>
      <c r="F2" s="284"/>
      <c r="G2" s="284"/>
      <c r="H2" s="284"/>
      <c r="J2" s="259" t="s">
        <v>50</v>
      </c>
    </row>
    <row r="3" spans="1:10" ht="15" customHeight="1" x14ac:dyDescent="0.2">
      <c r="A3" s="278" t="s">
        <v>282</v>
      </c>
      <c r="B3" s="284"/>
      <c r="C3" s="284"/>
      <c r="D3" s="284"/>
      <c r="E3" s="284"/>
      <c r="F3" s="284"/>
      <c r="G3" s="284"/>
      <c r="H3" s="284"/>
      <c r="J3" s="259"/>
    </row>
    <row r="4" spans="1:10" ht="15" customHeight="1" x14ac:dyDescent="0.2">
      <c r="A4" s="278" t="s">
        <v>276</v>
      </c>
      <c r="B4" s="284"/>
      <c r="C4" s="284"/>
      <c r="D4" s="284"/>
      <c r="E4" s="284"/>
      <c r="F4" s="284"/>
      <c r="G4" s="284"/>
      <c r="H4" s="284"/>
    </row>
    <row r="5" spans="1:10" ht="15" customHeight="1" x14ac:dyDescent="0.2">
      <c r="A5" s="278" t="s">
        <v>277</v>
      </c>
      <c r="B5" s="284"/>
      <c r="C5" s="284"/>
      <c r="D5" s="284"/>
      <c r="E5" s="284"/>
      <c r="F5" s="284"/>
      <c r="G5" s="284"/>
      <c r="H5" s="284"/>
    </row>
    <row r="6" spans="1:10" ht="15" customHeight="1" x14ac:dyDescent="0.2">
      <c r="A6" s="40"/>
      <c r="B6" s="40"/>
      <c r="C6" s="40"/>
      <c r="D6" s="40"/>
      <c r="E6" s="40"/>
      <c r="F6" s="40"/>
      <c r="G6" s="40"/>
      <c r="H6" s="40"/>
    </row>
    <row r="7" spans="1:10" ht="38.25" x14ac:dyDescent="0.2">
      <c r="A7" s="194" t="s">
        <v>270</v>
      </c>
      <c r="B7" s="195" t="s">
        <v>69</v>
      </c>
      <c r="C7" s="195" t="s">
        <v>271</v>
      </c>
      <c r="D7" s="195" t="s">
        <v>153</v>
      </c>
      <c r="E7" s="195" t="s">
        <v>272</v>
      </c>
      <c r="F7" s="195" t="s">
        <v>273</v>
      </c>
      <c r="G7" s="195" t="s">
        <v>279</v>
      </c>
      <c r="H7" s="195" t="s">
        <v>274</v>
      </c>
    </row>
    <row r="8" spans="1:10" ht="15" customHeight="1" x14ac:dyDescent="0.2">
      <c r="A8" s="36" t="s">
        <v>69</v>
      </c>
      <c r="B8" s="116">
        <v>73.297985029642248</v>
      </c>
      <c r="C8" s="116">
        <v>58.838889901014149</v>
      </c>
      <c r="D8" s="116">
        <v>81.269039539105052</v>
      </c>
      <c r="E8" s="116">
        <v>42.136462617953065</v>
      </c>
      <c r="F8" s="116">
        <v>46.740904291062684</v>
      </c>
      <c r="G8" s="116">
        <v>100</v>
      </c>
      <c r="H8" s="116">
        <v>100</v>
      </c>
    </row>
    <row r="9" spans="1:10" ht="15" customHeight="1" x14ac:dyDescent="0.2">
      <c r="A9" s="28" t="s">
        <v>118</v>
      </c>
      <c r="B9" s="117">
        <v>71.195438458513564</v>
      </c>
      <c r="C9" s="117">
        <v>48.378839590443683</v>
      </c>
      <c r="D9" s="117">
        <v>75.155832591273381</v>
      </c>
      <c r="E9" s="117">
        <v>53.441295546558706</v>
      </c>
      <c r="F9" s="117">
        <v>63.894139886578451</v>
      </c>
      <c r="G9" s="117">
        <v>100</v>
      </c>
      <c r="H9" s="117">
        <v>100</v>
      </c>
    </row>
    <row r="10" spans="1:10" ht="15" customHeight="1" x14ac:dyDescent="0.2">
      <c r="A10" s="28" t="s">
        <v>119</v>
      </c>
      <c r="B10" s="117">
        <v>66.282477046298112</v>
      </c>
      <c r="C10" s="117">
        <v>52.006420545746387</v>
      </c>
      <c r="D10" s="117">
        <v>74.560301507537687</v>
      </c>
      <c r="E10" s="117">
        <v>43.553178847296493</v>
      </c>
      <c r="F10" s="117">
        <v>69.819341126461211</v>
      </c>
      <c r="G10" s="37" t="s">
        <v>83</v>
      </c>
      <c r="H10" s="37" t="s">
        <v>83</v>
      </c>
    </row>
    <row r="11" spans="1:10" ht="15" customHeight="1" x14ac:dyDescent="0.2">
      <c r="A11" s="28" t="s">
        <v>120</v>
      </c>
      <c r="B11" s="117">
        <v>71.107727445755614</v>
      </c>
      <c r="C11" s="117">
        <v>57.926102502979738</v>
      </c>
      <c r="D11" s="117">
        <v>78.161570403926007</v>
      </c>
      <c r="E11" s="117">
        <v>56.702898550724633</v>
      </c>
      <c r="F11" s="117">
        <v>54.84375</v>
      </c>
      <c r="G11" s="37" t="s">
        <v>83</v>
      </c>
      <c r="H11" s="37" t="s">
        <v>83</v>
      </c>
    </row>
    <row r="12" spans="1:10" ht="15" customHeight="1" x14ac:dyDescent="0.2">
      <c r="A12" s="28" t="s">
        <v>121</v>
      </c>
      <c r="B12" s="117">
        <v>62.635339974014727</v>
      </c>
      <c r="C12" s="117">
        <v>54.36363636363636</v>
      </c>
      <c r="D12" s="117">
        <v>73.66727941176471</v>
      </c>
      <c r="E12" s="117">
        <v>17.759838546922303</v>
      </c>
      <c r="F12" s="117">
        <v>32.739059967585085</v>
      </c>
      <c r="G12" s="37" t="s">
        <v>83</v>
      </c>
      <c r="H12" s="37" t="s">
        <v>83</v>
      </c>
    </row>
    <row r="13" spans="1:10" ht="15" customHeight="1" x14ac:dyDescent="0.2">
      <c r="A13" s="28" t="s">
        <v>122</v>
      </c>
      <c r="B13" s="117">
        <v>81.629554655870436</v>
      </c>
      <c r="C13" s="117">
        <v>68.821292775665398</v>
      </c>
      <c r="D13" s="117">
        <v>89.181692094313462</v>
      </c>
      <c r="E13" s="117">
        <v>52.876106194690266</v>
      </c>
      <c r="F13" s="117">
        <v>66.288951841359776</v>
      </c>
      <c r="G13" s="37" t="s">
        <v>83</v>
      </c>
      <c r="H13" s="37" t="s">
        <v>83</v>
      </c>
    </row>
    <row r="14" spans="1:10" ht="15" customHeight="1" x14ac:dyDescent="0.2">
      <c r="A14" s="28" t="s">
        <v>123</v>
      </c>
      <c r="B14" s="117">
        <v>79.483521187045227</v>
      </c>
      <c r="C14" s="117">
        <v>67.418032786885249</v>
      </c>
      <c r="D14" s="117">
        <v>86.205006395030153</v>
      </c>
      <c r="E14" s="117">
        <v>48.302469135802468</v>
      </c>
      <c r="F14" s="117">
        <v>52.75</v>
      </c>
      <c r="G14" s="37" t="s">
        <v>83</v>
      </c>
      <c r="H14" s="37" t="s">
        <v>83</v>
      </c>
    </row>
    <row r="15" spans="1:10" ht="15" customHeight="1" x14ac:dyDescent="0.2">
      <c r="A15" s="28" t="s">
        <v>124</v>
      </c>
      <c r="B15" s="117">
        <v>65.498812351543947</v>
      </c>
      <c r="C15" s="117">
        <v>48.205128205128204</v>
      </c>
      <c r="D15" s="117">
        <v>78.797468354430379</v>
      </c>
      <c r="E15" s="117">
        <v>5.384615384615385</v>
      </c>
      <c r="F15" s="117">
        <v>6.3157894736842106</v>
      </c>
      <c r="G15" s="37" t="s">
        <v>83</v>
      </c>
      <c r="H15" s="37" t="s">
        <v>83</v>
      </c>
    </row>
    <row r="16" spans="1:10" ht="15" customHeight="1" x14ac:dyDescent="0.2">
      <c r="A16" s="28" t="s">
        <v>125</v>
      </c>
      <c r="B16" s="117">
        <v>65.70691294309384</v>
      </c>
      <c r="C16" s="117">
        <v>52.67727930535456</v>
      </c>
      <c r="D16" s="117">
        <v>72.867990654205599</v>
      </c>
      <c r="E16" s="117">
        <v>48.843930635838149</v>
      </c>
      <c r="F16" s="117">
        <v>42.427281845536605</v>
      </c>
      <c r="G16" s="37" t="s">
        <v>83</v>
      </c>
      <c r="H16" s="37" t="s">
        <v>83</v>
      </c>
    </row>
    <row r="17" spans="1:8" ht="15" customHeight="1" x14ac:dyDescent="0.2">
      <c r="A17" s="28" t="s">
        <v>126</v>
      </c>
      <c r="B17" s="117">
        <v>63.22364002686367</v>
      </c>
      <c r="C17" s="117">
        <v>51.927437641723351</v>
      </c>
      <c r="D17" s="117">
        <v>77.190596463959594</v>
      </c>
      <c r="E17" s="117">
        <v>19.58041958041958</v>
      </c>
      <c r="F17" s="117">
        <v>19.35483870967742</v>
      </c>
      <c r="G17" s="37" t="s">
        <v>83</v>
      </c>
      <c r="H17" s="37" t="s">
        <v>83</v>
      </c>
    </row>
    <row r="18" spans="1:8" ht="15" customHeight="1" x14ac:dyDescent="0.2">
      <c r="A18" s="28" t="s">
        <v>127</v>
      </c>
      <c r="B18" s="117">
        <v>74.020694752402079</v>
      </c>
      <c r="C18" s="117">
        <v>54.758418740849194</v>
      </c>
      <c r="D18" s="117">
        <v>80.731449297264618</v>
      </c>
      <c r="E18" s="117">
        <v>37.313432835820898</v>
      </c>
      <c r="F18" s="117">
        <v>34.375</v>
      </c>
      <c r="G18" s="37" t="s">
        <v>83</v>
      </c>
      <c r="H18" s="37" t="s">
        <v>83</v>
      </c>
    </row>
    <row r="19" spans="1:8" ht="15" customHeight="1" x14ac:dyDescent="0.2">
      <c r="A19" s="28" t="s">
        <v>128</v>
      </c>
      <c r="B19" s="117">
        <v>86.227544910179645</v>
      </c>
      <c r="C19" s="117">
        <v>67.901234567901241</v>
      </c>
      <c r="D19" s="117">
        <v>90.018371096142076</v>
      </c>
      <c r="E19" s="117">
        <v>57.551020408163268</v>
      </c>
      <c r="F19" s="117">
        <v>72.023809523809518</v>
      </c>
      <c r="G19" s="37" t="s">
        <v>83</v>
      </c>
      <c r="H19" s="37" t="s">
        <v>83</v>
      </c>
    </row>
    <row r="20" spans="1:8" ht="15" customHeight="1" x14ac:dyDescent="0.2">
      <c r="A20" s="28" t="s">
        <v>129</v>
      </c>
      <c r="B20" s="117">
        <v>57.484423676012462</v>
      </c>
      <c r="C20" s="117">
        <v>47.774869109947645</v>
      </c>
      <c r="D20" s="117">
        <v>71.559420289855069</v>
      </c>
      <c r="E20" s="117">
        <v>15.873925501432664</v>
      </c>
      <c r="F20" s="117">
        <v>21.443736730360936</v>
      </c>
      <c r="G20" s="37" t="s">
        <v>83</v>
      </c>
      <c r="H20" s="37" t="s">
        <v>83</v>
      </c>
    </row>
    <row r="21" spans="1:8" ht="15" customHeight="1" x14ac:dyDescent="0.2">
      <c r="A21" s="28" t="s">
        <v>130</v>
      </c>
      <c r="B21" s="117">
        <v>82.717872968980799</v>
      </c>
      <c r="C21" s="117">
        <v>78.28810020876827</v>
      </c>
      <c r="D21" s="117">
        <v>88.656962372974462</v>
      </c>
      <c r="E21" s="117">
        <v>52.955665024630541</v>
      </c>
      <c r="F21" s="117">
        <v>47.887323943661968</v>
      </c>
      <c r="G21" s="37" t="s">
        <v>83</v>
      </c>
      <c r="H21" s="37" t="s">
        <v>83</v>
      </c>
    </row>
    <row r="22" spans="1:8" ht="15" customHeight="1" x14ac:dyDescent="0.2">
      <c r="A22" s="28" t="s">
        <v>131</v>
      </c>
      <c r="B22" s="117">
        <v>73.384634952938185</v>
      </c>
      <c r="C22" s="117">
        <v>67.265795206971674</v>
      </c>
      <c r="D22" s="117">
        <v>78.005756197196177</v>
      </c>
      <c r="E22" s="117">
        <v>59.805427547363031</v>
      </c>
      <c r="F22" s="117">
        <v>63.058419243986251</v>
      </c>
      <c r="G22" s="37" t="s">
        <v>83</v>
      </c>
      <c r="H22" s="37" t="s">
        <v>83</v>
      </c>
    </row>
    <row r="23" spans="1:8" ht="15" customHeight="1" x14ac:dyDescent="0.2">
      <c r="A23" s="28" t="s">
        <v>132</v>
      </c>
      <c r="B23" s="117">
        <v>87.11395101171459</v>
      </c>
      <c r="C23" s="117">
        <v>71.495327102803742</v>
      </c>
      <c r="D23" s="117">
        <v>93.096405228758172</v>
      </c>
      <c r="E23" s="117">
        <v>12.5</v>
      </c>
      <c r="F23" s="117">
        <v>17.647058823529413</v>
      </c>
      <c r="G23" s="37" t="s">
        <v>83</v>
      </c>
      <c r="H23" s="37" t="s">
        <v>83</v>
      </c>
    </row>
    <row r="24" spans="1:8" ht="15" customHeight="1" x14ac:dyDescent="0.2">
      <c r="A24" s="28" t="s">
        <v>133</v>
      </c>
      <c r="B24" s="117">
        <v>76.165685830692624</v>
      </c>
      <c r="C24" s="117">
        <v>46.938775510204081</v>
      </c>
      <c r="D24" s="117">
        <v>86.331742913275335</v>
      </c>
      <c r="E24" s="117">
        <v>21.601941747572813</v>
      </c>
      <c r="F24" s="117">
        <v>42.929292929292927</v>
      </c>
      <c r="G24" s="37" t="s">
        <v>83</v>
      </c>
      <c r="H24" s="37" t="s">
        <v>83</v>
      </c>
    </row>
    <row r="25" spans="1:8" ht="15" customHeight="1" x14ac:dyDescent="0.2">
      <c r="A25" s="28" t="s">
        <v>134</v>
      </c>
      <c r="B25" s="117">
        <v>91.901140684410649</v>
      </c>
      <c r="C25" s="117">
        <v>91.089108910891099</v>
      </c>
      <c r="D25" s="117">
        <v>95.202464788732399</v>
      </c>
      <c r="E25" s="117">
        <v>35.714285714285715</v>
      </c>
      <c r="F25" s="117">
        <v>60.344827586206897</v>
      </c>
      <c r="G25" s="37" t="s">
        <v>83</v>
      </c>
      <c r="H25" s="37" t="s">
        <v>83</v>
      </c>
    </row>
    <row r="26" spans="1:8" ht="15" customHeight="1" x14ac:dyDescent="0.2">
      <c r="A26" s="28" t="s">
        <v>135</v>
      </c>
      <c r="B26" s="117">
        <v>86.511063958775395</v>
      </c>
      <c r="C26" s="117">
        <v>75.141242937853107</v>
      </c>
      <c r="D26" s="117">
        <v>93.425858290723156</v>
      </c>
      <c r="E26" s="117">
        <v>45</v>
      </c>
      <c r="F26" s="117">
        <v>39.024390243902438</v>
      </c>
      <c r="G26" s="37" t="s">
        <v>83</v>
      </c>
      <c r="H26" s="37" t="s">
        <v>83</v>
      </c>
    </row>
    <row r="27" spans="1:8" ht="15" customHeight="1" x14ac:dyDescent="0.2">
      <c r="A27" s="28" t="s">
        <v>136</v>
      </c>
      <c r="B27" s="117">
        <v>79.174425822470511</v>
      </c>
      <c r="C27" s="117">
        <v>67.452830188679243</v>
      </c>
      <c r="D27" s="117">
        <v>85.964912280701753</v>
      </c>
      <c r="E27" s="117">
        <v>22.14765100671141</v>
      </c>
      <c r="F27" s="117">
        <v>18.399999999999999</v>
      </c>
      <c r="G27" s="37" t="s">
        <v>83</v>
      </c>
      <c r="H27" s="37" t="s">
        <v>83</v>
      </c>
    </row>
    <row r="28" spans="1:8" ht="15" customHeight="1" x14ac:dyDescent="0.2">
      <c r="A28" s="28" t="s">
        <v>137</v>
      </c>
      <c r="B28" s="117">
        <v>82.154201559341615</v>
      </c>
      <c r="C28" s="117">
        <v>82.592592592592595</v>
      </c>
      <c r="D28" s="117">
        <v>85.58087411281285</v>
      </c>
      <c r="E28" s="117">
        <v>67.317073170731717</v>
      </c>
      <c r="F28" s="117">
        <v>59.47242206235012</v>
      </c>
      <c r="G28" s="37" t="s">
        <v>83</v>
      </c>
      <c r="H28" s="37" t="s">
        <v>83</v>
      </c>
    </row>
    <row r="29" spans="1:8" ht="15" customHeight="1" x14ac:dyDescent="0.2">
      <c r="A29" s="28" t="s">
        <v>138</v>
      </c>
      <c r="B29" s="117">
        <v>83.736818654388827</v>
      </c>
      <c r="C29" s="117">
        <v>65.974025974025977</v>
      </c>
      <c r="D29" s="117">
        <v>90.693139514270513</v>
      </c>
      <c r="E29" s="117">
        <v>36.813186813186817</v>
      </c>
      <c r="F29" s="117">
        <v>39.067055393586003</v>
      </c>
      <c r="G29" s="37" t="s">
        <v>83</v>
      </c>
      <c r="H29" s="37" t="s">
        <v>83</v>
      </c>
    </row>
    <row r="30" spans="1:8" ht="15" customHeight="1" x14ac:dyDescent="0.2">
      <c r="A30" s="28" t="s">
        <v>139</v>
      </c>
      <c r="B30" s="117">
        <v>86.534145559474197</v>
      </c>
      <c r="C30" s="117">
        <v>79.473684210526315</v>
      </c>
      <c r="D30" s="117">
        <v>92.284531426420784</v>
      </c>
      <c r="E30" s="117">
        <v>36.419753086419753</v>
      </c>
      <c r="F30" s="117">
        <v>33.636363636363633</v>
      </c>
      <c r="G30" s="37" t="s">
        <v>83</v>
      </c>
      <c r="H30" s="37" t="s">
        <v>83</v>
      </c>
    </row>
    <row r="31" spans="1:8" ht="15" customHeight="1" x14ac:dyDescent="0.2">
      <c r="A31" s="28" t="s">
        <v>275</v>
      </c>
      <c r="B31" s="117">
        <v>83.67875647668393</v>
      </c>
      <c r="C31" s="117">
        <v>51.449275362318836</v>
      </c>
      <c r="D31" s="117">
        <v>88.896457765667577</v>
      </c>
      <c r="E31" s="117">
        <v>49.261083743842363</v>
      </c>
      <c r="F31" s="117">
        <v>63.959390862944169</v>
      </c>
      <c r="G31" s="37" t="s">
        <v>83</v>
      </c>
      <c r="H31" s="37" t="s">
        <v>83</v>
      </c>
    </row>
    <row r="32" spans="1:8" ht="15" customHeight="1" x14ac:dyDescent="0.2">
      <c r="A32" s="28" t="s">
        <v>141</v>
      </c>
      <c r="B32" s="117">
        <v>80.2158273381295</v>
      </c>
      <c r="C32" s="117">
        <v>73.469387755102048</v>
      </c>
      <c r="D32" s="117">
        <v>83.154819863680615</v>
      </c>
      <c r="E32" s="117">
        <v>5.2631578947368416</v>
      </c>
      <c r="F32" s="117">
        <v>5.8823529411764701</v>
      </c>
      <c r="G32" s="37" t="s">
        <v>83</v>
      </c>
      <c r="H32" s="37" t="s">
        <v>83</v>
      </c>
    </row>
    <row r="33" spans="1:8" ht="15" customHeight="1" x14ac:dyDescent="0.2">
      <c r="A33" s="28" t="s">
        <v>142</v>
      </c>
      <c r="B33" s="117">
        <v>78.951737222815126</v>
      </c>
      <c r="C33" s="117">
        <v>69.9836867862969</v>
      </c>
      <c r="D33" s="117">
        <v>83.527847540257056</v>
      </c>
      <c r="E33" s="117">
        <v>58.832335329341312</v>
      </c>
      <c r="F33" s="117">
        <v>47.519582245430811</v>
      </c>
      <c r="G33" s="37" t="s">
        <v>83</v>
      </c>
      <c r="H33" s="37" t="s">
        <v>83</v>
      </c>
    </row>
    <row r="34" spans="1:8" ht="15" customHeight="1" x14ac:dyDescent="0.2">
      <c r="A34" s="28" t="s">
        <v>143</v>
      </c>
      <c r="B34" s="117">
        <v>72.728714127160302</v>
      </c>
      <c r="C34" s="117">
        <v>52.519379844961243</v>
      </c>
      <c r="D34" s="117">
        <v>81.269778481012651</v>
      </c>
      <c r="E34" s="117">
        <v>31.208791208791208</v>
      </c>
      <c r="F34" s="117">
        <v>23.214285714285715</v>
      </c>
      <c r="G34" s="37" t="s">
        <v>83</v>
      </c>
      <c r="H34" s="37" t="s">
        <v>83</v>
      </c>
    </row>
    <row r="35" spans="1:8" ht="15" customHeight="1" thickBot="1" x14ac:dyDescent="0.25">
      <c r="A35" s="38" t="s">
        <v>144</v>
      </c>
      <c r="B35" s="118">
        <v>86.597938144329902</v>
      </c>
      <c r="C35" s="118">
        <v>65</v>
      </c>
      <c r="D35" s="118">
        <v>93.558776167471819</v>
      </c>
      <c r="E35" s="118">
        <v>50</v>
      </c>
      <c r="F35" s="118">
        <v>68.292682926829272</v>
      </c>
      <c r="G35" s="39" t="s">
        <v>83</v>
      </c>
      <c r="H35" s="39" t="s">
        <v>83</v>
      </c>
    </row>
    <row r="36" spans="1:8" ht="27.75" customHeight="1" x14ac:dyDescent="0.2">
      <c r="A36" s="289" t="s">
        <v>280</v>
      </c>
      <c r="B36" s="290"/>
      <c r="C36" s="290"/>
      <c r="D36" s="290"/>
      <c r="E36" s="290"/>
      <c r="F36" s="290"/>
      <c r="G36" s="290"/>
      <c r="H36" s="290"/>
    </row>
    <row r="37" spans="1:8" ht="15" customHeight="1" x14ac:dyDescent="0.2">
      <c r="A37" s="283" t="s">
        <v>278</v>
      </c>
      <c r="B37" s="283"/>
      <c r="C37" s="283"/>
      <c r="D37" s="283"/>
      <c r="E37" s="283"/>
      <c r="F37" s="283"/>
      <c r="G37" s="283"/>
      <c r="H37" s="283"/>
    </row>
  </sheetData>
  <mergeCells count="8">
    <mergeCell ref="J2:J3"/>
    <mergeCell ref="A36:H36"/>
    <mergeCell ref="A37:H37"/>
    <mergeCell ref="A1:H1"/>
    <mergeCell ref="A2:H2"/>
    <mergeCell ref="A3:H3"/>
    <mergeCell ref="A4:H4"/>
    <mergeCell ref="A5:H5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/>
  <dimension ref="A1:K73"/>
  <sheetViews>
    <sheetView showGridLines="0" workbookViewId="0">
      <selection activeCell="A19" sqref="A19:I19"/>
    </sheetView>
  </sheetViews>
  <sheetFormatPr baseColWidth="10" defaultRowHeight="12.75" x14ac:dyDescent="0.2"/>
  <cols>
    <col min="1" max="1" width="27" style="128" bestFit="1" customWidth="1"/>
    <col min="2" max="9" width="7.5703125" style="128" bestFit="1" customWidth="1"/>
    <col min="10" max="16384" width="11.42578125" style="19"/>
  </cols>
  <sheetData>
    <row r="1" spans="1:11" ht="15" customHeight="1" x14ac:dyDescent="0.2">
      <c r="A1" s="291" t="s">
        <v>318</v>
      </c>
      <c r="B1" s="291"/>
      <c r="C1" s="291"/>
      <c r="D1" s="291"/>
      <c r="E1" s="291"/>
      <c r="F1" s="291"/>
      <c r="G1" s="291"/>
      <c r="H1" s="291"/>
      <c r="I1" s="291"/>
    </row>
    <row r="2" spans="1:11" ht="15" customHeight="1" x14ac:dyDescent="0.2">
      <c r="A2" s="291" t="s">
        <v>326</v>
      </c>
      <c r="B2" s="291"/>
      <c r="C2" s="291"/>
      <c r="D2" s="291"/>
      <c r="E2" s="291"/>
      <c r="F2" s="291"/>
      <c r="G2" s="291"/>
      <c r="H2" s="291"/>
      <c r="I2" s="291"/>
      <c r="K2" s="259" t="s">
        <v>50</v>
      </c>
    </row>
    <row r="3" spans="1:11" ht="15" customHeight="1" x14ac:dyDescent="0.2">
      <c r="A3" s="291" t="s">
        <v>327</v>
      </c>
      <c r="B3" s="291"/>
      <c r="C3" s="291"/>
      <c r="D3" s="291"/>
      <c r="E3" s="291"/>
      <c r="F3" s="291"/>
      <c r="G3" s="291"/>
      <c r="H3" s="291"/>
      <c r="I3" s="291"/>
      <c r="K3" s="259"/>
    </row>
    <row r="4" spans="1:11" ht="15" customHeight="1" x14ac:dyDescent="0.2">
      <c r="A4" s="130"/>
      <c r="B4" s="130"/>
      <c r="C4" s="130"/>
      <c r="D4" s="129"/>
      <c r="E4" s="130"/>
      <c r="F4" s="130"/>
      <c r="G4" s="130"/>
      <c r="H4" s="130"/>
      <c r="I4" s="130"/>
    </row>
    <row r="5" spans="1:11" ht="15" customHeight="1" x14ac:dyDescent="0.2">
      <c r="A5" s="22" t="s">
        <v>324</v>
      </c>
      <c r="B5" s="47">
        <v>2014</v>
      </c>
      <c r="C5" s="47">
        <v>2015</v>
      </c>
      <c r="D5" s="47">
        <v>2016</v>
      </c>
      <c r="E5" s="47">
        <v>2017</v>
      </c>
      <c r="F5" s="47">
        <v>2018</v>
      </c>
      <c r="G5" s="47">
        <v>2019</v>
      </c>
      <c r="H5" s="47">
        <v>2020</v>
      </c>
      <c r="I5" s="47">
        <v>2021</v>
      </c>
    </row>
    <row r="6" spans="1:11" ht="15" customHeight="1" x14ac:dyDescent="0.2">
      <c r="A6" s="292" t="s">
        <v>69</v>
      </c>
      <c r="B6" s="292"/>
      <c r="C6" s="292"/>
      <c r="D6" s="292"/>
      <c r="E6" s="292"/>
      <c r="F6" s="292"/>
      <c r="G6" s="292"/>
      <c r="H6" s="292"/>
      <c r="I6" s="292"/>
    </row>
    <row r="7" spans="1:11" ht="17.100000000000001" customHeight="1" x14ac:dyDescent="0.2">
      <c r="A7" s="133" t="s">
        <v>69</v>
      </c>
      <c r="B7" s="106">
        <v>14944</v>
      </c>
      <c r="C7" s="106">
        <v>15082</v>
      </c>
      <c r="D7" s="106">
        <v>15491</v>
      </c>
      <c r="E7" s="106">
        <v>15216</v>
      </c>
      <c r="F7" s="106">
        <v>15084</v>
      </c>
      <c r="G7" s="106">
        <v>14699</v>
      </c>
      <c r="H7" s="106">
        <v>14405</v>
      </c>
      <c r="I7" s="106">
        <v>14772</v>
      </c>
    </row>
    <row r="8" spans="1:11" ht="17.100000000000001" customHeight="1" x14ac:dyDescent="0.2">
      <c r="A8" s="131" t="s">
        <v>319</v>
      </c>
      <c r="B8" s="91">
        <v>4165</v>
      </c>
      <c r="C8" s="91">
        <v>4291</v>
      </c>
      <c r="D8" s="91">
        <v>4468</v>
      </c>
      <c r="E8" s="91">
        <v>4430</v>
      </c>
      <c r="F8" s="91">
        <v>4502</v>
      </c>
      <c r="G8" s="91">
        <v>4400</v>
      </c>
      <c r="H8" s="91">
        <v>4624</v>
      </c>
      <c r="I8" s="91">
        <v>4787</v>
      </c>
    </row>
    <row r="9" spans="1:11" ht="17.100000000000001" customHeight="1" x14ac:dyDescent="0.2">
      <c r="A9" s="131" t="s">
        <v>244</v>
      </c>
      <c r="B9" s="37">
        <v>437</v>
      </c>
      <c r="C9" s="37">
        <v>385</v>
      </c>
      <c r="D9" s="37">
        <v>434</v>
      </c>
      <c r="E9" s="37">
        <v>359</v>
      </c>
      <c r="F9" s="37">
        <v>384</v>
      </c>
      <c r="G9" s="37">
        <v>543</v>
      </c>
      <c r="H9" s="37">
        <v>610</v>
      </c>
      <c r="I9" s="37">
        <v>689</v>
      </c>
    </row>
    <row r="10" spans="1:11" ht="17.100000000000001" customHeight="1" x14ac:dyDescent="0.2">
      <c r="A10" s="131" t="s">
        <v>320</v>
      </c>
      <c r="B10" s="91">
        <v>2880</v>
      </c>
      <c r="C10" s="91">
        <v>2788</v>
      </c>
      <c r="D10" s="91">
        <v>2780</v>
      </c>
      <c r="E10" s="91">
        <v>2509</v>
      </c>
      <c r="F10" s="91">
        <v>2145</v>
      </c>
      <c r="G10" s="91">
        <v>1692</v>
      </c>
      <c r="H10" s="91">
        <v>1377</v>
      </c>
      <c r="I10" s="91">
        <v>1158</v>
      </c>
    </row>
    <row r="11" spans="1:11" ht="17.100000000000001" customHeight="1" x14ac:dyDescent="0.2">
      <c r="A11" s="131" t="s">
        <v>323</v>
      </c>
      <c r="B11" s="91">
        <v>7462</v>
      </c>
      <c r="C11" s="91">
        <v>7618</v>
      </c>
      <c r="D11" s="91">
        <v>7809</v>
      </c>
      <c r="E11" s="91">
        <v>7918</v>
      </c>
      <c r="F11" s="91">
        <v>8053</v>
      </c>
      <c r="G11" s="91">
        <v>8064</v>
      </c>
      <c r="H11" s="91">
        <v>7794</v>
      </c>
      <c r="I11" s="91">
        <v>8138</v>
      </c>
    </row>
    <row r="12" spans="1:11" ht="17.100000000000001" customHeight="1" x14ac:dyDescent="0.2">
      <c r="A12" s="292" t="s">
        <v>201</v>
      </c>
      <c r="B12" s="292"/>
      <c r="C12" s="292"/>
      <c r="D12" s="292"/>
      <c r="E12" s="292"/>
      <c r="F12" s="292"/>
      <c r="G12" s="292"/>
      <c r="H12" s="292"/>
      <c r="I12" s="292"/>
    </row>
    <row r="13" spans="1:11" ht="17.100000000000001" customHeight="1" x14ac:dyDescent="0.2">
      <c r="A13" s="133" t="s">
        <v>69</v>
      </c>
      <c r="B13" s="106">
        <v>8986</v>
      </c>
      <c r="C13" s="106">
        <v>9070</v>
      </c>
      <c r="D13" s="106">
        <v>9368</v>
      </c>
      <c r="E13" s="106">
        <v>9322</v>
      </c>
      <c r="F13" s="106">
        <v>9209</v>
      </c>
      <c r="G13" s="106">
        <v>9055</v>
      </c>
      <c r="H13" s="106">
        <v>8918</v>
      </c>
      <c r="I13" s="106">
        <v>9205</v>
      </c>
    </row>
    <row r="14" spans="1:11" ht="17.100000000000001" customHeight="1" x14ac:dyDescent="0.2">
      <c r="A14" s="131" t="s">
        <v>319</v>
      </c>
      <c r="B14" s="91">
        <v>2559</v>
      </c>
      <c r="C14" s="91">
        <v>2648</v>
      </c>
      <c r="D14" s="91">
        <v>2770</v>
      </c>
      <c r="E14" s="91">
        <v>2772</v>
      </c>
      <c r="F14" s="91">
        <v>2832</v>
      </c>
      <c r="G14" s="91">
        <v>2781</v>
      </c>
      <c r="H14" s="91">
        <v>2887</v>
      </c>
      <c r="I14" s="91">
        <v>3027</v>
      </c>
    </row>
    <row r="15" spans="1:11" ht="17.100000000000001" customHeight="1" x14ac:dyDescent="0.2">
      <c r="A15" s="131" t="s">
        <v>244</v>
      </c>
      <c r="B15" s="37">
        <v>249</v>
      </c>
      <c r="C15" s="37">
        <v>223</v>
      </c>
      <c r="D15" s="37">
        <v>244</v>
      </c>
      <c r="E15" s="37">
        <v>205</v>
      </c>
      <c r="F15" s="37">
        <v>213</v>
      </c>
      <c r="G15" s="37">
        <v>328</v>
      </c>
      <c r="H15" s="37">
        <v>376</v>
      </c>
      <c r="I15" s="37">
        <v>405</v>
      </c>
    </row>
    <row r="16" spans="1:11" ht="17.100000000000001" customHeight="1" x14ac:dyDescent="0.2">
      <c r="A16" s="131" t="s">
        <v>320</v>
      </c>
      <c r="B16" s="91">
        <v>1671</v>
      </c>
      <c r="C16" s="91">
        <v>1611</v>
      </c>
      <c r="D16" s="91">
        <v>1652</v>
      </c>
      <c r="E16" s="91">
        <v>1506</v>
      </c>
      <c r="F16" s="91">
        <v>1321</v>
      </c>
      <c r="G16" s="91">
        <v>1059</v>
      </c>
      <c r="H16" s="37">
        <v>865</v>
      </c>
      <c r="I16" s="37">
        <v>722</v>
      </c>
    </row>
    <row r="17" spans="1:9" ht="17.100000000000001" customHeight="1" x14ac:dyDescent="0.2">
      <c r="A17" s="131" t="s">
        <v>322</v>
      </c>
      <c r="B17" s="91">
        <v>4507</v>
      </c>
      <c r="C17" s="91">
        <v>4588</v>
      </c>
      <c r="D17" s="91">
        <v>4702</v>
      </c>
      <c r="E17" s="91">
        <v>4839</v>
      </c>
      <c r="F17" s="91">
        <v>4843</v>
      </c>
      <c r="G17" s="91">
        <v>4887</v>
      </c>
      <c r="H17" s="91">
        <v>4790</v>
      </c>
      <c r="I17" s="91">
        <v>5060</v>
      </c>
    </row>
    <row r="18" spans="1:9" ht="17.100000000000001" customHeight="1" x14ac:dyDescent="0.2">
      <c r="A18" s="292" t="s">
        <v>202</v>
      </c>
      <c r="B18" s="292"/>
      <c r="C18" s="292"/>
      <c r="D18" s="292"/>
      <c r="E18" s="292"/>
      <c r="F18" s="292"/>
      <c r="G18" s="292"/>
      <c r="H18" s="292"/>
      <c r="I18" s="292"/>
    </row>
    <row r="19" spans="1:9" ht="17.100000000000001" customHeight="1" x14ac:dyDescent="0.2">
      <c r="A19" s="133" t="s">
        <v>69</v>
      </c>
      <c r="B19" s="106">
        <v>5958</v>
      </c>
      <c r="C19" s="106">
        <v>6012</v>
      </c>
      <c r="D19" s="106">
        <v>6123</v>
      </c>
      <c r="E19" s="106">
        <v>5894</v>
      </c>
      <c r="F19" s="106">
        <v>5875</v>
      </c>
      <c r="G19" s="106">
        <v>5644</v>
      </c>
      <c r="H19" s="106">
        <v>5487</v>
      </c>
      <c r="I19" s="106">
        <v>5558</v>
      </c>
    </row>
    <row r="20" spans="1:9" ht="17.100000000000001" customHeight="1" x14ac:dyDescent="0.2">
      <c r="A20" s="131" t="s">
        <v>319</v>
      </c>
      <c r="B20" s="91">
        <f t="shared" ref="B20" si="0">+B8-B14</f>
        <v>1606</v>
      </c>
      <c r="C20" s="91">
        <f t="shared" ref="C20:G23" si="1">+C8-C14</f>
        <v>1643</v>
      </c>
      <c r="D20" s="91">
        <f t="shared" si="1"/>
        <v>1698</v>
      </c>
      <c r="E20" s="91">
        <f t="shared" si="1"/>
        <v>1658</v>
      </c>
      <c r="F20" s="91">
        <f t="shared" si="1"/>
        <v>1670</v>
      </c>
      <c r="G20" s="91">
        <f t="shared" si="1"/>
        <v>1619</v>
      </c>
      <c r="H20" s="91">
        <f t="shared" ref="H20:I20" si="2">+H8-H14</f>
        <v>1737</v>
      </c>
      <c r="I20" s="91">
        <f t="shared" si="2"/>
        <v>1760</v>
      </c>
    </row>
    <row r="21" spans="1:9" ht="17.100000000000001" customHeight="1" x14ac:dyDescent="0.2">
      <c r="A21" s="131" t="s">
        <v>244</v>
      </c>
      <c r="B21" s="37">
        <f t="shared" ref="B21" si="3">+B9-B15</f>
        <v>188</v>
      </c>
      <c r="C21" s="37">
        <f t="shared" si="1"/>
        <v>162</v>
      </c>
      <c r="D21" s="37">
        <f t="shared" si="1"/>
        <v>190</v>
      </c>
      <c r="E21" s="37">
        <f t="shared" si="1"/>
        <v>154</v>
      </c>
      <c r="F21" s="37">
        <f t="shared" si="1"/>
        <v>171</v>
      </c>
      <c r="G21" s="37">
        <f t="shared" si="1"/>
        <v>215</v>
      </c>
      <c r="H21" s="37">
        <f t="shared" ref="H21:I21" si="4">+H9-H15</f>
        <v>234</v>
      </c>
      <c r="I21" s="37">
        <f t="shared" si="4"/>
        <v>284</v>
      </c>
    </row>
    <row r="22" spans="1:9" ht="17.100000000000001" customHeight="1" x14ac:dyDescent="0.2">
      <c r="A22" s="131" t="s">
        <v>320</v>
      </c>
      <c r="B22" s="91">
        <f t="shared" ref="B22" si="5">+B10-B16</f>
        <v>1209</v>
      </c>
      <c r="C22" s="91">
        <f t="shared" si="1"/>
        <v>1177</v>
      </c>
      <c r="D22" s="91">
        <f t="shared" si="1"/>
        <v>1128</v>
      </c>
      <c r="E22" s="91">
        <f t="shared" si="1"/>
        <v>1003</v>
      </c>
      <c r="F22" s="37">
        <f t="shared" si="1"/>
        <v>824</v>
      </c>
      <c r="G22" s="37">
        <f t="shared" si="1"/>
        <v>633</v>
      </c>
      <c r="H22" s="37">
        <f t="shared" ref="H22:I22" si="6">+H10-H16</f>
        <v>512</v>
      </c>
      <c r="I22" s="37">
        <f t="shared" si="6"/>
        <v>436</v>
      </c>
    </row>
    <row r="23" spans="1:9" ht="17.100000000000001" customHeight="1" thickBot="1" x14ac:dyDescent="0.25">
      <c r="A23" s="132" t="s">
        <v>322</v>
      </c>
      <c r="B23" s="44">
        <f t="shared" ref="B23" si="7">+B11-B17</f>
        <v>2955</v>
      </c>
      <c r="C23" s="44">
        <f t="shared" si="1"/>
        <v>3030</v>
      </c>
      <c r="D23" s="44">
        <f t="shared" si="1"/>
        <v>3107</v>
      </c>
      <c r="E23" s="44">
        <f t="shared" si="1"/>
        <v>3079</v>
      </c>
      <c r="F23" s="44">
        <f t="shared" si="1"/>
        <v>3210</v>
      </c>
      <c r="G23" s="44">
        <f t="shared" si="1"/>
        <v>3177</v>
      </c>
      <c r="H23" s="44">
        <f t="shared" ref="H23:I23" si="8">+H11-H17</f>
        <v>3004</v>
      </c>
      <c r="I23" s="44">
        <f t="shared" si="8"/>
        <v>3078</v>
      </c>
    </row>
    <row r="24" spans="1:9" ht="17.100000000000001" customHeight="1" x14ac:dyDescent="0.2">
      <c r="A24" s="293" t="s">
        <v>321</v>
      </c>
      <c r="B24" s="293"/>
      <c r="C24" s="293"/>
      <c r="D24" s="293"/>
      <c r="E24" s="293"/>
      <c r="F24" s="293"/>
      <c r="G24" s="293"/>
      <c r="H24" s="293"/>
      <c r="I24" s="293"/>
    </row>
    <row r="25" spans="1:9" ht="17.100000000000001" customHeight="1" x14ac:dyDescent="0.2">
      <c r="A25" s="283" t="s">
        <v>278</v>
      </c>
      <c r="B25" s="283"/>
      <c r="C25" s="283"/>
      <c r="D25" s="283"/>
      <c r="E25" s="283"/>
      <c r="F25" s="283"/>
      <c r="G25" s="283"/>
      <c r="H25" s="283"/>
      <c r="I25" s="283"/>
    </row>
    <row r="26" spans="1:9" ht="17.100000000000001" customHeight="1" x14ac:dyDescent="0.2">
      <c r="A26" s="123"/>
      <c r="B26" s="123"/>
      <c r="C26" s="123"/>
      <c r="D26" s="123"/>
      <c r="E26" s="123"/>
      <c r="F26" s="123"/>
      <c r="G26" s="123"/>
      <c r="H26" s="123"/>
      <c r="I26" s="123"/>
    </row>
    <row r="27" spans="1:9" ht="17.100000000000001" customHeight="1" x14ac:dyDescent="0.2">
      <c r="A27" s="123"/>
      <c r="B27" s="123"/>
      <c r="C27" s="123"/>
      <c r="D27" s="123"/>
      <c r="E27" s="123"/>
      <c r="F27" s="123"/>
      <c r="G27" s="123"/>
      <c r="H27" s="123"/>
      <c r="I27" s="123"/>
    </row>
    <row r="28" spans="1:9" ht="17.100000000000001" customHeight="1" x14ac:dyDescent="0.2">
      <c r="A28" s="123"/>
      <c r="B28" s="123"/>
      <c r="C28" s="123"/>
      <c r="D28" s="123"/>
      <c r="E28" s="123"/>
      <c r="F28" s="123"/>
      <c r="G28" s="123"/>
      <c r="H28" s="123"/>
      <c r="I28" s="123"/>
    </row>
    <row r="29" spans="1:9" ht="17.100000000000001" customHeight="1" x14ac:dyDescent="0.2">
      <c r="A29" s="123"/>
      <c r="B29" s="123"/>
      <c r="C29" s="123"/>
      <c r="D29" s="123"/>
      <c r="E29" s="123"/>
      <c r="F29" s="123"/>
      <c r="G29" s="123"/>
      <c r="H29" s="123"/>
      <c r="I29" s="123"/>
    </row>
    <row r="30" spans="1:9" ht="17.100000000000001" customHeight="1" x14ac:dyDescent="0.2">
      <c r="A30" s="123"/>
      <c r="B30" s="123"/>
      <c r="C30" s="123"/>
      <c r="D30" s="123"/>
      <c r="E30" s="123"/>
      <c r="F30" s="123"/>
      <c r="G30" s="123"/>
      <c r="H30" s="123"/>
      <c r="I30" s="123"/>
    </row>
    <row r="31" spans="1:9" ht="17.100000000000001" customHeight="1" x14ac:dyDescent="0.2">
      <c r="A31" s="123"/>
      <c r="B31" s="123"/>
      <c r="C31" s="123"/>
      <c r="D31" s="123"/>
      <c r="E31" s="123"/>
      <c r="F31" s="123"/>
      <c r="G31" s="123"/>
      <c r="H31" s="123"/>
      <c r="I31" s="123"/>
    </row>
    <row r="32" spans="1:9" ht="17.100000000000001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</row>
    <row r="33" spans="1:9" ht="17.100000000000001" customHeight="1" x14ac:dyDescent="0.2">
      <c r="A33" s="123"/>
      <c r="B33" s="123"/>
      <c r="C33" s="123"/>
      <c r="D33" s="123"/>
      <c r="E33" s="123"/>
      <c r="F33" s="123"/>
      <c r="G33" s="123"/>
      <c r="H33" s="123"/>
      <c r="I33" s="123"/>
    </row>
    <row r="34" spans="1:9" ht="17.100000000000001" customHeight="1" x14ac:dyDescent="0.2">
      <c r="A34" s="61"/>
      <c r="B34" s="123"/>
      <c r="C34" s="123"/>
      <c r="D34" s="123"/>
      <c r="E34" s="123"/>
      <c r="F34" s="123"/>
      <c r="G34" s="123"/>
      <c r="H34" s="123"/>
      <c r="I34" s="123"/>
    </row>
    <row r="35" spans="1:9" ht="15" customHeight="1" x14ac:dyDescent="0.2">
      <c r="A35" s="61"/>
      <c r="B35" s="123"/>
      <c r="C35" s="123"/>
      <c r="D35" s="123"/>
      <c r="E35" s="123"/>
      <c r="F35" s="123"/>
      <c r="G35" s="123"/>
      <c r="H35" s="123"/>
      <c r="I35" s="123"/>
    </row>
    <row r="36" spans="1:9" ht="15" customHeight="1" x14ac:dyDescent="0.2">
      <c r="A36" s="61"/>
      <c r="B36" s="123"/>
      <c r="C36" s="123"/>
      <c r="D36" s="123"/>
      <c r="E36" s="123"/>
      <c r="F36" s="123"/>
      <c r="G36" s="123"/>
      <c r="H36" s="123"/>
      <c r="I36" s="123"/>
    </row>
    <row r="37" spans="1:9" ht="15" customHeight="1" x14ac:dyDescent="0.2">
      <c r="A37" s="61"/>
      <c r="B37" s="123"/>
      <c r="C37" s="123"/>
      <c r="D37" s="123"/>
      <c r="E37" s="123"/>
      <c r="F37" s="123"/>
      <c r="G37" s="123"/>
      <c r="H37" s="123"/>
      <c r="I37" s="123"/>
    </row>
    <row r="38" spans="1:9" ht="15" customHeight="1" x14ac:dyDescent="0.2">
      <c r="A38" s="123"/>
      <c r="B38" s="123"/>
      <c r="C38" s="123"/>
      <c r="D38" s="123"/>
      <c r="E38" s="123"/>
      <c r="F38" s="123"/>
      <c r="G38" s="123"/>
      <c r="H38" s="123"/>
      <c r="I38" s="123"/>
    </row>
    <row r="39" spans="1:9" ht="15" customHeight="1" x14ac:dyDescent="0.2">
      <c r="A39" s="123"/>
      <c r="B39" s="123"/>
      <c r="C39" s="123"/>
      <c r="D39" s="123"/>
      <c r="E39" s="123"/>
      <c r="F39" s="123"/>
      <c r="G39" s="123"/>
      <c r="H39" s="123"/>
      <c r="I39" s="123"/>
    </row>
    <row r="40" spans="1:9" ht="15" customHeight="1" x14ac:dyDescent="0.2">
      <c r="A40" s="61"/>
      <c r="B40" s="123"/>
      <c r="C40" s="123"/>
      <c r="D40" s="123"/>
      <c r="E40" s="123"/>
      <c r="F40" s="123"/>
      <c r="G40" s="123"/>
      <c r="H40" s="123"/>
      <c r="I40" s="123"/>
    </row>
    <row r="41" spans="1:9" ht="15" customHeight="1" x14ac:dyDescent="0.2">
      <c r="A41" s="61"/>
      <c r="B41" s="123"/>
      <c r="C41" s="123"/>
      <c r="D41" s="123"/>
      <c r="E41" s="123"/>
      <c r="F41" s="123"/>
      <c r="G41" s="123"/>
      <c r="H41" s="123"/>
      <c r="I41" s="123"/>
    </row>
    <row r="42" spans="1:9" ht="15" customHeight="1" x14ac:dyDescent="0.2">
      <c r="A42" s="61"/>
      <c r="B42" s="123"/>
      <c r="C42" s="123"/>
      <c r="D42" s="123"/>
      <c r="E42" s="123"/>
      <c r="F42" s="123"/>
      <c r="G42" s="123"/>
      <c r="H42" s="123"/>
      <c r="I42" s="123"/>
    </row>
    <row r="43" spans="1:9" ht="15" customHeight="1" x14ac:dyDescent="0.2">
      <c r="A43" s="61"/>
      <c r="B43" s="123"/>
      <c r="C43" s="123"/>
      <c r="D43" s="123"/>
      <c r="E43" s="123"/>
      <c r="F43" s="123"/>
      <c r="G43" s="123"/>
      <c r="H43" s="123"/>
      <c r="I43" s="123"/>
    </row>
    <row r="44" spans="1:9" ht="15" customHeight="1" x14ac:dyDescent="0.2">
      <c r="A44" s="123"/>
      <c r="B44" s="123"/>
      <c r="C44" s="123"/>
      <c r="D44" s="123"/>
      <c r="E44" s="123"/>
      <c r="F44" s="123"/>
      <c r="G44" s="123"/>
      <c r="H44" s="123"/>
      <c r="I44" s="123"/>
    </row>
    <row r="45" spans="1:9" ht="15" customHeight="1" x14ac:dyDescent="0.2">
      <c r="A45" s="123"/>
      <c r="B45" s="123"/>
      <c r="C45" s="123"/>
      <c r="D45" s="123"/>
      <c r="E45" s="123"/>
      <c r="F45" s="123"/>
      <c r="G45" s="123"/>
      <c r="H45" s="123"/>
      <c r="I45" s="123"/>
    </row>
    <row r="46" spans="1:9" ht="15" customHeight="1" x14ac:dyDescent="0.2">
      <c r="A46" s="123"/>
      <c r="B46" s="123"/>
      <c r="C46" s="123"/>
      <c r="D46" s="123"/>
      <c r="E46" s="123"/>
      <c r="F46" s="123"/>
      <c r="G46" s="123"/>
      <c r="H46" s="123"/>
      <c r="I46" s="123"/>
    </row>
    <row r="47" spans="1:9" ht="15" customHeight="1" x14ac:dyDescent="0.2">
      <c r="A47" s="123"/>
      <c r="B47" s="125"/>
      <c r="C47" s="125"/>
      <c r="D47" s="125"/>
      <c r="E47" s="125"/>
      <c r="F47" s="125"/>
      <c r="G47" s="125"/>
      <c r="H47" s="125"/>
      <c r="I47" s="123"/>
    </row>
    <row r="48" spans="1:9" ht="15" customHeight="1" x14ac:dyDescent="0.2">
      <c r="A48" s="123"/>
      <c r="B48" s="125"/>
      <c r="C48" s="125"/>
      <c r="D48" s="125"/>
      <c r="E48" s="125"/>
      <c r="F48" s="125"/>
      <c r="G48" s="125"/>
      <c r="H48" s="125"/>
      <c r="I48" s="123"/>
    </row>
    <row r="49" spans="1:9" ht="15" customHeight="1" x14ac:dyDescent="0.2">
      <c r="A49" s="123"/>
      <c r="B49" s="126"/>
      <c r="C49" s="126"/>
      <c r="D49" s="126"/>
      <c r="E49" s="126"/>
      <c r="F49" s="126"/>
      <c r="G49" s="126"/>
      <c r="H49" s="126"/>
      <c r="I49" s="123"/>
    </row>
    <row r="50" spans="1:9" ht="15" customHeight="1" x14ac:dyDescent="0.2">
      <c r="A50" s="123"/>
      <c r="B50" s="127"/>
      <c r="C50" s="127"/>
      <c r="D50" s="127"/>
      <c r="E50" s="127"/>
      <c r="F50" s="127"/>
      <c r="G50" s="127"/>
      <c r="H50" s="127"/>
      <c r="I50" s="123"/>
    </row>
    <row r="51" spans="1:9" ht="15" customHeight="1" x14ac:dyDescent="0.2">
      <c r="A51" s="123"/>
      <c r="B51" s="127"/>
      <c r="C51" s="127"/>
      <c r="D51" s="127"/>
      <c r="E51" s="127"/>
      <c r="F51" s="127"/>
      <c r="G51" s="127"/>
      <c r="H51" s="127"/>
      <c r="I51" s="123"/>
    </row>
    <row r="52" spans="1:9" ht="15" customHeight="1" x14ac:dyDescent="0.2">
      <c r="A52" s="123"/>
      <c r="B52" s="124"/>
      <c r="C52" s="124"/>
      <c r="D52" s="124"/>
      <c r="E52" s="124"/>
      <c r="F52" s="124"/>
      <c r="G52" s="124"/>
      <c r="H52" s="124"/>
      <c r="I52" s="123"/>
    </row>
    <row r="53" spans="1:9" ht="15" customHeight="1" x14ac:dyDescent="0.2">
      <c r="A53" s="123"/>
      <c r="B53" s="123"/>
      <c r="C53" s="123"/>
      <c r="D53" s="123"/>
      <c r="E53" s="123"/>
      <c r="F53" s="123"/>
      <c r="G53" s="123"/>
      <c r="H53" s="123"/>
      <c r="I53" s="123"/>
    </row>
    <row r="54" spans="1:9" ht="15" customHeight="1" x14ac:dyDescent="0.2">
      <c r="A54" s="123"/>
      <c r="B54" s="123"/>
      <c r="C54" s="123"/>
      <c r="D54" s="123"/>
      <c r="E54" s="123"/>
      <c r="F54" s="123"/>
      <c r="G54" s="123"/>
      <c r="H54" s="123"/>
      <c r="I54" s="123"/>
    </row>
    <row r="55" spans="1:9" ht="15" customHeight="1" x14ac:dyDescent="0.2">
      <c r="A55" s="123"/>
      <c r="B55" s="123"/>
      <c r="C55" s="123"/>
      <c r="D55" s="123"/>
      <c r="E55" s="123"/>
      <c r="F55" s="123"/>
      <c r="G55" s="123"/>
      <c r="H55" s="123"/>
      <c r="I55" s="123"/>
    </row>
    <row r="56" spans="1:9" ht="15" customHeight="1" x14ac:dyDescent="0.2">
      <c r="A56" s="123"/>
      <c r="B56" s="123"/>
      <c r="C56" s="123"/>
      <c r="D56" s="123"/>
      <c r="E56" s="123"/>
      <c r="F56" s="123"/>
      <c r="G56" s="123"/>
      <c r="H56" s="123"/>
      <c r="I56" s="123"/>
    </row>
    <row r="57" spans="1:9" ht="15" customHeight="1" x14ac:dyDescent="0.2">
      <c r="A57" s="123"/>
      <c r="B57" s="123"/>
      <c r="C57" s="123"/>
      <c r="D57" s="123"/>
      <c r="E57" s="123"/>
      <c r="F57" s="123"/>
      <c r="G57" s="123"/>
      <c r="H57" s="123"/>
      <c r="I57" s="123"/>
    </row>
    <row r="58" spans="1:9" ht="15" customHeight="1" x14ac:dyDescent="0.2">
      <c r="A58" s="123"/>
      <c r="B58" s="123"/>
      <c r="C58" s="123"/>
      <c r="D58" s="123"/>
      <c r="E58" s="123"/>
      <c r="F58" s="123"/>
      <c r="G58" s="123"/>
      <c r="H58" s="123"/>
      <c r="I58" s="123"/>
    </row>
    <row r="59" spans="1:9" ht="15" customHeight="1" x14ac:dyDescent="0.2">
      <c r="A59" s="123"/>
      <c r="B59" s="123"/>
      <c r="C59" s="123"/>
      <c r="D59" s="123"/>
      <c r="E59" s="123"/>
      <c r="F59" s="123"/>
      <c r="G59" s="123"/>
      <c r="H59" s="123"/>
      <c r="I59" s="123"/>
    </row>
    <row r="60" spans="1:9" x14ac:dyDescent="0.2">
      <c r="A60" s="123"/>
      <c r="B60" s="123"/>
      <c r="C60" s="123"/>
      <c r="D60" s="123"/>
      <c r="E60" s="123"/>
      <c r="F60" s="123"/>
      <c r="G60" s="123"/>
      <c r="H60" s="123"/>
      <c r="I60" s="123"/>
    </row>
    <row r="61" spans="1:9" x14ac:dyDescent="0.2">
      <c r="A61" s="123"/>
      <c r="B61" s="123"/>
      <c r="C61" s="123"/>
      <c r="D61" s="123"/>
      <c r="E61" s="123"/>
      <c r="F61" s="123"/>
      <c r="G61" s="123"/>
      <c r="H61" s="123"/>
      <c r="I61" s="123"/>
    </row>
    <row r="62" spans="1:9" x14ac:dyDescent="0.2">
      <c r="A62" s="123"/>
      <c r="B62" s="123"/>
      <c r="C62" s="123"/>
      <c r="D62" s="123"/>
      <c r="E62" s="123"/>
      <c r="F62" s="123"/>
      <c r="G62" s="123"/>
      <c r="H62" s="123"/>
      <c r="I62" s="123"/>
    </row>
    <row r="63" spans="1:9" x14ac:dyDescent="0.2">
      <c r="A63" s="123"/>
      <c r="B63" s="123"/>
      <c r="C63" s="123"/>
      <c r="D63" s="123"/>
      <c r="E63" s="123"/>
      <c r="F63" s="123"/>
      <c r="G63" s="123"/>
      <c r="H63" s="123"/>
      <c r="I63" s="123"/>
    </row>
    <row r="64" spans="1:9" x14ac:dyDescent="0.2">
      <c r="A64" s="123"/>
      <c r="B64" s="123"/>
      <c r="C64" s="123"/>
      <c r="D64" s="123"/>
      <c r="E64" s="123"/>
      <c r="F64" s="123"/>
      <c r="G64" s="123"/>
      <c r="H64" s="123"/>
      <c r="I64" s="123"/>
    </row>
    <row r="65" spans="1:9" x14ac:dyDescent="0.2">
      <c r="A65" s="123"/>
      <c r="B65" s="123"/>
      <c r="C65" s="123"/>
      <c r="D65" s="123"/>
      <c r="E65" s="123"/>
      <c r="F65" s="123"/>
      <c r="G65" s="123"/>
      <c r="H65" s="123"/>
      <c r="I65" s="123"/>
    </row>
    <row r="66" spans="1:9" x14ac:dyDescent="0.2">
      <c r="A66" s="123"/>
      <c r="B66" s="123"/>
      <c r="C66" s="123"/>
      <c r="D66" s="123"/>
      <c r="E66" s="123"/>
      <c r="F66" s="123"/>
      <c r="G66" s="123"/>
      <c r="H66" s="123"/>
      <c r="I66" s="123"/>
    </row>
    <row r="67" spans="1:9" x14ac:dyDescent="0.2">
      <c r="A67" s="123"/>
      <c r="B67" s="123"/>
      <c r="C67" s="123"/>
      <c r="D67" s="123"/>
      <c r="E67" s="123"/>
      <c r="F67" s="123"/>
      <c r="G67" s="123"/>
      <c r="H67" s="123"/>
      <c r="I67" s="123"/>
    </row>
    <row r="68" spans="1:9" x14ac:dyDescent="0.2">
      <c r="A68" s="123"/>
      <c r="B68" s="123"/>
      <c r="C68" s="123"/>
      <c r="D68" s="123"/>
      <c r="E68" s="123"/>
      <c r="F68" s="123"/>
      <c r="G68" s="123"/>
      <c r="H68" s="123"/>
      <c r="I68" s="123"/>
    </row>
    <row r="69" spans="1:9" x14ac:dyDescent="0.2">
      <c r="A69" s="123"/>
      <c r="B69" s="123"/>
      <c r="C69" s="123"/>
      <c r="D69" s="123"/>
      <c r="E69" s="123"/>
      <c r="F69" s="123"/>
      <c r="G69" s="123"/>
      <c r="H69" s="123"/>
      <c r="I69" s="123"/>
    </row>
    <row r="70" spans="1:9" x14ac:dyDescent="0.2">
      <c r="A70" s="123"/>
      <c r="B70" s="123"/>
      <c r="C70" s="123"/>
      <c r="D70" s="123"/>
      <c r="E70" s="123"/>
      <c r="F70" s="123"/>
      <c r="G70" s="123"/>
      <c r="H70" s="123"/>
      <c r="I70" s="123"/>
    </row>
    <row r="71" spans="1:9" x14ac:dyDescent="0.2">
      <c r="A71" s="123"/>
      <c r="B71" s="123"/>
      <c r="C71" s="123"/>
      <c r="D71" s="123"/>
      <c r="E71" s="123"/>
      <c r="F71" s="123"/>
      <c r="G71" s="123"/>
      <c r="H71" s="123"/>
      <c r="I71" s="123"/>
    </row>
    <row r="72" spans="1:9" x14ac:dyDescent="0.2">
      <c r="A72" s="123"/>
      <c r="B72" s="123"/>
      <c r="C72" s="123"/>
      <c r="D72" s="123"/>
      <c r="E72" s="123"/>
      <c r="F72" s="123"/>
      <c r="G72" s="123"/>
      <c r="H72" s="123"/>
      <c r="I72" s="123"/>
    </row>
    <row r="73" spans="1:9" x14ac:dyDescent="0.2">
      <c r="A73" s="123"/>
      <c r="B73" s="123"/>
      <c r="C73" s="123"/>
      <c r="D73" s="123"/>
      <c r="E73" s="123"/>
      <c r="F73" s="123"/>
      <c r="G73" s="123"/>
      <c r="H73" s="123"/>
      <c r="I73" s="123"/>
    </row>
  </sheetData>
  <mergeCells count="9">
    <mergeCell ref="K2:K3"/>
    <mergeCell ref="A1:I1"/>
    <mergeCell ref="A25:I25"/>
    <mergeCell ref="A2:I2"/>
    <mergeCell ref="A6:I6"/>
    <mergeCell ref="A12:I12"/>
    <mergeCell ref="A18:I18"/>
    <mergeCell ref="A24:I24"/>
    <mergeCell ref="A3:I3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/>
  <dimension ref="A1:R73"/>
  <sheetViews>
    <sheetView showGridLines="0" workbookViewId="0">
      <selection activeCell="A19" sqref="A19:I19"/>
    </sheetView>
  </sheetViews>
  <sheetFormatPr baseColWidth="10" defaultRowHeight="12.75" x14ac:dyDescent="0.2"/>
  <cols>
    <col min="1" max="1" width="42.28515625" style="128" bestFit="1" customWidth="1"/>
    <col min="2" max="9" width="8.7109375" style="128" customWidth="1"/>
    <col min="10" max="10" width="13.7109375" style="136" customWidth="1"/>
    <col min="11" max="16384" width="11.42578125" style="19"/>
  </cols>
  <sheetData>
    <row r="1" spans="1:18" ht="15" customHeight="1" x14ac:dyDescent="0.2">
      <c r="A1" s="291" t="s">
        <v>334</v>
      </c>
      <c r="B1" s="291"/>
      <c r="C1" s="291"/>
      <c r="D1" s="291"/>
      <c r="E1" s="291"/>
      <c r="F1" s="291"/>
      <c r="G1" s="291"/>
      <c r="H1" s="291"/>
      <c r="I1" s="291"/>
      <c r="J1" s="134"/>
    </row>
    <row r="2" spans="1:18" ht="15" customHeight="1" x14ac:dyDescent="0.2">
      <c r="A2" s="291" t="s">
        <v>335</v>
      </c>
      <c r="B2" s="291"/>
      <c r="C2" s="291"/>
      <c r="D2" s="291"/>
      <c r="E2" s="291"/>
      <c r="F2" s="291"/>
      <c r="G2" s="291"/>
      <c r="H2" s="291"/>
      <c r="I2" s="291"/>
      <c r="J2" s="134"/>
      <c r="K2" s="259" t="s">
        <v>50</v>
      </c>
    </row>
    <row r="3" spans="1:18" ht="15" customHeight="1" x14ac:dyDescent="0.2">
      <c r="A3" s="291" t="s">
        <v>336</v>
      </c>
      <c r="B3" s="291"/>
      <c r="C3" s="291"/>
      <c r="D3" s="291"/>
      <c r="E3" s="291"/>
      <c r="F3" s="291"/>
      <c r="G3" s="291"/>
      <c r="H3" s="291"/>
      <c r="I3" s="291"/>
      <c r="J3" s="134"/>
      <c r="K3" s="259"/>
    </row>
    <row r="4" spans="1:18" ht="15" customHeight="1" x14ac:dyDescent="0.2">
      <c r="A4" s="130"/>
      <c r="B4" s="130"/>
      <c r="C4" s="130"/>
      <c r="D4" s="129"/>
      <c r="E4" s="130"/>
      <c r="F4" s="130"/>
      <c r="G4" s="130"/>
      <c r="H4" s="130"/>
      <c r="I4" s="130"/>
      <c r="J4" s="134"/>
    </row>
    <row r="5" spans="1:18" ht="15" customHeight="1" x14ac:dyDescent="0.2">
      <c r="A5" s="22" t="s">
        <v>328</v>
      </c>
      <c r="B5" s="47">
        <v>2014</v>
      </c>
      <c r="C5" s="47">
        <v>2015</v>
      </c>
      <c r="D5" s="47">
        <v>2016</v>
      </c>
      <c r="E5" s="47">
        <v>2017</v>
      </c>
      <c r="F5" s="47">
        <v>2018</v>
      </c>
      <c r="G5" s="47">
        <v>2019</v>
      </c>
      <c r="H5" s="47">
        <v>2020</v>
      </c>
      <c r="I5" s="47">
        <v>2021</v>
      </c>
      <c r="J5" s="134"/>
    </row>
    <row r="6" spans="1:18" ht="17.100000000000001" customHeight="1" x14ac:dyDescent="0.2">
      <c r="A6" s="292" t="s">
        <v>69</v>
      </c>
      <c r="B6" s="292"/>
      <c r="C6" s="292"/>
      <c r="D6" s="292"/>
      <c r="E6" s="292"/>
      <c r="F6" s="292"/>
      <c r="G6" s="292"/>
      <c r="H6" s="292"/>
      <c r="I6" s="292"/>
      <c r="J6" s="134"/>
    </row>
    <row r="7" spans="1:18" ht="17.100000000000001" customHeight="1" x14ac:dyDescent="0.2">
      <c r="A7" s="133" t="s">
        <v>69</v>
      </c>
      <c r="B7" s="106">
        <v>14944</v>
      </c>
      <c r="C7" s="106">
        <v>15082</v>
      </c>
      <c r="D7" s="106">
        <v>15491</v>
      </c>
      <c r="E7" s="106">
        <v>15216</v>
      </c>
      <c r="F7" s="106">
        <v>15084</v>
      </c>
      <c r="G7" s="106">
        <v>14699</v>
      </c>
      <c r="H7" s="106">
        <v>14405</v>
      </c>
      <c r="I7" s="106">
        <v>14772</v>
      </c>
      <c r="J7" s="134"/>
      <c r="K7" s="146"/>
      <c r="L7" s="146"/>
      <c r="M7" s="146"/>
      <c r="N7" s="146"/>
      <c r="O7" s="146"/>
      <c r="P7" s="146"/>
      <c r="Q7" s="146"/>
      <c r="R7" s="146"/>
    </row>
    <row r="8" spans="1:18" ht="17.100000000000001" customHeight="1" x14ac:dyDescent="0.2">
      <c r="A8" s="131" t="s">
        <v>317</v>
      </c>
      <c r="B8" s="91">
        <v>2533</v>
      </c>
      <c r="C8" s="91">
        <v>2540</v>
      </c>
      <c r="D8" s="91">
        <v>2687</v>
      </c>
      <c r="E8" s="91">
        <v>2546</v>
      </c>
      <c r="F8" s="91">
        <v>2742</v>
      </c>
      <c r="G8" s="91">
        <v>2855</v>
      </c>
      <c r="H8" s="91">
        <v>3191</v>
      </c>
      <c r="I8" s="91">
        <v>3327</v>
      </c>
      <c r="J8" s="134"/>
      <c r="K8" s="146"/>
      <c r="L8" s="146"/>
      <c r="M8" s="146"/>
      <c r="N8" s="146"/>
      <c r="O8" s="146"/>
      <c r="P8" s="146"/>
      <c r="Q8" s="146"/>
      <c r="R8" s="146"/>
    </row>
    <row r="9" spans="1:18" ht="17.100000000000001" customHeight="1" x14ac:dyDescent="0.2">
      <c r="A9" s="131" t="s">
        <v>331</v>
      </c>
      <c r="B9" s="37">
        <v>4047</v>
      </c>
      <c r="C9" s="37">
        <v>3976</v>
      </c>
      <c r="D9" s="37">
        <v>4026</v>
      </c>
      <c r="E9" s="37">
        <v>3778</v>
      </c>
      <c r="F9" s="37">
        <v>3342</v>
      </c>
      <c r="G9" s="37">
        <v>2829</v>
      </c>
      <c r="H9" s="37">
        <v>2476</v>
      </c>
      <c r="I9" s="37">
        <v>2313</v>
      </c>
      <c r="J9" s="134"/>
      <c r="K9" s="146"/>
      <c r="L9" s="146"/>
      <c r="M9" s="146"/>
      <c r="N9" s="146"/>
      <c r="O9" s="146"/>
      <c r="P9" s="146"/>
      <c r="Q9" s="146"/>
      <c r="R9" s="146"/>
    </row>
    <row r="10" spans="1:18" ht="17.100000000000001" customHeight="1" x14ac:dyDescent="0.2">
      <c r="A10" s="131" t="s">
        <v>332</v>
      </c>
      <c r="B10" s="91">
        <v>5183</v>
      </c>
      <c r="C10" s="91">
        <v>5288</v>
      </c>
      <c r="D10" s="91">
        <v>5393</v>
      </c>
      <c r="E10" s="91">
        <v>5310</v>
      </c>
      <c r="F10" s="91">
        <v>5238</v>
      </c>
      <c r="G10" s="91">
        <v>5011</v>
      </c>
      <c r="H10" s="91">
        <v>4729</v>
      </c>
      <c r="I10" s="91">
        <v>4736</v>
      </c>
      <c r="J10" s="97"/>
      <c r="K10" s="146"/>
      <c r="L10" s="146"/>
      <c r="M10" s="146"/>
      <c r="N10" s="146"/>
      <c r="O10" s="146"/>
      <c r="P10" s="146"/>
      <c r="Q10" s="146"/>
      <c r="R10" s="146"/>
    </row>
    <row r="11" spans="1:18" ht="17.100000000000001" customHeight="1" x14ac:dyDescent="0.2">
      <c r="A11" s="131" t="s">
        <v>333</v>
      </c>
      <c r="B11" s="91">
        <v>3181</v>
      </c>
      <c r="C11" s="91">
        <v>3278</v>
      </c>
      <c r="D11" s="91">
        <v>3385</v>
      </c>
      <c r="E11" s="91">
        <v>3582</v>
      </c>
      <c r="F11" s="91">
        <v>3762</v>
      </c>
      <c r="G11" s="91">
        <v>4004</v>
      </c>
      <c r="H11" s="91">
        <v>4009</v>
      </c>
      <c r="I11" s="91">
        <v>4396</v>
      </c>
      <c r="J11" s="97"/>
      <c r="K11" s="146"/>
      <c r="L11" s="146"/>
      <c r="M11" s="146"/>
      <c r="N11" s="146"/>
      <c r="O11" s="146"/>
      <c r="P11" s="146"/>
      <c r="Q11" s="146"/>
      <c r="R11" s="146"/>
    </row>
    <row r="12" spans="1:18" ht="17.100000000000001" customHeight="1" x14ac:dyDescent="0.2">
      <c r="A12" s="292" t="s">
        <v>329</v>
      </c>
      <c r="B12" s="292"/>
      <c r="C12" s="292"/>
      <c r="D12" s="292"/>
      <c r="E12" s="292"/>
      <c r="F12" s="292"/>
      <c r="G12" s="292"/>
      <c r="H12" s="292"/>
      <c r="I12" s="292"/>
      <c r="J12" s="97"/>
    </row>
    <row r="13" spans="1:18" ht="17.100000000000001" customHeight="1" x14ac:dyDescent="0.2">
      <c r="A13" s="133" t="s">
        <v>69</v>
      </c>
      <c r="B13" s="106">
        <v>4165</v>
      </c>
      <c r="C13" s="106">
        <v>4291</v>
      </c>
      <c r="D13" s="106">
        <v>4468</v>
      </c>
      <c r="E13" s="106">
        <v>4430</v>
      </c>
      <c r="F13" s="106">
        <v>4502</v>
      </c>
      <c r="G13" s="106">
        <v>4400</v>
      </c>
      <c r="H13" s="106">
        <v>4624</v>
      </c>
      <c r="I13" s="106">
        <v>4787</v>
      </c>
      <c r="J13" s="97"/>
    </row>
    <row r="14" spans="1:18" ht="17.100000000000001" customHeight="1" x14ac:dyDescent="0.2">
      <c r="A14" s="131" t="s">
        <v>317</v>
      </c>
      <c r="B14" s="91">
        <v>2096</v>
      </c>
      <c r="C14" s="91">
        <v>2155</v>
      </c>
      <c r="D14" s="91">
        <v>2253</v>
      </c>
      <c r="E14" s="91">
        <v>2187</v>
      </c>
      <c r="F14" s="91">
        <v>2358</v>
      </c>
      <c r="G14" s="91">
        <v>2312</v>
      </c>
      <c r="H14" s="91">
        <v>2581</v>
      </c>
      <c r="I14" s="91">
        <v>2638</v>
      </c>
      <c r="J14" s="97"/>
    </row>
    <row r="15" spans="1:18" ht="17.100000000000001" customHeight="1" x14ac:dyDescent="0.2">
      <c r="A15" s="131" t="s">
        <v>331</v>
      </c>
      <c r="B15" s="37">
        <v>1167</v>
      </c>
      <c r="C15" s="37">
        <v>1188</v>
      </c>
      <c r="D15" s="37">
        <v>1246</v>
      </c>
      <c r="E15" s="37">
        <v>1269</v>
      </c>
      <c r="F15" s="37">
        <v>1197</v>
      </c>
      <c r="G15" s="37">
        <v>1137</v>
      </c>
      <c r="H15" s="37">
        <v>1099</v>
      </c>
      <c r="I15" s="37">
        <v>1155</v>
      </c>
      <c r="J15" s="97"/>
    </row>
    <row r="16" spans="1:18" ht="17.100000000000001" customHeight="1" x14ac:dyDescent="0.2">
      <c r="A16" s="131" t="s">
        <v>332</v>
      </c>
      <c r="B16" s="37">
        <v>408</v>
      </c>
      <c r="C16" s="37">
        <v>426</v>
      </c>
      <c r="D16" s="37">
        <v>444</v>
      </c>
      <c r="E16" s="37">
        <v>470</v>
      </c>
      <c r="F16" s="37">
        <v>441</v>
      </c>
      <c r="G16" s="37">
        <v>437</v>
      </c>
      <c r="H16" s="37">
        <v>432</v>
      </c>
      <c r="I16" s="37">
        <v>440</v>
      </c>
      <c r="J16" s="135"/>
    </row>
    <row r="17" spans="1:10" ht="17.100000000000001" customHeight="1" x14ac:dyDescent="0.2">
      <c r="A17" s="131" t="s">
        <v>333</v>
      </c>
      <c r="B17" s="37">
        <v>494</v>
      </c>
      <c r="C17" s="37">
        <v>522</v>
      </c>
      <c r="D17" s="37">
        <v>525</v>
      </c>
      <c r="E17" s="37">
        <v>504</v>
      </c>
      <c r="F17" s="37">
        <v>506</v>
      </c>
      <c r="G17" s="37">
        <v>514</v>
      </c>
      <c r="H17" s="37">
        <v>512</v>
      </c>
      <c r="I17" s="37">
        <v>554</v>
      </c>
      <c r="J17" s="135"/>
    </row>
    <row r="18" spans="1:10" ht="17.100000000000001" customHeight="1" x14ac:dyDescent="0.2">
      <c r="A18" s="292" t="s">
        <v>330</v>
      </c>
      <c r="B18" s="292"/>
      <c r="C18" s="292"/>
      <c r="D18" s="292"/>
      <c r="E18" s="292"/>
      <c r="F18" s="292"/>
      <c r="G18" s="292"/>
      <c r="H18" s="292"/>
      <c r="I18" s="292"/>
      <c r="J18" s="135"/>
    </row>
    <row r="19" spans="1:10" ht="17.100000000000001" customHeight="1" x14ac:dyDescent="0.2">
      <c r="A19" s="133" t="s">
        <v>69</v>
      </c>
      <c r="B19" s="106">
        <f>SUM(B20:B23)</f>
        <v>10779</v>
      </c>
      <c r="C19" s="106">
        <f t="shared" ref="C19:I19" si="0">SUM(C20:C23)</f>
        <v>10791</v>
      </c>
      <c r="D19" s="106">
        <f t="shared" si="0"/>
        <v>11023</v>
      </c>
      <c r="E19" s="106">
        <f t="shared" si="0"/>
        <v>10786</v>
      </c>
      <c r="F19" s="106">
        <f t="shared" si="0"/>
        <v>10582</v>
      </c>
      <c r="G19" s="106">
        <f t="shared" si="0"/>
        <v>10299</v>
      </c>
      <c r="H19" s="106">
        <f t="shared" si="0"/>
        <v>9781</v>
      </c>
      <c r="I19" s="106">
        <f t="shared" si="0"/>
        <v>9985</v>
      </c>
      <c r="J19" s="97"/>
    </row>
    <row r="20" spans="1:10" ht="15" customHeight="1" x14ac:dyDescent="0.2">
      <c r="A20" s="131" t="s">
        <v>317</v>
      </c>
      <c r="B20" s="37">
        <v>437</v>
      </c>
      <c r="C20" s="37">
        <v>385</v>
      </c>
      <c r="D20" s="37">
        <v>434</v>
      </c>
      <c r="E20" s="37">
        <v>359</v>
      </c>
      <c r="F20" s="37">
        <v>384</v>
      </c>
      <c r="G20" s="37">
        <v>543</v>
      </c>
      <c r="H20" s="37">
        <v>610</v>
      </c>
      <c r="I20" s="37">
        <v>689</v>
      </c>
      <c r="J20" s="135"/>
    </row>
    <row r="21" spans="1:10" ht="15" customHeight="1" x14ac:dyDescent="0.2">
      <c r="A21" s="131" t="s">
        <v>331</v>
      </c>
      <c r="B21" s="37">
        <v>2880</v>
      </c>
      <c r="C21" s="37">
        <v>2788</v>
      </c>
      <c r="D21" s="37">
        <v>2780</v>
      </c>
      <c r="E21" s="37">
        <v>2509</v>
      </c>
      <c r="F21" s="37">
        <v>2145</v>
      </c>
      <c r="G21" s="37">
        <v>1692</v>
      </c>
      <c r="H21" s="37">
        <v>1377</v>
      </c>
      <c r="I21" s="37">
        <v>1158</v>
      </c>
      <c r="J21" s="135"/>
    </row>
    <row r="22" spans="1:10" ht="15" customHeight="1" x14ac:dyDescent="0.2">
      <c r="A22" s="131" t="s">
        <v>332</v>
      </c>
      <c r="B22" s="91">
        <v>4775</v>
      </c>
      <c r="C22" s="91">
        <v>4862</v>
      </c>
      <c r="D22" s="91">
        <v>4949</v>
      </c>
      <c r="E22" s="91">
        <v>4840</v>
      </c>
      <c r="F22" s="37">
        <v>4797</v>
      </c>
      <c r="G22" s="37">
        <v>4574</v>
      </c>
      <c r="H22" s="37">
        <v>4297</v>
      </c>
      <c r="I22" s="37">
        <v>4296</v>
      </c>
      <c r="J22" s="135"/>
    </row>
    <row r="23" spans="1:10" ht="15" customHeight="1" thickBot="1" x14ac:dyDescent="0.25">
      <c r="A23" s="132" t="s">
        <v>333</v>
      </c>
      <c r="B23" s="44">
        <v>2687</v>
      </c>
      <c r="C23" s="44">
        <v>2756</v>
      </c>
      <c r="D23" s="44">
        <v>2860</v>
      </c>
      <c r="E23" s="44">
        <v>3078</v>
      </c>
      <c r="F23" s="44">
        <v>3256</v>
      </c>
      <c r="G23" s="44">
        <v>3490</v>
      </c>
      <c r="H23" s="44">
        <v>3497</v>
      </c>
      <c r="I23" s="44">
        <v>3842</v>
      </c>
      <c r="J23" s="97"/>
    </row>
    <row r="24" spans="1:10" ht="15" customHeight="1" x14ac:dyDescent="0.2">
      <c r="A24" s="283" t="s">
        <v>278</v>
      </c>
      <c r="B24" s="283"/>
      <c r="C24" s="283"/>
      <c r="D24" s="283"/>
      <c r="E24" s="283"/>
      <c r="F24" s="283"/>
      <c r="G24" s="283"/>
      <c r="H24" s="283"/>
      <c r="I24" s="283"/>
      <c r="J24" s="97"/>
    </row>
    <row r="25" spans="1:10" ht="15" customHeight="1" x14ac:dyDescent="0.2">
      <c r="A25" s="29"/>
      <c r="B25" s="29"/>
      <c r="C25" s="29"/>
      <c r="D25" s="29"/>
      <c r="E25" s="29"/>
      <c r="F25" s="29"/>
      <c r="G25" s="29"/>
      <c r="H25" s="29"/>
      <c r="I25" s="29"/>
      <c r="J25" s="97"/>
    </row>
    <row r="26" spans="1:10" ht="15" customHeight="1" x14ac:dyDescent="0.2">
      <c r="A26" s="29"/>
      <c r="B26" s="145">
        <f>+B13-'C22'!B8</f>
        <v>0</v>
      </c>
      <c r="C26" s="145">
        <f>+C13-'C22'!C8</f>
        <v>0</v>
      </c>
      <c r="D26" s="145">
        <f>+D13-'C22'!D8</f>
        <v>0</v>
      </c>
      <c r="E26" s="145">
        <f>+E13-'C22'!E8</f>
        <v>0</v>
      </c>
      <c r="F26" s="145">
        <f>+F13-'C22'!F8</f>
        <v>0</v>
      </c>
      <c r="G26" s="145">
        <f>+G13-'C22'!G8</f>
        <v>0</v>
      </c>
      <c r="H26" s="145">
        <f>+H13-'C22'!H8</f>
        <v>0</v>
      </c>
      <c r="I26" s="145">
        <f>+I13-'C22'!I8</f>
        <v>0</v>
      </c>
      <c r="J26" s="97"/>
    </row>
    <row r="27" spans="1:10" ht="15" customHeight="1" x14ac:dyDescent="0.2">
      <c r="A27" s="123"/>
      <c r="B27" s="106"/>
      <c r="C27" s="106"/>
      <c r="D27" s="106"/>
      <c r="E27" s="106"/>
      <c r="F27" s="106"/>
      <c r="G27" s="106"/>
      <c r="H27" s="106"/>
      <c r="I27" s="106"/>
      <c r="J27" s="97"/>
    </row>
    <row r="28" spans="1:10" ht="15" customHeight="1" x14ac:dyDescent="0.2">
      <c r="A28" s="123"/>
      <c r="B28" s="137"/>
      <c r="C28" s="137"/>
      <c r="D28" s="137"/>
      <c r="E28" s="137"/>
      <c r="F28" s="137"/>
      <c r="G28" s="137"/>
      <c r="H28" s="137"/>
      <c r="I28" s="137"/>
      <c r="J28" s="97"/>
    </row>
    <row r="29" spans="1:10" ht="15" customHeight="1" x14ac:dyDescent="0.2">
      <c r="A29" s="123"/>
      <c r="B29" s="123"/>
      <c r="C29" s="123"/>
      <c r="D29" s="123"/>
      <c r="E29" s="123"/>
      <c r="F29" s="123"/>
      <c r="G29" s="123"/>
      <c r="H29" s="123"/>
      <c r="I29" s="123"/>
      <c r="J29" s="97"/>
    </row>
    <row r="30" spans="1:10" ht="15" customHeight="1" x14ac:dyDescent="0.2">
      <c r="A30" s="123"/>
      <c r="B30" s="123"/>
      <c r="C30" s="123"/>
      <c r="D30" s="123"/>
      <c r="E30" s="123"/>
      <c r="F30" s="123"/>
      <c r="G30" s="123"/>
      <c r="H30" s="123"/>
      <c r="I30" s="123"/>
      <c r="J30" s="134"/>
    </row>
    <row r="31" spans="1:10" ht="15" customHeight="1" x14ac:dyDescent="0.2">
      <c r="A31" s="123"/>
      <c r="B31" s="123"/>
      <c r="C31" s="123"/>
      <c r="D31" s="123"/>
      <c r="E31" s="123"/>
      <c r="F31" s="123"/>
      <c r="G31" s="123"/>
      <c r="H31" s="123"/>
      <c r="I31" s="123"/>
      <c r="J31" s="134"/>
    </row>
    <row r="32" spans="1:10" ht="15" customHeight="1" x14ac:dyDescent="0.2">
      <c r="A32" s="123"/>
      <c r="B32" s="123"/>
      <c r="C32" s="123"/>
      <c r="D32" s="123"/>
      <c r="E32" s="123"/>
      <c r="F32" s="123"/>
      <c r="G32" s="123"/>
      <c r="H32" s="123"/>
      <c r="I32" s="123"/>
      <c r="J32" s="134"/>
    </row>
    <row r="33" spans="1:10" ht="15" customHeight="1" x14ac:dyDescent="0.2">
      <c r="A33" s="123"/>
      <c r="B33" s="123"/>
      <c r="C33" s="123"/>
      <c r="D33" s="123"/>
      <c r="E33" s="123"/>
      <c r="F33" s="123"/>
      <c r="G33" s="123"/>
      <c r="H33" s="123"/>
      <c r="I33" s="123"/>
      <c r="J33" s="134"/>
    </row>
    <row r="34" spans="1:10" ht="15" customHeight="1" x14ac:dyDescent="0.2">
      <c r="A34" s="61"/>
      <c r="B34" s="123"/>
      <c r="C34" s="123"/>
      <c r="D34" s="123"/>
      <c r="E34" s="123"/>
      <c r="F34" s="123"/>
      <c r="G34" s="123"/>
      <c r="H34" s="123"/>
      <c r="I34" s="123"/>
      <c r="J34" s="134"/>
    </row>
    <row r="35" spans="1:10" ht="15" customHeight="1" x14ac:dyDescent="0.2">
      <c r="A35" s="61"/>
      <c r="B35" s="123"/>
      <c r="C35" s="123"/>
      <c r="D35" s="123"/>
      <c r="E35" s="123"/>
      <c r="F35" s="123"/>
      <c r="G35" s="123"/>
      <c r="H35" s="123"/>
      <c r="I35" s="123"/>
      <c r="J35" s="134"/>
    </row>
    <row r="36" spans="1:10" ht="15" customHeight="1" x14ac:dyDescent="0.2">
      <c r="A36" s="61"/>
      <c r="B36" s="123"/>
      <c r="C36" s="123"/>
      <c r="D36" s="123"/>
      <c r="E36" s="123"/>
      <c r="F36" s="123"/>
      <c r="G36" s="123"/>
      <c r="H36" s="123"/>
      <c r="I36" s="123"/>
      <c r="J36" s="134"/>
    </row>
    <row r="37" spans="1:10" ht="15" customHeight="1" x14ac:dyDescent="0.2">
      <c r="A37" s="61"/>
      <c r="B37" s="123"/>
      <c r="C37" s="123"/>
      <c r="D37" s="123"/>
      <c r="E37" s="123"/>
      <c r="F37" s="123"/>
      <c r="G37" s="123"/>
      <c r="H37" s="123"/>
      <c r="I37" s="123"/>
      <c r="J37" s="134"/>
    </row>
    <row r="38" spans="1:10" ht="15" customHeight="1" x14ac:dyDescent="0.2">
      <c r="A38" s="123"/>
      <c r="B38" s="123"/>
      <c r="C38" s="123"/>
      <c r="D38" s="123"/>
      <c r="E38" s="123"/>
      <c r="F38" s="123"/>
      <c r="G38" s="123"/>
      <c r="H38" s="123"/>
      <c r="I38" s="123"/>
      <c r="J38" s="134"/>
    </row>
    <row r="39" spans="1:10" ht="15" customHeight="1" x14ac:dyDescent="0.2">
      <c r="A39" s="123"/>
      <c r="B39" s="123"/>
      <c r="C39" s="123"/>
      <c r="D39" s="123"/>
      <c r="E39" s="123"/>
      <c r="F39" s="123"/>
      <c r="G39" s="123"/>
      <c r="H39" s="123"/>
      <c r="I39" s="123"/>
      <c r="J39" s="134"/>
    </row>
    <row r="40" spans="1:10" ht="15" customHeight="1" x14ac:dyDescent="0.2">
      <c r="A40" s="61"/>
      <c r="B40" s="123"/>
      <c r="C40" s="123"/>
      <c r="D40" s="123"/>
      <c r="E40" s="123"/>
      <c r="F40" s="123"/>
      <c r="G40" s="123"/>
      <c r="H40" s="123"/>
      <c r="I40" s="123"/>
      <c r="J40" s="134"/>
    </row>
    <row r="41" spans="1:10" ht="15" customHeight="1" x14ac:dyDescent="0.2">
      <c r="A41" s="61"/>
      <c r="B41" s="123"/>
      <c r="C41" s="123"/>
      <c r="D41" s="123"/>
      <c r="E41" s="123"/>
      <c r="F41" s="123"/>
      <c r="G41" s="123"/>
      <c r="H41" s="123"/>
      <c r="I41" s="123"/>
      <c r="J41" s="134"/>
    </row>
    <row r="42" spans="1:10" ht="15" customHeight="1" x14ac:dyDescent="0.2">
      <c r="A42" s="61"/>
      <c r="B42" s="123"/>
      <c r="C42" s="123"/>
      <c r="D42" s="123"/>
      <c r="E42" s="123"/>
      <c r="F42" s="123"/>
      <c r="G42" s="123"/>
      <c r="H42" s="123"/>
      <c r="I42" s="123"/>
      <c r="J42" s="134"/>
    </row>
    <row r="43" spans="1:10" ht="15" customHeight="1" x14ac:dyDescent="0.2">
      <c r="A43" s="61"/>
      <c r="B43" s="123"/>
      <c r="C43" s="123"/>
      <c r="D43" s="123"/>
      <c r="E43" s="123"/>
      <c r="F43" s="123"/>
      <c r="G43" s="123"/>
      <c r="H43" s="123"/>
      <c r="I43" s="123"/>
      <c r="J43" s="134"/>
    </row>
    <row r="44" spans="1:10" ht="15" customHeight="1" x14ac:dyDescent="0.2">
      <c r="A44" s="123"/>
      <c r="B44" s="123"/>
      <c r="C44" s="123"/>
      <c r="D44" s="123"/>
      <c r="E44" s="123"/>
      <c r="F44" s="123"/>
      <c r="G44" s="123"/>
      <c r="H44" s="123"/>
      <c r="I44" s="123"/>
      <c r="J44" s="134"/>
    </row>
    <row r="45" spans="1:10" x14ac:dyDescent="0.2">
      <c r="A45" s="123"/>
      <c r="B45" s="123"/>
      <c r="C45" s="123"/>
      <c r="D45" s="123"/>
      <c r="E45" s="123"/>
      <c r="F45" s="123"/>
      <c r="G45" s="123"/>
      <c r="H45" s="123"/>
      <c r="I45" s="123"/>
      <c r="J45" s="134"/>
    </row>
    <row r="46" spans="1:10" x14ac:dyDescent="0.2">
      <c r="A46" s="123"/>
      <c r="B46" s="123"/>
      <c r="C46" s="123"/>
      <c r="D46" s="123"/>
      <c r="E46" s="123"/>
      <c r="F46" s="123"/>
      <c r="G46" s="123"/>
      <c r="H46" s="123"/>
      <c r="I46" s="123"/>
      <c r="J46" s="134"/>
    </row>
    <row r="47" spans="1:10" x14ac:dyDescent="0.2">
      <c r="A47" s="123"/>
      <c r="B47" s="125"/>
      <c r="C47" s="125"/>
      <c r="D47" s="125"/>
      <c r="E47" s="125"/>
      <c r="F47" s="125"/>
      <c r="G47" s="125"/>
      <c r="H47" s="125"/>
      <c r="I47" s="123"/>
      <c r="J47" s="134"/>
    </row>
    <row r="48" spans="1:10" x14ac:dyDescent="0.2">
      <c r="A48" s="123"/>
      <c r="B48" s="125"/>
      <c r="C48" s="125"/>
      <c r="D48" s="125"/>
      <c r="E48" s="125"/>
      <c r="F48" s="125"/>
      <c r="G48" s="125"/>
      <c r="H48" s="125"/>
      <c r="I48" s="123"/>
      <c r="J48" s="134"/>
    </row>
    <row r="49" spans="1:10" x14ac:dyDescent="0.2">
      <c r="A49" s="123"/>
      <c r="B49" s="126"/>
      <c r="C49" s="126"/>
      <c r="D49" s="126"/>
      <c r="E49" s="126"/>
      <c r="F49" s="126"/>
      <c r="G49" s="126"/>
      <c r="H49" s="126"/>
      <c r="I49" s="123"/>
      <c r="J49" s="134"/>
    </row>
    <row r="50" spans="1:10" x14ac:dyDescent="0.2">
      <c r="A50" s="123"/>
      <c r="B50" s="127"/>
      <c r="C50" s="127"/>
      <c r="D50" s="127"/>
      <c r="E50" s="127"/>
      <c r="F50" s="127"/>
      <c r="G50" s="127"/>
      <c r="H50" s="127"/>
      <c r="I50" s="123"/>
      <c r="J50" s="134"/>
    </row>
    <row r="51" spans="1:10" x14ac:dyDescent="0.2">
      <c r="A51" s="123"/>
      <c r="B51" s="127"/>
      <c r="C51" s="127"/>
      <c r="D51" s="127"/>
      <c r="E51" s="127"/>
      <c r="F51" s="127"/>
      <c r="G51" s="127"/>
      <c r="H51" s="127"/>
      <c r="I51" s="123"/>
      <c r="J51" s="134"/>
    </row>
    <row r="52" spans="1:10" x14ac:dyDescent="0.2">
      <c r="A52" s="123"/>
      <c r="B52" s="124"/>
      <c r="C52" s="124"/>
      <c r="D52" s="124"/>
      <c r="E52" s="124"/>
      <c r="F52" s="124"/>
      <c r="G52" s="124"/>
      <c r="H52" s="124"/>
      <c r="I52" s="123"/>
      <c r="J52" s="134"/>
    </row>
    <row r="53" spans="1:10" x14ac:dyDescent="0.2">
      <c r="A53" s="123"/>
      <c r="B53" s="123"/>
      <c r="C53" s="123"/>
      <c r="D53" s="123"/>
      <c r="E53" s="123"/>
      <c r="F53" s="123"/>
      <c r="G53" s="123"/>
      <c r="H53" s="123"/>
      <c r="I53" s="123"/>
      <c r="J53" s="134"/>
    </row>
    <row r="54" spans="1:10" x14ac:dyDescent="0.2">
      <c r="A54" s="123"/>
      <c r="B54" s="123"/>
      <c r="C54" s="123"/>
      <c r="D54" s="123"/>
      <c r="E54" s="123"/>
      <c r="F54" s="123"/>
      <c r="G54" s="123"/>
      <c r="H54" s="123"/>
      <c r="I54" s="123"/>
      <c r="J54" s="134"/>
    </row>
    <row r="55" spans="1:10" x14ac:dyDescent="0.2">
      <c r="A55" s="123"/>
      <c r="B55" s="123"/>
      <c r="C55" s="123"/>
      <c r="D55" s="123"/>
      <c r="E55" s="123"/>
      <c r="F55" s="123"/>
      <c r="G55" s="123"/>
      <c r="H55" s="123"/>
      <c r="I55" s="123"/>
      <c r="J55" s="134"/>
    </row>
    <row r="56" spans="1:10" x14ac:dyDescent="0.2">
      <c r="A56" s="123"/>
      <c r="B56" s="123"/>
      <c r="C56" s="123"/>
      <c r="D56" s="123"/>
      <c r="E56" s="123"/>
      <c r="F56" s="123"/>
      <c r="G56" s="123"/>
      <c r="H56" s="123"/>
      <c r="I56" s="123"/>
      <c r="J56" s="134"/>
    </row>
    <row r="57" spans="1:10" x14ac:dyDescent="0.2">
      <c r="A57" s="123"/>
      <c r="B57" s="123"/>
      <c r="C57" s="123"/>
      <c r="D57" s="123"/>
      <c r="E57" s="123"/>
      <c r="F57" s="123"/>
      <c r="G57" s="123"/>
      <c r="H57" s="123"/>
      <c r="I57" s="123"/>
      <c r="J57" s="134"/>
    </row>
    <row r="58" spans="1:10" x14ac:dyDescent="0.2">
      <c r="A58" s="123"/>
      <c r="B58" s="123"/>
      <c r="C58" s="123"/>
      <c r="D58" s="123"/>
      <c r="E58" s="123"/>
      <c r="F58" s="123"/>
      <c r="G58" s="123"/>
      <c r="H58" s="123"/>
      <c r="I58" s="123"/>
      <c r="J58" s="134"/>
    </row>
    <row r="59" spans="1:10" x14ac:dyDescent="0.2">
      <c r="A59" s="123"/>
      <c r="B59" s="123"/>
      <c r="C59" s="123"/>
      <c r="D59" s="123"/>
      <c r="E59" s="123"/>
      <c r="F59" s="123"/>
      <c r="G59" s="123"/>
      <c r="H59" s="123"/>
      <c r="I59" s="123"/>
      <c r="J59" s="134"/>
    </row>
    <row r="60" spans="1:10" x14ac:dyDescent="0.2">
      <c r="A60" s="123"/>
      <c r="B60" s="123"/>
      <c r="C60" s="123"/>
      <c r="D60" s="123"/>
      <c r="E60" s="123"/>
      <c r="F60" s="123"/>
      <c r="G60" s="123"/>
      <c r="H60" s="123"/>
      <c r="I60" s="123"/>
      <c r="J60" s="134"/>
    </row>
    <row r="61" spans="1:10" x14ac:dyDescent="0.2">
      <c r="A61" s="123"/>
      <c r="B61" s="123"/>
      <c r="C61" s="123"/>
      <c r="D61" s="123"/>
      <c r="E61" s="123"/>
      <c r="F61" s="123"/>
      <c r="G61" s="123"/>
      <c r="H61" s="123"/>
      <c r="I61" s="123"/>
      <c r="J61" s="134"/>
    </row>
    <row r="62" spans="1:10" x14ac:dyDescent="0.2">
      <c r="A62" s="123"/>
      <c r="B62" s="123"/>
      <c r="C62" s="123"/>
      <c r="D62" s="123"/>
      <c r="E62" s="123"/>
      <c r="F62" s="123"/>
      <c r="G62" s="123"/>
      <c r="H62" s="123"/>
      <c r="I62" s="123"/>
      <c r="J62" s="134"/>
    </row>
    <row r="63" spans="1:10" x14ac:dyDescent="0.2">
      <c r="A63" s="123"/>
      <c r="B63" s="123"/>
      <c r="C63" s="123"/>
      <c r="D63" s="123"/>
      <c r="E63" s="123"/>
      <c r="F63" s="123"/>
      <c r="G63" s="123"/>
      <c r="H63" s="123"/>
      <c r="I63" s="123"/>
      <c r="J63" s="134"/>
    </row>
    <row r="64" spans="1:10" x14ac:dyDescent="0.2">
      <c r="A64" s="123"/>
      <c r="B64" s="123"/>
      <c r="C64" s="123"/>
      <c r="D64" s="123"/>
      <c r="E64" s="123"/>
      <c r="F64" s="123"/>
      <c r="G64" s="123"/>
      <c r="H64" s="123"/>
      <c r="I64" s="123"/>
      <c r="J64" s="134"/>
    </row>
    <row r="65" spans="1:10" x14ac:dyDescent="0.2">
      <c r="A65" s="123"/>
      <c r="B65" s="123"/>
      <c r="C65" s="123"/>
      <c r="D65" s="123"/>
      <c r="E65" s="123"/>
      <c r="F65" s="123"/>
      <c r="G65" s="123"/>
      <c r="H65" s="123"/>
      <c r="I65" s="123"/>
      <c r="J65" s="134"/>
    </row>
    <row r="66" spans="1:10" x14ac:dyDescent="0.2">
      <c r="A66" s="123"/>
      <c r="B66" s="123"/>
      <c r="C66" s="123"/>
      <c r="D66" s="123"/>
      <c r="E66" s="123"/>
      <c r="F66" s="123"/>
      <c r="G66" s="123"/>
      <c r="H66" s="123"/>
      <c r="I66" s="123"/>
      <c r="J66" s="134"/>
    </row>
    <row r="67" spans="1:10" x14ac:dyDescent="0.2">
      <c r="A67" s="123"/>
      <c r="B67" s="123"/>
      <c r="C67" s="123"/>
      <c r="D67" s="123"/>
      <c r="E67" s="123"/>
      <c r="F67" s="123"/>
      <c r="G67" s="123"/>
      <c r="H67" s="123"/>
      <c r="I67" s="123"/>
      <c r="J67" s="134"/>
    </row>
    <row r="68" spans="1:10" x14ac:dyDescent="0.2">
      <c r="A68" s="123"/>
      <c r="B68" s="123"/>
      <c r="C68" s="123"/>
      <c r="D68" s="123"/>
      <c r="E68" s="123"/>
      <c r="F68" s="123"/>
      <c r="G68" s="123"/>
      <c r="H68" s="123"/>
      <c r="I68" s="123"/>
      <c r="J68" s="134"/>
    </row>
    <row r="69" spans="1:10" x14ac:dyDescent="0.2">
      <c r="A69" s="123"/>
      <c r="B69" s="123"/>
      <c r="C69" s="123"/>
      <c r="D69" s="123"/>
      <c r="E69" s="123"/>
      <c r="F69" s="123"/>
      <c r="G69" s="123"/>
      <c r="H69" s="123"/>
      <c r="I69" s="123"/>
      <c r="J69" s="134"/>
    </row>
    <row r="70" spans="1:10" x14ac:dyDescent="0.2">
      <c r="A70" s="123"/>
      <c r="B70" s="123"/>
      <c r="C70" s="123"/>
      <c r="D70" s="123"/>
      <c r="E70" s="123"/>
      <c r="F70" s="123"/>
      <c r="G70" s="123"/>
      <c r="H70" s="123"/>
      <c r="I70" s="123"/>
      <c r="J70" s="134"/>
    </row>
    <row r="71" spans="1:10" x14ac:dyDescent="0.2">
      <c r="A71" s="123"/>
      <c r="B71" s="123"/>
      <c r="C71" s="123"/>
      <c r="D71" s="123"/>
      <c r="E71" s="123"/>
      <c r="F71" s="123"/>
      <c r="G71" s="123"/>
      <c r="H71" s="123"/>
      <c r="I71" s="123"/>
      <c r="J71" s="134"/>
    </row>
    <row r="72" spans="1:10" x14ac:dyDescent="0.2">
      <c r="A72" s="123"/>
      <c r="B72" s="123"/>
      <c r="C72" s="123"/>
      <c r="D72" s="123"/>
      <c r="E72" s="123"/>
      <c r="F72" s="123"/>
      <c r="G72" s="123"/>
      <c r="H72" s="123"/>
      <c r="I72" s="123"/>
      <c r="J72" s="134"/>
    </row>
    <row r="73" spans="1:10" x14ac:dyDescent="0.2">
      <c r="A73" s="123"/>
      <c r="B73" s="123"/>
      <c r="C73" s="123"/>
      <c r="D73" s="123"/>
      <c r="E73" s="123"/>
      <c r="F73" s="123"/>
      <c r="G73" s="123"/>
      <c r="H73" s="123"/>
      <c r="I73" s="123"/>
      <c r="J73" s="134"/>
    </row>
  </sheetData>
  <mergeCells count="8">
    <mergeCell ref="K2:K3"/>
    <mergeCell ref="A24:I24"/>
    <mergeCell ref="A3:I3"/>
    <mergeCell ref="A1:I1"/>
    <mergeCell ref="A2:I2"/>
    <mergeCell ref="A6:I6"/>
    <mergeCell ref="A12:I12"/>
    <mergeCell ref="A18:I18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19A0FF"/>
    <pageSetUpPr fitToPage="1"/>
  </sheetPr>
  <dimension ref="A2:I29"/>
  <sheetViews>
    <sheetView showGridLines="0" topLeftCell="A13" workbookViewId="0">
      <selection activeCell="A19" sqref="A19:I19"/>
    </sheetView>
  </sheetViews>
  <sheetFormatPr baseColWidth="10" defaultRowHeight="12.75" x14ac:dyDescent="0.2"/>
  <cols>
    <col min="1" max="16384" width="11.42578125" style="18"/>
  </cols>
  <sheetData>
    <row r="2" spans="1:9" x14ac:dyDescent="0.2">
      <c r="I2" s="259" t="s">
        <v>50</v>
      </c>
    </row>
    <row r="3" spans="1:9" x14ac:dyDescent="0.2">
      <c r="I3" s="259"/>
    </row>
    <row r="15" spans="1:9" ht="15" customHeight="1" x14ac:dyDescent="0.2">
      <c r="A15" s="273" t="s">
        <v>166</v>
      </c>
      <c r="B15" s="273"/>
      <c r="C15" s="273"/>
      <c r="D15" s="273"/>
      <c r="E15" s="273"/>
      <c r="F15" s="273"/>
      <c r="G15" s="273"/>
      <c r="H15" s="273"/>
    </row>
    <row r="16" spans="1:9" ht="12.75" customHeight="1" x14ac:dyDescent="0.2">
      <c r="A16" s="273"/>
      <c r="B16" s="273"/>
      <c r="C16" s="273"/>
      <c r="D16" s="273"/>
      <c r="E16" s="273"/>
      <c r="F16" s="273"/>
      <c r="G16" s="273"/>
      <c r="H16" s="273"/>
    </row>
    <row r="17" spans="1:8" ht="12.75" customHeight="1" x14ac:dyDescent="0.2">
      <c r="A17" s="273"/>
      <c r="B17" s="273"/>
      <c r="C17" s="273"/>
      <c r="D17" s="273"/>
      <c r="E17" s="273"/>
      <c r="F17" s="273"/>
      <c r="G17" s="273"/>
      <c r="H17" s="273"/>
    </row>
    <row r="18" spans="1:8" ht="12.75" customHeight="1" x14ac:dyDescent="0.2">
      <c r="A18" s="273"/>
      <c r="B18" s="273"/>
      <c r="C18" s="273"/>
      <c r="D18" s="273"/>
      <c r="E18" s="273"/>
      <c r="F18" s="273"/>
      <c r="G18" s="273"/>
      <c r="H18" s="273"/>
    </row>
    <row r="19" spans="1:8" ht="12.75" customHeight="1" x14ac:dyDescent="0.2">
      <c r="A19" s="273"/>
      <c r="B19" s="273"/>
      <c r="C19" s="273"/>
      <c r="D19" s="273"/>
      <c r="E19" s="273"/>
      <c r="F19" s="273"/>
      <c r="G19" s="273"/>
      <c r="H19" s="273"/>
    </row>
    <row r="20" spans="1:8" ht="12.75" customHeight="1" x14ac:dyDescent="0.2">
      <c r="A20" s="273"/>
      <c r="B20" s="273"/>
      <c r="C20" s="273"/>
      <c r="D20" s="273"/>
      <c r="E20" s="273"/>
      <c r="F20" s="273"/>
      <c r="G20" s="273"/>
      <c r="H20" s="273"/>
    </row>
    <row r="21" spans="1:8" ht="12.75" customHeight="1" x14ac:dyDescent="0.2">
      <c r="A21" s="273"/>
      <c r="B21" s="273"/>
      <c r="C21" s="273"/>
      <c r="D21" s="273"/>
      <c r="E21" s="273"/>
      <c r="F21" s="273"/>
      <c r="G21" s="273"/>
      <c r="H21" s="273"/>
    </row>
    <row r="22" spans="1:8" ht="12.75" customHeight="1" x14ac:dyDescent="0.2">
      <c r="A22" s="273"/>
      <c r="B22" s="273"/>
      <c r="C22" s="273"/>
      <c r="D22" s="273"/>
      <c r="E22" s="273"/>
      <c r="F22" s="273"/>
      <c r="G22" s="273"/>
      <c r="H22" s="273"/>
    </row>
    <row r="23" spans="1:8" ht="12.75" customHeight="1" x14ac:dyDescent="0.2">
      <c r="A23" s="273"/>
      <c r="B23" s="273"/>
      <c r="C23" s="273"/>
      <c r="D23" s="273"/>
      <c r="E23" s="273"/>
      <c r="F23" s="273"/>
      <c r="G23" s="273"/>
      <c r="H23" s="273"/>
    </row>
    <row r="24" spans="1:8" ht="12.75" customHeight="1" x14ac:dyDescent="0.2">
      <c r="A24" s="273"/>
      <c r="B24" s="273"/>
      <c r="C24" s="273"/>
      <c r="D24" s="273"/>
      <c r="E24" s="273"/>
      <c r="F24" s="273"/>
      <c r="G24" s="273"/>
      <c r="H24" s="273"/>
    </row>
    <row r="25" spans="1:8" ht="12.75" customHeight="1" x14ac:dyDescent="0.2">
      <c r="A25" s="273"/>
      <c r="B25" s="273"/>
      <c r="C25" s="273"/>
      <c r="D25" s="273"/>
      <c r="E25" s="273"/>
      <c r="F25" s="273"/>
      <c r="G25" s="273"/>
      <c r="H25" s="273"/>
    </row>
    <row r="26" spans="1:8" ht="12.75" customHeight="1" x14ac:dyDescent="0.2">
      <c r="A26" s="273"/>
      <c r="B26" s="273"/>
      <c r="C26" s="273"/>
      <c r="D26" s="273"/>
      <c r="E26" s="273"/>
      <c r="F26" s="273"/>
      <c r="G26" s="273"/>
      <c r="H26" s="273"/>
    </row>
    <row r="27" spans="1:8" ht="12.75" customHeight="1" x14ac:dyDescent="0.2">
      <c r="A27" s="273"/>
      <c r="B27" s="273"/>
      <c r="C27" s="273"/>
      <c r="D27" s="273"/>
      <c r="E27" s="273"/>
      <c r="F27" s="273"/>
      <c r="G27" s="273"/>
      <c r="H27" s="273"/>
    </row>
    <row r="28" spans="1:8" x14ac:dyDescent="0.2">
      <c r="A28" s="273"/>
      <c r="B28" s="273"/>
      <c r="C28" s="273"/>
      <c r="D28" s="273"/>
      <c r="E28" s="273"/>
      <c r="F28" s="273"/>
      <c r="G28" s="273"/>
      <c r="H28" s="273"/>
    </row>
    <row r="29" spans="1:8" x14ac:dyDescent="0.2">
      <c r="A29" s="273"/>
      <c r="B29" s="273"/>
      <c r="C29" s="273"/>
      <c r="D29" s="273"/>
      <c r="E29" s="273"/>
      <c r="F29" s="273"/>
      <c r="G29" s="273"/>
      <c r="H29" s="273"/>
    </row>
  </sheetData>
  <mergeCells count="2">
    <mergeCell ref="I2:I3"/>
    <mergeCell ref="A15:H29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pageSetUpPr fitToPage="1"/>
  </sheetPr>
  <dimension ref="A1:N52"/>
  <sheetViews>
    <sheetView showGridLines="0" zoomScale="90" zoomScaleNormal="90" workbookViewId="0">
      <selection activeCell="A19" sqref="A19:I19"/>
    </sheetView>
  </sheetViews>
  <sheetFormatPr baseColWidth="10" defaultRowHeight="15" x14ac:dyDescent="0.25"/>
  <cols>
    <col min="1" max="1" width="8.5703125" style="85" customWidth="1"/>
    <col min="2" max="2" width="139.7109375" style="84" customWidth="1"/>
    <col min="3" max="16384" width="11.42578125" style="84"/>
  </cols>
  <sheetData>
    <row r="1" spans="1:14" s="1" customFormat="1" ht="25.5" thickBot="1" x14ac:dyDescent="0.3">
      <c r="A1" s="261" t="s">
        <v>0</v>
      </c>
      <c r="B1" s="262"/>
    </row>
    <row r="2" spans="1:14" s="1" customFormat="1" x14ac:dyDescent="0.25">
      <c r="A2" s="68"/>
      <c r="B2" s="76" t="s">
        <v>1</v>
      </c>
    </row>
    <row r="3" spans="1:14" s="1" customFormat="1" x14ac:dyDescent="0.25">
      <c r="A3" s="55"/>
      <c r="B3" s="77" t="s">
        <v>2</v>
      </c>
      <c r="C3" s="2"/>
      <c r="D3" s="2"/>
    </row>
    <row r="4" spans="1:14" s="1" customFormat="1" ht="30" x14ac:dyDescent="0.25">
      <c r="A4" s="54" t="s">
        <v>4</v>
      </c>
      <c r="B4" s="53"/>
      <c r="C4" s="78"/>
      <c r="D4" s="79"/>
    </row>
    <row r="5" spans="1:14" s="1" customFormat="1" ht="30" customHeight="1" x14ac:dyDescent="0.25">
      <c r="A5" s="254" t="s">
        <v>6</v>
      </c>
      <c r="B5" s="86" t="s">
        <v>163</v>
      </c>
      <c r="C5" s="78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4" s="1" customFormat="1" ht="30" customHeight="1" x14ac:dyDescent="0.25">
      <c r="A6" s="80" t="s">
        <v>3</v>
      </c>
      <c r="B6" s="250" t="s">
        <v>170</v>
      </c>
      <c r="D6" s="81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4" s="1" customFormat="1" ht="30" customHeight="1" x14ac:dyDescent="0.25">
      <c r="A7" s="82" t="s">
        <v>5</v>
      </c>
      <c r="B7" s="87" t="s">
        <v>204</v>
      </c>
      <c r="E7" s="79"/>
      <c r="F7" s="79"/>
      <c r="G7" s="79"/>
      <c r="H7" s="79"/>
      <c r="I7" s="79"/>
      <c r="J7" s="79"/>
      <c r="K7" s="79"/>
      <c r="L7" s="79"/>
      <c r="M7" s="79"/>
    </row>
    <row r="8" spans="1:14" s="1" customFormat="1" ht="30" customHeight="1" x14ac:dyDescent="0.25">
      <c r="A8" s="82" t="s">
        <v>7</v>
      </c>
      <c r="B8" s="87" t="s">
        <v>211</v>
      </c>
    </row>
    <row r="9" spans="1:14" s="1" customFormat="1" ht="30" customHeight="1" x14ac:dyDescent="0.25">
      <c r="A9" s="82" t="s">
        <v>9</v>
      </c>
      <c r="B9" s="87" t="s">
        <v>171</v>
      </c>
    </row>
    <row r="10" spans="1:14" s="1" customFormat="1" ht="30" customHeight="1" x14ac:dyDescent="0.25">
      <c r="A10" s="82" t="s">
        <v>11</v>
      </c>
      <c r="B10" s="251" t="s">
        <v>172</v>
      </c>
    </row>
    <row r="11" spans="1:14" s="1" customFormat="1" ht="30" customHeight="1" x14ac:dyDescent="0.25">
      <c r="A11" s="255" t="s">
        <v>8</v>
      </c>
      <c r="B11" s="86" t="s">
        <v>165</v>
      </c>
    </row>
    <row r="12" spans="1:14" s="1" customFormat="1" ht="30" customHeight="1" x14ac:dyDescent="0.25">
      <c r="A12" s="80" t="s">
        <v>13</v>
      </c>
      <c r="B12" s="252" t="s">
        <v>173</v>
      </c>
    </row>
    <row r="13" spans="1:14" s="1" customFormat="1" ht="30" customHeight="1" x14ac:dyDescent="0.25">
      <c r="A13" s="82" t="s">
        <v>15</v>
      </c>
      <c r="B13" s="88" t="s">
        <v>174</v>
      </c>
    </row>
    <row r="14" spans="1:14" s="1" customFormat="1" ht="30" customHeight="1" x14ac:dyDescent="0.25">
      <c r="A14" s="82" t="s">
        <v>16</v>
      </c>
      <c r="B14" s="88" t="s">
        <v>175</v>
      </c>
    </row>
    <row r="15" spans="1:14" s="1" customFormat="1" ht="30" customHeight="1" x14ac:dyDescent="0.25">
      <c r="A15" s="82" t="s">
        <v>17</v>
      </c>
      <c r="B15" s="88" t="s">
        <v>169</v>
      </c>
    </row>
    <row r="16" spans="1:14" s="1" customFormat="1" ht="30" customHeight="1" x14ac:dyDescent="0.25">
      <c r="A16" s="82" t="s">
        <v>18</v>
      </c>
      <c r="B16" s="88" t="s">
        <v>176</v>
      </c>
    </row>
    <row r="17" spans="1:2" s="1" customFormat="1" ht="30" customHeight="1" x14ac:dyDescent="0.25">
      <c r="A17" s="82" t="s">
        <v>19</v>
      </c>
      <c r="B17" s="88" t="s">
        <v>177</v>
      </c>
    </row>
    <row r="18" spans="1:2" s="1" customFormat="1" ht="30" customHeight="1" x14ac:dyDescent="0.25">
      <c r="A18" s="82" t="s">
        <v>20</v>
      </c>
      <c r="B18" s="88" t="s">
        <v>178</v>
      </c>
    </row>
    <row r="19" spans="1:2" s="1" customFormat="1" ht="30" customHeight="1" x14ac:dyDescent="0.25">
      <c r="A19" s="82" t="s">
        <v>21</v>
      </c>
      <c r="B19" s="88" t="s">
        <v>283</v>
      </c>
    </row>
    <row r="20" spans="1:2" s="1" customFormat="1" ht="30" customHeight="1" x14ac:dyDescent="0.25">
      <c r="A20" s="82" t="s">
        <v>22</v>
      </c>
      <c r="B20" s="88" t="s">
        <v>179</v>
      </c>
    </row>
    <row r="21" spans="1:2" s="1" customFormat="1" ht="30" customHeight="1" x14ac:dyDescent="0.25">
      <c r="A21" s="82" t="s">
        <v>23</v>
      </c>
      <c r="B21" s="88" t="s">
        <v>296</v>
      </c>
    </row>
    <row r="22" spans="1:2" s="1" customFormat="1" ht="30" customHeight="1" x14ac:dyDescent="0.25">
      <c r="A22" s="82" t="s">
        <v>24</v>
      </c>
      <c r="B22" s="88" t="s">
        <v>310</v>
      </c>
    </row>
    <row r="23" spans="1:2" s="1" customFormat="1" ht="30" customHeight="1" x14ac:dyDescent="0.25">
      <c r="A23" s="82" t="s">
        <v>25</v>
      </c>
      <c r="B23" s="88" t="s">
        <v>313</v>
      </c>
    </row>
    <row r="24" spans="1:2" s="1" customFormat="1" ht="30" customHeight="1" x14ac:dyDescent="0.25">
      <c r="A24" s="82" t="s">
        <v>26</v>
      </c>
      <c r="B24" s="88" t="s">
        <v>316</v>
      </c>
    </row>
    <row r="25" spans="1:2" s="1" customFormat="1" ht="30" customHeight="1" x14ac:dyDescent="0.25">
      <c r="A25" s="82" t="s">
        <v>27</v>
      </c>
      <c r="B25" s="88" t="s">
        <v>285</v>
      </c>
    </row>
    <row r="26" spans="1:2" s="1" customFormat="1" ht="30" customHeight="1" x14ac:dyDescent="0.25">
      <c r="A26" s="82" t="s">
        <v>28</v>
      </c>
      <c r="B26" s="88" t="s">
        <v>284</v>
      </c>
    </row>
    <row r="27" spans="1:2" s="1" customFormat="1" ht="30" customHeight="1" x14ac:dyDescent="0.25">
      <c r="A27" s="82" t="s">
        <v>29</v>
      </c>
      <c r="B27" s="253" t="s">
        <v>286</v>
      </c>
    </row>
    <row r="28" spans="1:2" s="1" customFormat="1" ht="30" customHeight="1" x14ac:dyDescent="0.25">
      <c r="A28" s="255" t="s">
        <v>10</v>
      </c>
      <c r="B28" s="256" t="s">
        <v>166</v>
      </c>
    </row>
    <row r="29" spans="1:2" s="1" customFormat="1" ht="30" customHeight="1" x14ac:dyDescent="0.25">
      <c r="A29" s="82" t="s">
        <v>30</v>
      </c>
      <c r="B29" s="250" t="s">
        <v>325</v>
      </c>
    </row>
    <row r="30" spans="1:2" s="1" customFormat="1" ht="30" customHeight="1" x14ac:dyDescent="0.25">
      <c r="A30" s="82" t="s">
        <v>31</v>
      </c>
      <c r="B30" s="87" t="s">
        <v>180</v>
      </c>
    </row>
    <row r="31" spans="1:2" s="1" customFormat="1" ht="30" customHeight="1" x14ac:dyDescent="0.25">
      <c r="A31" s="82" t="s">
        <v>32</v>
      </c>
      <c r="B31" s="87" t="s">
        <v>342</v>
      </c>
    </row>
    <row r="32" spans="1:2" s="1" customFormat="1" ht="30" customHeight="1" x14ac:dyDescent="0.25">
      <c r="A32" s="82" t="s">
        <v>33</v>
      </c>
      <c r="B32" s="87" t="s">
        <v>181</v>
      </c>
    </row>
    <row r="33" spans="1:2" s="1" customFormat="1" ht="30" customHeight="1" x14ac:dyDescent="0.25">
      <c r="A33" s="82" t="s">
        <v>34</v>
      </c>
      <c r="B33" s="87" t="s">
        <v>182</v>
      </c>
    </row>
    <row r="34" spans="1:2" s="1" customFormat="1" ht="30" customHeight="1" x14ac:dyDescent="0.25">
      <c r="A34" s="82" t="s">
        <v>35</v>
      </c>
      <c r="B34" s="87" t="s">
        <v>360</v>
      </c>
    </row>
    <row r="35" spans="1:2" s="1" customFormat="1" ht="30" customHeight="1" x14ac:dyDescent="0.25">
      <c r="A35" s="82" t="s">
        <v>36</v>
      </c>
      <c r="B35" s="87" t="s">
        <v>375</v>
      </c>
    </row>
    <row r="36" spans="1:2" s="1" customFormat="1" ht="30" customHeight="1" x14ac:dyDescent="0.25">
      <c r="A36" s="82" t="s">
        <v>37</v>
      </c>
      <c r="B36" s="87" t="s">
        <v>385</v>
      </c>
    </row>
    <row r="37" spans="1:2" s="1" customFormat="1" ht="30" customHeight="1" x14ac:dyDescent="0.25">
      <c r="A37" s="82" t="s">
        <v>38</v>
      </c>
      <c r="B37" s="251" t="s">
        <v>387</v>
      </c>
    </row>
    <row r="38" spans="1:2" s="1" customFormat="1" ht="30" customHeight="1" x14ac:dyDescent="0.25">
      <c r="A38" s="255" t="s">
        <v>12</v>
      </c>
      <c r="B38" s="86" t="s">
        <v>167</v>
      </c>
    </row>
    <row r="39" spans="1:2" s="1" customFormat="1" ht="30" customHeight="1" x14ac:dyDescent="0.25">
      <c r="A39" s="82" t="s">
        <v>39</v>
      </c>
      <c r="B39" s="250" t="s">
        <v>183</v>
      </c>
    </row>
    <row r="40" spans="1:2" s="1" customFormat="1" ht="30" customHeight="1" x14ac:dyDescent="0.25">
      <c r="A40" s="82" t="s">
        <v>40</v>
      </c>
      <c r="B40" s="87" t="s">
        <v>184</v>
      </c>
    </row>
    <row r="41" spans="1:2" s="1" customFormat="1" ht="30" customHeight="1" x14ac:dyDescent="0.25">
      <c r="A41" s="82" t="s">
        <v>41</v>
      </c>
      <c r="B41" s="251" t="s">
        <v>185</v>
      </c>
    </row>
    <row r="42" spans="1:2" s="1" customFormat="1" ht="30" customHeight="1" x14ac:dyDescent="0.25">
      <c r="A42" s="255" t="s">
        <v>14</v>
      </c>
      <c r="B42" s="86" t="s">
        <v>168</v>
      </c>
    </row>
    <row r="43" spans="1:2" s="1" customFormat="1" ht="30" customHeight="1" x14ac:dyDescent="0.25">
      <c r="A43" s="82" t="s">
        <v>42</v>
      </c>
      <c r="B43" s="252" t="s">
        <v>186</v>
      </c>
    </row>
    <row r="44" spans="1:2" s="1" customFormat="1" ht="30" customHeight="1" x14ac:dyDescent="0.25">
      <c r="A44" s="82" t="s">
        <v>43</v>
      </c>
      <c r="B44" s="88" t="s">
        <v>187</v>
      </c>
    </row>
    <row r="45" spans="1:2" s="1" customFormat="1" ht="30" customHeight="1" x14ac:dyDescent="0.25">
      <c r="A45" s="82" t="s">
        <v>44</v>
      </c>
      <c r="B45" s="88" t="s">
        <v>420</v>
      </c>
    </row>
    <row r="46" spans="1:2" s="1" customFormat="1" ht="30" customHeight="1" x14ac:dyDescent="0.25">
      <c r="A46" s="82" t="s">
        <v>45</v>
      </c>
      <c r="B46" s="88" t="s">
        <v>421</v>
      </c>
    </row>
    <row r="47" spans="1:2" s="1" customFormat="1" ht="30" customHeight="1" x14ac:dyDescent="0.25">
      <c r="A47" s="82" t="s">
        <v>46</v>
      </c>
      <c r="B47" s="88" t="s">
        <v>425</v>
      </c>
    </row>
    <row r="48" spans="1:2" s="1" customFormat="1" ht="30" customHeight="1" x14ac:dyDescent="0.25">
      <c r="A48" s="82" t="s">
        <v>47</v>
      </c>
      <c r="B48" s="88" t="s">
        <v>429</v>
      </c>
    </row>
    <row r="49" spans="1:2" s="1" customFormat="1" ht="30" customHeight="1" x14ac:dyDescent="0.25">
      <c r="A49" s="82" t="s">
        <v>48</v>
      </c>
      <c r="B49" s="88" t="s">
        <v>434</v>
      </c>
    </row>
    <row r="50" spans="1:2" s="1" customFormat="1" ht="30" customHeight="1" thickBot="1" x14ac:dyDescent="0.3">
      <c r="A50" s="249" t="s">
        <v>49</v>
      </c>
      <c r="B50" s="83" t="s">
        <v>435</v>
      </c>
    </row>
    <row r="52" spans="1:2" x14ac:dyDescent="0.25">
      <c r="B52" s="48"/>
    </row>
  </sheetData>
  <sortState ref="A33:A38">
    <sortCondition ref="A33:A38"/>
  </sortState>
  <mergeCells count="1">
    <mergeCell ref="A1:B1"/>
  </mergeCells>
  <hyperlinks>
    <hyperlink ref="A6" location="'C1'!A1" display="C1"/>
    <hyperlink ref="A7" location="'C2'!A1" display="C2"/>
    <hyperlink ref="A8" location="'C3'!A1" display="C3"/>
    <hyperlink ref="A9" location="'C4'!A1" display="C4"/>
    <hyperlink ref="A10" location="'C5-C6'!A1" display="C5"/>
    <hyperlink ref="A13" location="'C7'!A1" display="C7"/>
    <hyperlink ref="A14" location="'C8'!A1" display="C8"/>
    <hyperlink ref="A15" location="'C9'!A1" display="C9"/>
    <hyperlink ref="A16" location="'C10'!A1" display="C10"/>
    <hyperlink ref="A17" location="'C11'!A1" display="C11"/>
    <hyperlink ref="A18" location="'C12'!A1" display="C12"/>
    <hyperlink ref="A19" location="'C13'!A1" display="C13"/>
    <hyperlink ref="A20" location="'C14'!A1" display="C14"/>
    <hyperlink ref="A21" location="'C15'!A1" display="C15"/>
    <hyperlink ref="A22" location="'C16-C17'!A1" display="C16"/>
    <hyperlink ref="A23" location="'C16-C17'!A43" display="C17"/>
    <hyperlink ref="A24" location="'C18'!A1" display="C18"/>
    <hyperlink ref="A25" location="'C19'!A1" display="C19"/>
    <hyperlink ref="A26" location="'C20'!A1" display="C20"/>
    <hyperlink ref="A27" location="'C21'!A1" display="C21"/>
    <hyperlink ref="A29" location="'C22'!A1" display="C22"/>
    <hyperlink ref="A30" location="'C23'!A1" display="C23"/>
    <hyperlink ref="A31" location="'C24'!A1" display="C24"/>
    <hyperlink ref="A32" location="'C25'!A1" display="C25"/>
    <hyperlink ref="A33" location="'C26'!A1" display="C26"/>
    <hyperlink ref="A34" location="'C27'!A1" display="C27"/>
    <hyperlink ref="A35" location="'C28'!A1" display="C28"/>
    <hyperlink ref="A36" location="'C29'!A1" display="C29"/>
    <hyperlink ref="A37" location="'C30'!A1" display="C30"/>
    <hyperlink ref="A39" location="'C31'!A1" display="C31"/>
    <hyperlink ref="A40" location="'C32'!A1" display="C32"/>
    <hyperlink ref="A41" location="'C33'!A1" display="C33"/>
    <hyperlink ref="A43" location="'C34'!A1" display="C34"/>
    <hyperlink ref="A44" location="'C35'!A1" display="C35"/>
    <hyperlink ref="A45" location="'C36'!A1" display="C36"/>
    <hyperlink ref="A46" location="'C37'!A1" display="C37"/>
    <hyperlink ref="A47" location="'C38'!A1" display="C38"/>
    <hyperlink ref="A48" location="'C39'!A1" display="C39"/>
    <hyperlink ref="A49" location="'C40'!A1" display="C40"/>
    <hyperlink ref="A50" location="'C41'!A1" display="C41"/>
    <hyperlink ref="A5" location="'D1'!A1" display="D1"/>
    <hyperlink ref="A11" location="'D2'!A1" display="D2"/>
    <hyperlink ref="A28" location="'D3'!A1" display="D3"/>
    <hyperlink ref="A38" location="'D4'!A1" display="D4"/>
    <hyperlink ref="A42" location="'D5'!A1" display="D5"/>
    <hyperlink ref="B2" r:id="rId1" location="PORTADA!A1"/>
    <hyperlink ref="B3" location="FUNCIONARIOS!A1" display="Funcionarios que participaron en la publicación"/>
    <hyperlink ref="A12" location="'C6'!A1" display="C6"/>
  </hyperlinks>
  <printOptions horizontalCentered="1"/>
  <pageMargins left="0.70866141732283472" right="0.70866141732283472" top="0.74803149606299213" bottom="0.74803149606299213" header="0.31496062992125984" footer="0.31496062992125984"/>
  <pageSetup scale="67" fitToHeight="2" orientation="landscape"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/>
  <dimension ref="A1:S33"/>
  <sheetViews>
    <sheetView showGridLines="0" topLeftCell="A4" workbookViewId="0">
      <selection activeCell="A19" sqref="A19:I19"/>
    </sheetView>
  </sheetViews>
  <sheetFormatPr baseColWidth="10" defaultRowHeight="12.75" x14ac:dyDescent="0.2"/>
  <cols>
    <col min="1" max="1" width="23.85546875" style="29" bestFit="1" customWidth="1"/>
    <col min="2" max="9" width="9.7109375" style="29" customWidth="1"/>
    <col min="10" max="16384" width="11.42578125" style="19"/>
  </cols>
  <sheetData>
    <row r="1" spans="1:19" ht="15" customHeight="1" x14ac:dyDescent="0.2">
      <c r="A1" s="291" t="s">
        <v>348</v>
      </c>
      <c r="B1" s="291"/>
      <c r="C1" s="291"/>
      <c r="D1" s="291"/>
      <c r="E1" s="291"/>
      <c r="F1" s="291"/>
      <c r="G1" s="291"/>
      <c r="H1" s="291"/>
      <c r="I1" s="291"/>
    </row>
    <row r="2" spans="1:19" ht="15" customHeight="1" x14ac:dyDescent="0.2">
      <c r="A2" s="294" t="s">
        <v>343</v>
      </c>
      <c r="B2" s="294"/>
      <c r="C2" s="294"/>
      <c r="D2" s="294"/>
      <c r="E2" s="294"/>
      <c r="F2" s="294"/>
      <c r="G2" s="294"/>
      <c r="H2" s="294"/>
      <c r="I2" s="294"/>
      <c r="K2" s="259" t="s">
        <v>50</v>
      </c>
    </row>
    <row r="3" spans="1:19" ht="15" customHeight="1" x14ac:dyDescent="0.2">
      <c r="A3" s="294" t="s">
        <v>344</v>
      </c>
      <c r="B3" s="294"/>
      <c r="C3" s="294"/>
      <c r="D3" s="294"/>
      <c r="E3" s="294"/>
      <c r="F3" s="294"/>
      <c r="G3" s="294"/>
      <c r="H3" s="294"/>
      <c r="I3" s="294"/>
      <c r="K3" s="259"/>
    </row>
    <row r="4" spans="1:19" ht="15" customHeight="1" x14ac:dyDescent="0.2">
      <c r="A4" s="46"/>
      <c r="B4" s="46"/>
      <c r="C4" s="46"/>
      <c r="D4" s="46"/>
      <c r="E4" s="46"/>
      <c r="F4" s="46"/>
      <c r="G4" s="46"/>
      <c r="H4" s="46"/>
      <c r="I4" s="46"/>
    </row>
    <row r="5" spans="1:19" ht="15" customHeight="1" x14ac:dyDescent="0.2">
      <c r="A5" s="22" t="s">
        <v>337</v>
      </c>
      <c r="B5" s="47">
        <v>2014</v>
      </c>
      <c r="C5" s="47">
        <v>2015</v>
      </c>
      <c r="D5" s="47">
        <v>2016</v>
      </c>
      <c r="E5" s="47">
        <v>2017</v>
      </c>
      <c r="F5" s="47">
        <v>2018</v>
      </c>
      <c r="G5" s="47">
        <v>2019</v>
      </c>
      <c r="H5" s="47">
        <v>2020</v>
      </c>
      <c r="I5" s="47">
        <v>2021</v>
      </c>
    </row>
    <row r="6" spans="1:19" ht="15" customHeight="1" x14ac:dyDescent="0.2">
      <c r="A6" s="142" t="s">
        <v>69</v>
      </c>
      <c r="B6" s="106">
        <v>14944</v>
      </c>
      <c r="C6" s="106">
        <v>15082</v>
      </c>
      <c r="D6" s="106">
        <v>15491</v>
      </c>
      <c r="E6" s="106">
        <v>15216</v>
      </c>
      <c r="F6" s="106">
        <v>15084</v>
      </c>
      <c r="G6" s="106">
        <v>14699</v>
      </c>
      <c r="H6" s="106">
        <v>14405</v>
      </c>
      <c r="I6" s="106">
        <v>14772</v>
      </c>
    </row>
    <row r="7" spans="1:19" ht="15" customHeight="1" x14ac:dyDescent="0.2">
      <c r="A7" s="139" t="s">
        <v>205</v>
      </c>
      <c r="B7" s="91">
        <v>14778</v>
      </c>
      <c r="C7" s="91">
        <v>14934</v>
      </c>
      <c r="D7" s="91">
        <v>15320</v>
      </c>
      <c r="E7" s="91">
        <v>15057</v>
      </c>
      <c r="F7" s="91">
        <v>14911</v>
      </c>
      <c r="G7" s="91">
        <v>14546</v>
      </c>
      <c r="H7" s="91">
        <v>14274</v>
      </c>
      <c r="I7" s="91">
        <v>14657</v>
      </c>
    </row>
    <row r="8" spans="1:19" ht="15" customHeight="1" x14ac:dyDescent="0.2">
      <c r="A8" s="139" t="s">
        <v>206</v>
      </c>
      <c r="B8" s="140">
        <v>38</v>
      </c>
      <c r="C8" s="141">
        <v>36</v>
      </c>
      <c r="D8" s="141">
        <v>49</v>
      </c>
      <c r="E8" s="141">
        <v>32</v>
      </c>
      <c r="F8" s="141">
        <v>42</v>
      </c>
      <c r="G8" s="141">
        <v>35</v>
      </c>
      <c r="H8" s="141">
        <v>26</v>
      </c>
      <c r="I8" s="141">
        <v>14</v>
      </c>
    </row>
    <row r="9" spans="1:19" ht="15" customHeight="1" x14ac:dyDescent="0.2">
      <c r="A9" s="139" t="s">
        <v>338</v>
      </c>
      <c r="B9" s="140">
        <v>128</v>
      </c>
      <c r="C9" s="141">
        <v>112</v>
      </c>
      <c r="D9" s="141">
        <v>122</v>
      </c>
      <c r="E9" s="141">
        <v>127</v>
      </c>
      <c r="F9" s="141">
        <v>131</v>
      </c>
      <c r="G9" s="141">
        <v>118</v>
      </c>
      <c r="H9" s="141">
        <v>105</v>
      </c>
      <c r="I9" s="141">
        <v>101</v>
      </c>
    </row>
    <row r="10" spans="1:19" s="32" customFormat="1" ht="15" customHeight="1" x14ac:dyDescent="0.2">
      <c r="A10" s="133" t="s">
        <v>339</v>
      </c>
      <c r="B10" s="106">
        <v>4165</v>
      </c>
      <c r="C10" s="106">
        <v>4291</v>
      </c>
      <c r="D10" s="106">
        <v>4468</v>
      </c>
      <c r="E10" s="106">
        <v>4430</v>
      </c>
      <c r="F10" s="106">
        <v>4502</v>
      </c>
      <c r="G10" s="106">
        <v>4400</v>
      </c>
      <c r="H10" s="106">
        <v>4624</v>
      </c>
      <c r="I10" s="106">
        <v>4787</v>
      </c>
      <c r="K10" s="143"/>
      <c r="L10" s="143"/>
      <c r="M10" s="143"/>
      <c r="N10" s="143"/>
      <c r="O10" s="143"/>
      <c r="P10" s="143"/>
      <c r="Q10" s="143"/>
      <c r="R10" s="143"/>
      <c r="S10" s="143"/>
    </row>
    <row r="11" spans="1:19" ht="15" customHeight="1" x14ac:dyDescent="0.2">
      <c r="A11" s="139" t="s">
        <v>205</v>
      </c>
      <c r="B11" s="91">
        <f>+B7-B15-B19-B23</f>
        <v>4123</v>
      </c>
      <c r="C11" s="91">
        <f t="shared" ref="C11:I11" si="0">+C7-C15-C19-C23</f>
        <v>4227</v>
      </c>
      <c r="D11" s="91">
        <f t="shared" si="0"/>
        <v>4412</v>
      </c>
      <c r="E11" s="91">
        <f t="shared" si="0"/>
        <v>4380</v>
      </c>
      <c r="F11" s="91">
        <f t="shared" si="0"/>
        <v>4437</v>
      </c>
      <c r="G11" s="91">
        <f t="shared" si="0"/>
        <v>4352</v>
      </c>
      <c r="H11" s="91">
        <f t="shared" si="0"/>
        <v>4576</v>
      </c>
      <c r="I11" s="91">
        <f t="shared" si="0"/>
        <v>4746</v>
      </c>
    </row>
    <row r="12" spans="1:19" ht="15" customHeight="1" x14ac:dyDescent="0.2">
      <c r="A12" s="139" t="s">
        <v>206</v>
      </c>
      <c r="B12" s="37">
        <f t="shared" ref="B12:I13" si="1">+B8-B16-B20-B24</f>
        <v>0</v>
      </c>
      <c r="C12" s="37">
        <f t="shared" si="1"/>
        <v>20</v>
      </c>
      <c r="D12" s="37">
        <f t="shared" si="1"/>
        <v>16</v>
      </c>
      <c r="E12" s="37">
        <f t="shared" si="1"/>
        <v>11</v>
      </c>
      <c r="F12" s="37">
        <f t="shared" si="1"/>
        <v>12</v>
      </c>
      <c r="G12" s="37">
        <f t="shared" si="1"/>
        <v>3</v>
      </c>
      <c r="H12" s="37">
        <f t="shared" si="1"/>
        <v>10</v>
      </c>
      <c r="I12" s="37">
        <f t="shared" si="1"/>
        <v>0</v>
      </c>
    </row>
    <row r="13" spans="1:19" ht="15" customHeight="1" x14ac:dyDescent="0.2">
      <c r="A13" s="139" t="s">
        <v>338</v>
      </c>
      <c r="B13" s="37">
        <f t="shared" si="1"/>
        <v>42</v>
      </c>
      <c r="C13" s="37">
        <f t="shared" si="1"/>
        <v>44</v>
      </c>
      <c r="D13" s="37">
        <f t="shared" si="1"/>
        <v>40</v>
      </c>
      <c r="E13" s="37">
        <f t="shared" si="1"/>
        <v>39</v>
      </c>
      <c r="F13" s="37">
        <f t="shared" si="1"/>
        <v>41</v>
      </c>
      <c r="G13" s="37">
        <f t="shared" si="1"/>
        <v>45</v>
      </c>
      <c r="H13" s="37">
        <f t="shared" si="1"/>
        <v>38</v>
      </c>
      <c r="I13" s="37">
        <f t="shared" si="1"/>
        <v>41</v>
      </c>
    </row>
    <row r="14" spans="1:19" s="32" customFormat="1" ht="15" customHeight="1" x14ac:dyDescent="0.2">
      <c r="A14" s="133" t="s">
        <v>152</v>
      </c>
      <c r="B14" s="59">
        <v>437</v>
      </c>
      <c r="C14" s="59">
        <v>385</v>
      </c>
      <c r="D14" s="59">
        <v>434</v>
      </c>
      <c r="E14" s="59">
        <v>359</v>
      </c>
      <c r="F14" s="59">
        <v>384</v>
      </c>
      <c r="G14" s="59">
        <v>543</v>
      </c>
      <c r="H14" s="59">
        <v>610</v>
      </c>
      <c r="I14" s="59">
        <v>689</v>
      </c>
      <c r="K14" s="144"/>
      <c r="L14" s="144"/>
      <c r="M14" s="144"/>
      <c r="N14" s="144"/>
      <c r="O14" s="144"/>
      <c r="P14" s="144"/>
      <c r="Q14" s="144"/>
      <c r="R14" s="144"/>
      <c r="S14" s="144"/>
    </row>
    <row r="15" spans="1:19" ht="15" customHeight="1" x14ac:dyDescent="0.2">
      <c r="A15" s="139" t="s">
        <v>205</v>
      </c>
      <c r="B15" s="37">
        <v>437</v>
      </c>
      <c r="C15" s="37">
        <v>385</v>
      </c>
      <c r="D15" s="37">
        <v>434</v>
      </c>
      <c r="E15" s="37">
        <v>359</v>
      </c>
      <c r="F15" s="37">
        <v>396</v>
      </c>
      <c r="G15" s="37">
        <v>543</v>
      </c>
      <c r="H15" s="37">
        <v>610</v>
      </c>
      <c r="I15" s="37">
        <v>689</v>
      </c>
    </row>
    <row r="16" spans="1:19" ht="15" customHeight="1" x14ac:dyDescent="0.2">
      <c r="A16" s="139" t="s">
        <v>206</v>
      </c>
      <c r="B16" s="37">
        <v>0</v>
      </c>
      <c r="C16" s="37">
        <v>0</v>
      </c>
      <c r="D16" s="37">
        <v>0</v>
      </c>
      <c r="E16" s="37">
        <v>0</v>
      </c>
      <c r="F16" s="37">
        <v>0</v>
      </c>
      <c r="G16" s="37">
        <v>0</v>
      </c>
      <c r="H16" s="37">
        <v>0</v>
      </c>
      <c r="I16" s="37">
        <v>0</v>
      </c>
    </row>
    <row r="17" spans="1:19" ht="15" customHeight="1" x14ac:dyDescent="0.2">
      <c r="A17" s="139" t="s">
        <v>338</v>
      </c>
      <c r="B17" s="37">
        <v>0</v>
      </c>
      <c r="C17" s="37">
        <v>0</v>
      </c>
      <c r="D17" s="37">
        <v>0</v>
      </c>
      <c r="E17" s="37">
        <v>0</v>
      </c>
      <c r="F17" s="37">
        <v>0</v>
      </c>
      <c r="G17" s="37">
        <v>0</v>
      </c>
      <c r="H17" s="37">
        <v>0</v>
      </c>
      <c r="I17" s="37">
        <v>0</v>
      </c>
    </row>
    <row r="18" spans="1:19" s="32" customFormat="1" ht="15" customHeight="1" x14ac:dyDescent="0.2">
      <c r="A18" s="133" t="s">
        <v>340</v>
      </c>
      <c r="B18" s="106">
        <v>2880</v>
      </c>
      <c r="C18" s="106">
        <v>2788</v>
      </c>
      <c r="D18" s="106">
        <v>2780</v>
      </c>
      <c r="E18" s="106">
        <v>2509</v>
      </c>
      <c r="F18" s="106">
        <v>2145</v>
      </c>
      <c r="G18" s="106">
        <v>1692</v>
      </c>
      <c r="H18" s="106">
        <v>1377</v>
      </c>
      <c r="I18" s="106">
        <v>1158</v>
      </c>
      <c r="K18" s="143"/>
      <c r="L18" s="143"/>
      <c r="M18" s="143"/>
      <c r="N18" s="143"/>
      <c r="O18" s="143"/>
      <c r="P18" s="143"/>
      <c r="Q18" s="143"/>
      <c r="R18" s="143"/>
      <c r="S18" s="143"/>
    </row>
    <row r="19" spans="1:19" ht="15" customHeight="1" x14ac:dyDescent="0.2">
      <c r="A19" s="139" t="s">
        <v>205</v>
      </c>
      <c r="B19" s="91">
        <v>2857</v>
      </c>
      <c r="C19" s="91">
        <v>2765</v>
      </c>
      <c r="D19" s="91">
        <v>2766</v>
      </c>
      <c r="E19" s="91">
        <v>2492</v>
      </c>
      <c r="F19" s="91">
        <v>2122</v>
      </c>
      <c r="G19" s="91">
        <v>1676</v>
      </c>
      <c r="H19" s="91">
        <v>1373</v>
      </c>
      <c r="I19" s="91">
        <v>1154</v>
      </c>
    </row>
    <row r="20" spans="1:19" ht="15" customHeight="1" x14ac:dyDescent="0.2">
      <c r="A20" s="139" t="s">
        <v>206</v>
      </c>
      <c r="B20" s="37">
        <v>6</v>
      </c>
      <c r="C20" s="37">
        <v>11</v>
      </c>
      <c r="D20" s="37">
        <v>4</v>
      </c>
      <c r="E20" s="37">
        <v>3</v>
      </c>
      <c r="F20" s="37">
        <v>10</v>
      </c>
      <c r="G20" s="37">
        <v>7</v>
      </c>
      <c r="H20" s="37">
        <v>0</v>
      </c>
      <c r="I20" s="37">
        <v>0</v>
      </c>
    </row>
    <row r="21" spans="1:19" ht="15" customHeight="1" x14ac:dyDescent="0.2">
      <c r="A21" s="139" t="s">
        <v>338</v>
      </c>
      <c r="B21" s="37">
        <v>17</v>
      </c>
      <c r="C21" s="37">
        <v>12</v>
      </c>
      <c r="D21" s="37">
        <v>10</v>
      </c>
      <c r="E21" s="37">
        <v>14</v>
      </c>
      <c r="F21" s="37">
        <v>13</v>
      </c>
      <c r="G21" s="37">
        <v>9</v>
      </c>
      <c r="H21" s="37">
        <v>4</v>
      </c>
      <c r="I21" s="37">
        <v>4</v>
      </c>
    </row>
    <row r="22" spans="1:19" s="32" customFormat="1" ht="15" customHeight="1" x14ac:dyDescent="0.2">
      <c r="A22" s="133" t="s">
        <v>341</v>
      </c>
      <c r="B22" s="106">
        <v>7462</v>
      </c>
      <c r="C22" s="106">
        <v>7618</v>
      </c>
      <c r="D22" s="106">
        <v>7809</v>
      </c>
      <c r="E22" s="106">
        <v>7918</v>
      </c>
      <c r="F22" s="106">
        <v>8053</v>
      </c>
      <c r="G22" s="106">
        <v>8064</v>
      </c>
      <c r="H22" s="106">
        <v>7794</v>
      </c>
      <c r="I22" s="106">
        <v>8138</v>
      </c>
      <c r="K22" s="143"/>
      <c r="L22" s="143"/>
      <c r="M22" s="143"/>
      <c r="N22" s="143"/>
      <c r="O22" s="143"/>
      <c r="P22" s="143"/>
      <c r="Q22" s="143"/>
      <c r="R22" s="143"/>
      <c r="S22" s="143"/>
    </row>
    <row r="23" spans="1:19" ht="15" customHeight="1" x14ac:dyDescent="0.2">
      <c r="A23" s="139" t="s">
        <v>205</v>
      </c>
      <c r="B23" s="91">
        <v>7361</v>
      </c>
      <c r="C23" s="91">
        <v>7557</v>
      </c>
      <c r="D23" s="91">
        <v>7708</v>
      </c>
      <c r="E23" s="91">
        <v>7826</v>
      </c>
      <c r="F23" s="91">
        <v>7956</v>
      </c>
      <c r="G23" s="91">
        <v>7975</v>
      </c>
      <c r="H23" s="91">
        <v>7715</v>
      </c>
      <c r="I23" s="91">
        <v>8068</v>
      </c>
    </row>
    <row r="24" spans="1:19" ht="15" customHeight="1" x14ac:dyDescent="0.2">
      <c r="A24" s="139" t="s">
        <v>206</v>
      </c>
      <c r="B24" s="37">
        <v>32</v>
      </c>
      <c r="C24" s="37">
        <v>5</v>
      </c>
      <c r="D24" s="37">
        <v>29</v>
      </c>
      <c r="E24" s="37">
        <v>18</v>
      </c>
      <c r="F24" s="37">
        <v>20</v>
      </c>
      <c r="G24" s="37">
        <v>25</v>
      </c>
      <c r="H24" s="37">
        <v>16</v>
      </c>
      <c r="I24" s="37">
        <v>14</v>
      </c>
    </row>
    <row r="25" spans="1:19" ht="15" customHeight="1" thickBot="1" x14ac:dyDescent="0.25">
      <c r="A25" s="132" t="s">
        <v>338</v>
      </c>
      <c r="B25" s="39">
        <v>69</v>
      </c>
      <c r="C25" s="39">
        <v>56</v>
      </c>
      <c r="D25" s="39">
        <v>72</v>
      </c>
      <c r="E25" s="39">
        <v>74</v>
      </c>
      <c r="F25" s="39">
        <v>77</v>
      </c>
      <c r="G25" s="39">
        <v>64</v>
      </c>
      <c r="H25" s="39">
        <v>63</v>
      </c>
      <c r="I25" s="39">
        <v>56</v>
      </c>
    </row>
    <row r="26" spans="1:19" ht="15" customHeight="1" x14ac:dyDescent="0.2">
      <c r="A26" s="293" t="s">
        <v>321</v>
      </c>
      <c r="B26" s="293"/>
      <c r="C26" s="293"/>
      <c r="D26" s="293"/>
      <c r="E26" s="293"/>
      <c r="F26" s="293"/>
      <c r="G26" s="293"/>
      <c r="H26" s="293"/>
      <c r="I26" s="293"/>
    </row>
    <row r="27" spans="1:19" ht="15" customHeight="1" x14ac:dyDescent="0.2">
      <c r="A27" s="283" t="s">
        <v>278</v>
      </c>
      <c r="B27" s="283"/>
      <c r="C27" s="283"/>
      <c r="D27" s="283"/>
      <c r="E27" s="283"/>
      <c r="F27" s="283"/>
      <c r="G27" s="283"/>
      <c r="H27" s="283"/>
      <c r="I27" s="283"/>
    </row>
    <row r="28" spans="1:19" ht="15" customHeight="1" x14ac:dyDescent="0.2">
      <c r="A28" s="123"/>
      <c r="B28" s="123"/>
      <c r="C28" s="123"/>
      <c r="D28" s="123"/>
      <c r="E28" s="123"/>
      <c r="F28" s="123"/>
      <c r="G28" s="123"/>
      <c r="H28" s="123"/>
      <c r="I28" s="123"/>
    </row>
    <row r="29" spans="1:19" ht="15" customHeight="1" x14ac:dyDescent="0.2"/>
    <row r="30" spans="1:19" ht="15" customHeight="1" x14ac:dyDescent="0.2"/>
    <row r="31" spans="1:19" ht="15" customHeight="1" x14ac:dyDescent="0.2"/>
    <row r="32" spans="1:19" ht="15" customHeight="1" x14ac:dyDescent="0.2"/>
    <row r="33" ht="15" customHeight="1" x14ac:dyDescent="0.2"/>
  </sheetData>
  <mergeCells count="6">
    <mergeCell ref="A26:I26"/>
    <mergeCell ref="A27:I27"/>
    <mergeCell ref="A1:I1"/>
    <mergeCell ref="A2:I2"/>
    <mergeCell ref="K2:K3"/>
    <mergeCell ref="A3:I3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/>
  <dimension ref="A1:K32"/>
  <sheetViews>
    <sheetView showGridLines="0" workbookViewId="0">
      <selection activeCell="A16" sqref="A16:A18"/>
    </sheetView>
  </sheetViews>
  <sheetFormatPr baseColWidth="10" defaultRowHeight="12.75" x14ac:dyDescent="0.2"/>
  <cols>
    <col min="1" max="1" width="34.85546875" style="29" bestFit="1" customWidth="1"/>
    <col min="2" max="8" width="8.7109375" style="72" customWidth="1"/>
    <col min="9" max="9" width="8.7109375" style="29" customWidth="1"/>
    <col min="10" max="16384" width="11.42578125" style="19"/>
  </cols>
  <sheetData>
    <row r="1" spans="1:11" s="27" customFormat="1" ht="15" customHeight="1" x14ac:dyDescent="0.25">
      <c r="A1" s="291" t="s">
        <v>145</v>
      </c>
      <c r="B1" s="291"/>
      <c r="C1" s="291"/>
      <c r="D1" s="291"/>
      <c r="E1" s="291"/>
      <c r="F1" s="291"/>
      <c r="G1" s="291"/>
      <c r="H1" s="291"/>
      <c r="I1" s="291"/>
    </row>
    <row r="2" spans="1:11" s="27" customFormat="1" ht="15" customHeight="1" x14ac:dyDescent="0.25">
      <c r="A2" s="281" t="s">
        <v>335</v>
      </c>
      <c r="B2" s="281"/>
      <c r="C2" s="281"/>
      <c r="D2" s="281"/>
      <c r="E2" s="281"/>
      <c r="F2" s="281"/>
      <c r="G2" s="281"/>
      <c r="H2" s="281"/>
      <c r="I2" s="281"/>
      <c r="K2" s="259" t="s">
        <v>50</v>
      </c>
    </row>
    <row r="3" spans="1:11" s="27" customFormat="1" ht="15" customHeight="1" x14ac:dyDescent="0.25">
      <c r="A3" s="281" t="s">
        <v>346</v>
      </c>
      <c r="B3" s="281"/>
      <c r="C3" s="281"/>
      <c r="D3" s="281"/>
      <c r="E3" s="281"/>
      <c r="F3" s="281"/>
      <c r="G3" s="281"/>
      <c r="H3" s="281"/>
      <c r="I3" s="281"/>
      <c r="K3" s="259"/>
    </row>
    <row r="4" spans="1:11" s="27" customFormat="1" ht="15" customHeight="1" x14ac:dyDescent="0.25">
      <c r="A4" s="20"/>
      <c r="B4" s="69"/>
      <c r="C4" s="69"/>
      <c r="D4" s="69"/>
      <c r="E4" s="69"/>
      <c r="F4" s="69"/>
      <c r="G4" s="69"/>
      <c r="H4" s="69"/>
      <c r="I4" s="20"/>
    </row>
    <row r="5" spans="1:11" ht="15" customHeight="1" x14ac:dyDescent="0.2">
      <c r="A5" s="22" t="s">
        <v>212</v>
      </c>
      <c r="B5" s="47">
        <v>2014</v>
      </c>
      <c r="C5" s="47">
        <v>2015</v>
      </c>
      <c r="D5" s="47">
        <v>2016</v>
      </c>
      <c r="E5" s="47">
        <v>2017</v>
      </c>
      <c r="F5" s="47">
        <v>2018</v>
      </c>
      <c r="G5" s="47">
        <v>2019</v>
      </c>
      <c r="H5" s="47">
        <v>2020</v>
      </c>
      <c r="I5" s="47">
        <v>2021</v>
      </c>
    </row>
    <row r="6" spans="1:11" ht="15" customHeight="1" x14ac:dyDescent="0.2">
      <c r="A6" s="105" t="s">
        <v>69</v>
      </c>
      <c r="B6" s="106">
        <v>14944</v>
      </c>
      <c r="C6" s="106">
        <v>15082</v>
      </c>
      <c r="D6" s="106">
        <v>15491</v>
      </c>
      <c r="E6" s="106">
        <v>15216</v>
      </c>
      <c r="F6" s="106">
        <v>15084</v>
      </c>
      <c r="G6" s="106">
        <v>14699</v>
      </c>
      <c r="H6" s="106">
        <v>14405</v>
      </c>
      <c r="I6" s="106">
        <v>14772</v>
      </c>
    </row>
    <row r="7" spans="1:11" ht="15" customHeight="1" x14ac:dyDescent="0.2">
      <c r="A7" s="98" t="s">
        <v>213</v>
      </c>
      <c r="B7" s="37">
        <v>87</v>
      </c>
      <c r="C7" s="37">
        <v>63</v>
      </c>
      <c r="D7" s="37">
        <v>126</v>
      </c>
      <c r="E7" s="37">
        <v>74</v>
      </c>
      <c r="F7" s="37">
        <v>70</v>
      </c>
      <c r="G7" s="37" t="s">
        <v>83</v>
      </c>
      <c r="H7" s="37" t="s">
        <v>83</v>
      </c>
      <c r="I7" s="37" t="s">
        <v>83</v>
      </c>
    </row>
    <row r="8" spans="1:11" ht="15" customHeight="1" x14ac:dyDescent="0.2">
      <c r="A8" s="98" t="s">
        <v>214</v>
      </c>
      <c r="B8" s="37">
        <v>312</v>
      </c>
      <c r="C8" s="37">
        <v>405</v>
      </c>
      <c r="D8" s="37">
        <v>575</v>
      </c>
      <c r="E8" s="37">
        <v>492</v>
      </c>
      <c r="F8" s="37">
        <v>378</v>
      </c>
      <c r="G8" s="37">
        <v>604</v>
      </c>
      <c r="H8" s="37">
        <v>622</v>
      </c>
      <c r="I8" s="37">
        <v>532</v>
      </c>
    </row>
    <row r="9" spans="1:11" ht="15" customHeight="1" x14ac:dyDescent="0.2">
      <c r="A9" s="98" t="s">
        <v>215</v>
      </c>
      <c r="B9" s="37">
        <v>2037</v>
      </c>
      <c r="C9" s="37">
        <v>1775</v>
      </c>
      <c r="D9" s="37">
        <v>1800</v>
      </c>
      <c r="E9" s="37">
        <v>1639</v>
      </c>
      <c r="F9" s="37">
        <v>1721</v>
      </c>
      <c r="G9" s="37">
        <v>1457</v>
      </c>
      <c r="H9" s="37">
        <v>1413</v>
      </c>
      <c r="I9" s="37">
        <v>1352</v>
      </c>
    </row>
    <row r="10" spans="1:11" ht="15" customHeight="1" x14ac:dyDescent="0.2">
      <c r="A10" s="98" t="s">
        <v>216</v>
      </c>
      <c r="B10" s="37">
        <v>32</v>
      </c>
      <c r="C10" s="37">
        <v>27</v>
      </c>
      <c r="D10" s="37">
        <v>27</v>
      </c>
      <c r="E10" s="37">
        <v>34</v>
      </c>
      <c r="F10" s="37">
        <v>24</v>
      </c>
      <c r="G10" s="37">
        <v>24</v>
      </c>
      <c r="H10" s="37">
        <v>26</v>
      </c>
      <c r="I10" s="37">
        <v>31</v>
      </c>
    </row>
    <row r="11" spans="1:11" ht="15" customHeight="1" x14ac:dyDescent="0.2">
      <c r="A11" s="98" t="s">
        <v>217</v>
      </c>
      <c r="B11" s="37">
        <v>157</v>
      </c>
      <c r="C11" s="37">
        <v>147</v>
      </c>
      <c r="D11" s="37">
        <v>184</v>
      </c>
      <c r="E11" s="37">
        <v>184</v>
      </c>
      <c r="F11" s="37">
        <v>133</v>
      </c>
      <c r="G11" s="37">
        <v>169</v>
      </c>
      <c r="H11" s="37">
        <v>193</v>
      </c>
      <c r="I11" s="37">
        <v>227</v>
      </c>
    </row>
    <row r="12" spans="1:11" ht="15" customHeight="1" x14ac:dyDescent="0.2">
      <c r="A12" s="98" t="s">
        <v>218</v>
      </c>
      <c r="B12" s="37">
        <v>917</v>
      </c>
      <c r="C12" s="37">
        <v>974</v>
      </c>
      <c r="D12" s="37">
        <v>1174</v>
      </c>
      <c r="E12" s="37">
        <v>854</v>
      </c>
      <c r="F12" s="37">
        <v>997</v>
      </c>
      <c r="G12" s="37" t="s">
        <v>83</v>
      </c>
      <c r="H12" s="37" t="s">
        <v>83</v>
      </c>
      <c r="I12" s="37" t="s">
        <v>83</v>
      </c>
    </row>
    <row r="13" spans="1:11" ht="15" customHeight="1" x14ac:dyDescent="0.2">
      <c r="A13" s="98" t="s">
        <v>219</v>
      </c>
      <c r="B13" s="37">
        <v>10649</v>
      </c>
      <c r="C13" s="37">
        <v>11064</v>
      </c>
      <c r="D13" s="37">
        <v>10601</v>
      </c>
      <c r="E13" s="37">
        <v>10615</v>
      </c>
      <c r="F13" s="37">
        <v>10823</v>
      </c>
      <c r="G13" s="37">
        <v>8985</v>
      </c>
      <c r="H13" s="37">
        <v>7858</v>
      </c>
      <c r="I13" s="37">
        <v>7963</v>
      </c>
    </row>
    <row r="14" spans="1:11" ht="15" customHeight="1" x14ac:dyDescent="0.2">
      <c r="A14" s="98" t="s">
        <v>220</v>
      </c>
      <c r="B14" s="37" t="s">
        <v>83</v>
      </c>
      <c r="C14" s="37" t="s">
        <v>83</v>
      </c>
      <c r="D14" s="37" t="s">
        <v>83</v>
      </c>
      <c r="E14" s="37" t="s">
        <v>83</v>
      </c>
      <c r="F14" s="37" t="s">
        <v>83</v>
      </c>
      <c r="G14" s="37">
        <v>870</v>
      </c>
      <c r="H14" s="37">
        <v>1177</v>
      </c>
      <c r="I14" s="37">
        <v>1049</v>
      </c>
    </row>
    <row r="15" spans="1:11" ht="15" customHeight="1" x14ac:dyDescent="0.2">
      <c r="A15" s="119" t="s">
        <v>221</v>
      </c>
      <c r="B15" s="37">
        <v>271</v>
      </c>
      <c r="C15" s="37">
        <v>344</v>
      </c>
      <c r="D15" s="37">
        <v>318</v>
      </c>
      <c r="E15" s="37">
        <v>256</v>
      </c>
      <c r="F15" s="37">
        <v>310</v>
      </c>
      <c r="G15" s="37">
        <v>250</v>
      </c>
      <c r="H15" s="37">
        <v>243</v>
      </c>
      <c r="I15" s="37">
        <v>246</v>
      </c>
    </row>
    <row r="16" spans="1:11" ht="15" customHeight="1" x14ac:dyDescent="0.2">
      <c r="A16" s="101" t="s">
        <v>222</v>
      </c>
      <c r="B16" s="107" t="s">
        <v>83</v>
      </c>
      <c r="C16" s="107" t="s">
        <v>83</v>
      </c>
      <c r="D16" s="107" t="s">
        <v>83</v>
      </c>
      <c r="E16" s="107" t="s">
        <v>83</v>
      </c>
      <c r="F16" s="107" t="s">
        <v>83</v>
      </c>
      <c r="G16" s="107">
        <v>134</v>
      </c>
      <c r="H16" s="107">
        <v>115</v>
      </c>
      <c r="I16" s="107">
        <v>138</v>
      </c>
    </row>
    <row r="17" spans="1:9" ht="15" customHeight="1" x14ac:dyDescent="0.2">
      <c r="A17" s="101" t="s">
        <v>223</v>
      </c>
      <c r="B17" s="107" t="s">
        <v>83</v>
      </c>
      <c r="C17" s="107" t="s">
        <v>83</v>
      </c>
      <c r="D17" s="107" t="s">
        <v>83</v>
      </c>
      <c r="E17" s="107" t="s">
        <v>83</v>
      </c>
      <c r="F17" s="107" t="s">
        <v>83</v>
      </c>
      <c r="G17" s="107">
        <v>28</v>
      </c>
      <c r="H17" s="107">
        <v>27</v>
      </c>
      <c r="I17" s="107">
        <v>43</v>
      </c>
    </row>
    <row r="18" spans="1:9" ht="15" customHeight="1" x14ac:dyDescent="0.2">
      <c r="A18" s="101" t="s">
        <v>224</v>
      </c>
      <c r="B18" s="107" t="s">
        <v>83</v>
      </c>
      <c r="C18" s="107" t="s">
        <v>83</v>
      </c>
      <c r="D18" s="107" t="s">
        <v>83</v>
      </c>
      <c r="E18" s="107" t="s">
        <v>83</v>
      </c>
      <c r="F18" s="107" t="s">
        <v>83</v>
      </c>
      <c r="G18" s="107">
        <v>88</v>
      </c>
      <c r="H18" s="107">
        <v>101</v>
      </c>
      <c r="I18" s="107">
        <v>65</v>
      </c>
    </row>
    <row r="19" spans="1:9" ht="15" customHeight="1" x14ac:dyDescent="0.2">
      <c r="A19" s="119" t="s">
        <v>261</v>
      </c>
      <c r="B19" s="37">
        <v>95</v>
      </c>
      <c r="C19" s="37">
        <v>28</v>
      </c>
      <c r="D19" s="37">
        <v>58</v>
      </c>
      <c r="E19" s="37">
        <v>97</v>
      </c>
      <c r="F19" s="37">
        <v>63</v>
      </c>
      <c r="G19" s="37">
        <v>66</v>
      </c>
      <c r="H19" s="37">
        <v>52</v>
      </c>
      <c r="I19" s="37">
        <v>38</v>
      </c>
    </row>
    <row r="20" spans="1:9" ht="15" customHeight="1" x14ac:dyDescent="0.2">
      <c r="A20" s="101" t="s">
        <v>222</v>
      </c>
      <c r="B20" s="107" t="s">
        <v>83</v>
      </c>
      <c r="C20" s="107" t="s">
        <v>83</v>
      </c>
      <c r="D20" s="107" t="s">
        <v>83</v>
      </c>
      <c r="E20" s="107" t="s">
        <v>83</v>
      </c>
      <c r="F20" s="107" t="s">
        <v>83</v>
      </c>
      <c r="G20" s="107">
        <v>37</v>
      </c>
      <c r="H20" s="107">
        <v>29</v>
      </c>
      <c r="I20" s="107">
        <v>13</v>
      </c>
    </row>
    <row r="21" spans="1:9" ht="15" customHeight="1" x14ac:dyDescent="0.2">
      <c r="A21" s="101" t="s">
        <v>223</v>
      </c>
      <c r="B21" s="107" t="s">
        <v>83</v>
      </c>
      <c r="C21" s="107" t="s">
        <v>83</v>
      </c>
      <c r="D21" s="107" t="s">
        <v>83</v>
      </c>
      <c r="E21" s="107" t="s">
        <v>83</v>
      </c>
      <c r="F21" s="107" t="s">
        <v>83</v>
      </c>
      <c r="G21" s="107">
        <v>4</v>
      </c>
      <c r="H21" s="107">
        <v>3</v>
      </c>
      <c r="I21" s="107">
        <v>3</v>
      </c>
    </row>
    <row r="22" spans="1:9" ht="15" customHeight="1" x14ac:dyDescent="0.2">
      <c r="A22" s="101" t="s">
        <v>224</v>
      </c>
      <c r="B22" s="107" t="s">
        <v>83</v>
      </c>
      <c r="C22" s="107" t="s">
        <v>83</v>
      </c>
      <c r="D22" s="107" t="s">
        <v>83</v>
      </c>
      <c r="E22" s="107" t="s">
        <v>83</v>
      </c>
      <c r="F22" s="107" t="s">
        <v>83</v>
      </c>
      <c r="G22" s="107">
        <v>25</v>
      </c>
      <c r="H22" s="107">
        <v>20</v>
      </c>
      <c r="I22" s="107">
        <v>22</v>
      </c>
    </row>
    <row r="23" spans="1:9" s="29" customFormat="1" ht="15" customHeight="1" x14ac:dyDescent="0.25">
      <c r="A23" s="98" t="s">
        <v>226</v>
      </c>
      <c r="B23" s="99">
        <v>8</v>
      </c>
      <c r="C23" s="99">
        <v>3</v>
      </c>
      <c r="D23" s="99">
        <v>1</v>
      </c>
      <c r="E23" s="99">
        <v>2</v>
      </c>
      <c r="F23" s="99">
        <v>1</v>
      </c>
      <c r="G23" s="99">
        <v>4</v>
      </c>
      <c r="H23" s="99">
        <v>8</v>
      </c>
      <c r="I23" s="99">
        <v>9</v>
      </c>
    </row>
    <row r="24" spans="1:9" x14ac:dyDescent="0.2">
      <c r="A24" s="98" t="s">
        <v>345</v>
      </c>
      <c r="B24" s="91" t="s">
        <v>83</v>
      </c>
      <c r="C24" s="91" t="s">
        <v>83</v>
      </c>
      <c r="D24" s="91" t="s">
        <v>83</v>
      </c>
      <c r="E24" s="91" t="s">
        <v>83</v>
      </c>
      <c r="F24" s="91" t="s">
        <v>83</v>
      </c>
      <c r="G24" s="91">
        <v>1384</v>
      </c>
      <c r="H24" s="91">
        <v>1685</v>
      </c>
      <c r="I24" s="91">
        <v>1772</v>
      </c>
    </row>
    <row r="25" spans="1:9" x14ac:dyDescent="0.2">
      <c r="A25" s="98" t="s">
        <v>228</v>
      </c>
      <c r="B25" s="37" t="s">
        <v>83</v>
      </c>
      <c r="C25" s="37" t="s">
        <v>83</v>
      </c>
      <c r="D25" s="37" t="s">
        <v>83</v>
      </c>
      <c r="E25" s="37" t="s">
        <v>83</v>
      </c>
      <c r="F25" s="37" t="s">
        <v>83</v>
      </c>
      <c r="G25" s="37">
        <v>87</v>
      </c>
      <c r="H25" s="37">
        <v>73</v>
      </c>
      <c r="I25" s="91" t="s">
        <v>83</v>
      </c>
    </row>
    <row r="26" spans="1:9" ht="13.5" thickBot="1" x14ac:dyDescent="0.25">
      <c r="A26" s="102" t="s">
        <v>230</v>
      </c>
      <c r="B26" s="39">
        <v>379</v>
      </c>
      <c r="C26" s="39">
        <v>252</v>
      </c>
      <c r="D26" s="39">
        <v>627</v>
      </c>
      <c r="E26" s="39">
        <v>969</v>
      </c>
      <c r="F26" s="39">
        <v>564</v>
      </c>
      <c r="G26" s="39">
        <v>799</v>
      </c>
      <c r="H26" s="44">
        <v>1055</v>
      </c>
      <c r="I26" s="44">
        <v>1553</v>
      </c>
    </row>
    <row r="27" spans="1:9" ht="12.75" customHeight="1" x14ac:dyDescent="0.2">
      <c r="A27" s="286" t="s">
        <v>234</v>
      </c>
      <c r="B27" s="286"/>
      <c r="C27" s="286"/>
      <c r="D27" s="286"/>
      <c r="E27" s="286"/>
      <c r="F27" s="286"/>
      <c r="G27" s="286"/>
      <c r="H27" s="286"/>
      <c r="I27" s="138"/>
    </row>
    <row r="28" spans="1:9" x14ac:dyDescent="0.2">
      <c r="A28" s="286" t="s">
        <v>347</v>
      </c>
      <c r="B28" s="286"/>
      <c r="C28" s="286"/>
      <c r="D28" s="286"/>
      <c r="E28" s="286"/>
      <c r="F28" s="286"/>
      <c r="G28" s="286"/>
      <c r="H28" s="286"/>
      <c r="I28" s="138"/>
    </row>
    <row r="29" spans="1:9" x14ac:dyDescent="0.2">
      <c r="A29" s="283" t="s">
        <v>278</v>
      </c>
      <c r="B29" s="283"/>
      <c r="C29" s="283"/>
      <c r="D29" s="283"/>
      <c r="E29" s="283"/>
      <c r="F29" s="283"/>
      <c r="G29" s="283"/>
      <c r="H29" s="283"/>
      <c r="I29" s="283"/>
    </row>
    <row r="30" spans="1:9" x14ac:dyDescent="0.2">
      <c r="B30" s="71"/>
      <c r="C30" s="71"/>
      <c r="D30" s="71"/>
      <c r="E30" s="71"/>
      <c r="F30" s="71"/>
      <c r="G30" s="71"/>
      <c r="H30" s="71"/>
    </row>
    <row r="31" spans="1:9" x14ac:dyDescent="0.2">
      <c r="B31" s="71"/>
      <c r="C31" s="71"/>
      <c r="D31" s="71"/>
      <c r="E31" s="71"/>
      <c r="F31" s="71"/>
      <c r="G31" s="71"/>
      <c r="H31" s="71"/>
    </row>
    <row r="32" spans="1:9" x14ac:dyDescent="0.2">
      <c r="B32" s="71"/>
      <c r="C32" s="71"/>
      <c r="D32" s="71"/>
      <c r="E32" s="71"/>
      <c r="F32" s="71"/>
      <c r="G32" s="71"/>
      <c r="H32" s="71"/>
    </row>
  </sheetData>
  <mergeCells count="7">
    <mergeCell ref="A1:I1"/>
    <mergeCell ref="A3:I3"/>
    <mergeCell ref="K2:K3"/>
    <mergeCell ref="A29:I29"/>
    <mergeCell ref="A2:I2"/>
    <mergeCell ref="A27:H27"/>
    <mergeCell ref="A28:H28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/>
  <dimension ref="A1:K35"/>
  <sheetViews>
    <sheetView showGridLines="0" topLeftCell="A4" workbookViewId="0">
      <selection activeCell="A19" sqref="A19:I19"/>
    </sheetView>
  </sheetViews>
  <sheetFormatPr baseColWidth="10" defaultRowHeight="12.75" x14ac:dyDescent="0.2"/>
  <cols>
    <col min="1" max="1" width="16.7109375" style="29" bestFit="1" customWidth="1"/>
    <col min="2" max="9" width="10.28515625" style="29" customWidth="1"/>
    <col min="10" max="16384" width="11.42578125" style="19"/>
  </cols>
  <sheetData>
    <row r="1" spans="1:11" s="27" customFormat="1" ht="15" customHeight="1" x14ac:dyDescent="0.25">
      <c r="A1" s="291" t="s">
        <v>146</v>
      </c>
      <c r="B1" s="291"/>
      <c r="C1" s="291"/>
      <c r="D1" s="291"/>
      <c r="E1" s="291"/>
      <c r="F1" s="291"/>
      <c r="G1" s="291"/>
      <c r="H1" s="291"/>
      <c r="I1" s="291"/>
    </row>
    <row r="2" spans="1:11" s="27" customFormat="1" ht="15" customHeight="1" x14ac:dyDescent="0.25">
      <c r="A2" s="278" t="s">
        <v>349</v>
      </c>
      <c r="B2" s="279"/>
      <c r="C2" s="279"/>
      <c r="D2" s="279"/>
      <c r="E2" s="279"/>
      <c r="F2" s="279"/>
      <c r="G2" s="279"/>
      <c r="H2" s="279"/>
      <c r="I2" s="279"/>
      <c r="K2" s="259" t="s">
        <v>50</v>
      </c>
    </row>
    <row r="3" spans="1:11" s="27" customFormat="1" ht="15" customHeight="1" x14ac:dyDescent="0.25">
      <c r="A3" s="278" t="s">
        <v>241</v>
      </c>
      <c r="B3" s="279"/>
      <c r="C3" s="279"/>
      <c r="D3" s="279"/>
      <c r="E3" s="279"/>
      <c r="F3" s="279"/>
      <c r="G3" s="279"/>
      <c r="H3" s="279"/>
      <c r="I3" s="279"/>
      <c r="K3" s="259"/>
    </row>
    <row r="4" spans="1:11" s="27" customFormat="1" ht="15" customHeight="1" x14ac:dyDescent="0.25">
      <c r="A4" s="40"/>
      <c r="B4" s="40"/>
      <c r="C4" s="40"/>
      <c r="D4" s="40"/>
      <c r="E4" s="40"/>
      <c r="F4" s="40"/>
      <c r="G4" s="40"/>
      <c r="H4" s="40"/>
      <c r="I4" s="40"/>
    </row>
    <row r="5" spans="1:11" ht="15" customHeight="1" x14ac:dyDescent="0.2">
      <c r="A5" s="194" t="s">
        <v>85</v>
      </c>
      <c r="B5" s="196">
        <v>2014</v>
      </c>
      <c r="C5" s="196">
        <v>2015</v>
      </c>
      <c r="D5" s="196">
        <v>2016</v>
      </c>
      <c r="E5" s="196">
        <v>2017</v>
      </c>
      <c r="F5" s="196">
        <v>2018</v>
      </c>
      <c r="G5" s="196">
        <v>2019</v>
      </c>
      <c r="H5" s="196">
        <v>2020</v>
      </c>
      <c r="I5" s="196">
        <v>2021</v>
      </c>
    </row>
    <row r="6" spans="1:11" ht="15" customHeight="1" x14ac:dyDescent="0.2">
      <c r="A6" s="36" t="s">
        <v>69</v>
      </c>
      <c r="B6" s="34">
        <v>14944</v>
      </c>
      <c r="C6" s="34">
        <v>15082</v>
      </c>
      <c r="D6" s="34">
        <v>15491</v>
      </c>
      <c r="E6" s="34">
        <v>15216</v>
      </c>
      <c r="F6" s="34">
        <v>15084</v>
      </c>
      <c r="G6" s="34">
        <v>14699</v>
      </c>
      <c r="H6" s="34">
        <v>14405</v>
      </c>
      <c r="I6" s="34">
        <v>14772</v>
      </c>
    </row>
    <row r="7" spans="1:11" ht="15" customHeight="1" x14ac:dyDescent="0.2">
      <c r="A7" s="28" t="s">
        <v>118</v>
      </c>
      <c r="B7" s="33">
        <v>765</v>
      </c>
      <c r="C7" s="33">
        <v>767</v>
      </c>
      <c r="D7" s="37">
        <v>763</v>
      </c>
      <c r="E7" s="37">
        <v>731</v>
      </c>
      <c r="F7" s="37">
        <v>732</v>
      </c>
      <c r="G7" s="37">
        <v>693</v>
      </c>
      <c r="H7" s="37">
        <v>618</v>
      </c>
      <c r="I7" s="37">
        <v>648</v>
      </c>
    </row>
    <row r="8" spans="1:11" ht="15" customHeight="1" x14ac:dyDescent="0.2">
      <c r="A8" s="28" t="s">
        <v>119</v>
      </c>
      <c r="B8" s="35">
        <v>1453</v>
      </c>
      <c r="C8" s="35">
        <v>1379</v>
      </c>
      <c r="D8" s="37">
        <v>1386</v>
      </c>
      <c r="E8" s="37">
        <v>1387</v>
      </c>
      <c r="F8" s="37">
        <v>1347</v>
      </c>
      <c r="G8" s="37">
        <v>1293</v>
      </c>
      <c r="H8" s="37">
        <v>1261</v>
      </c>
      <c r="I8" s="37">
        <v>1251</v>
      </c>
    </row>
    <row r="9" spans="1:11" ht="15" customHeight="1" x14ac:dyDescent="0.2">
      <c r="A9" s="28" t="s">
        <v>120</v>
      </c>
      <c r="B9" s="33">
        <v>833</v>
      </c>
      <c r="C9" s="33">
        <v>889</v>
      </c>
      <c r="D9" s="33">
        <v>940</v>
      </c>
      <c r="E9" s="37">
        <v>932</v>
      </c>
      <c r="F9" s="37">
        <v>934</v>
      </c>
      <c r="G9" s="37">
        <v>926</v>
      </c>
      <c r="H9" s="37">
        <v>922</v>
      </c>
      <c r="I9" s="37">
        <v>899</v>
      </c>
    </row>
    <row r="10" spans="1:11" ht="15" customHeight="1" x14ac:dyDescent="0.2">
      <c r="A10" s="28" t="s">
        <v>121</v>
      </c>
      <c r="B10" s="35">
        <v>1117</v>
      </c>
      <c r="C10" s="35">
        <v>1181</v>
      </c>
      <c r="D10" s="37">
        <v>1214</v>
      </c>
      <c r="E10" s="37">
        <v>1180</v>
      </c>
      <c r="F10" s="37">
        <v>1208</v>
      </c>
      <c r="G10" s="37">
        <v>1190</v>
      </c>
      <c r="H10" s="37">
        <v>1139</v>
      </c>
      <c r="I10" s="37">
        <v>1187</v>
      </c>
    </row>
    <row r="11" spans="1:11" ht="15" customHeight="1" x14ac:dyDescent="0.2">
      <c r="A11" s="28" t="s">
        <v>122</v>
      </c>
      <c r="B11" s="33">
        <v>209</v>
      </c>
      <c r="C11" s="33">
        <v>237</v>
      </c>
      <c r="D11" s="37">
        <v>242</v>
      </c>
      <c r="E11" s="37">
        <v>245</v>
      </c>
      <c r="F11" s="37">
        <v>221</v>
      </c>
      <c r="G11" s="37">
        <v>212</v>
      </c>
      <c r="H11" s="37">
        <v>219</v>
      </c>
      <c r="I11" s="37">
        <v>202</v>
      </c>
    </row>
    <row r="12" spans="1:11" ht="15" customHeight="1" x14ac:dyDescent="0.2">
      <c r="A12" s="28" t="s">
        <v>123</v>
      </c>
      <c r="B12" s="33">
        <v>456</v>
      </c>
      <c r="C12" s="33">
        <v>520</v>
      </c>
      <c r="D12" s="37">
        <v>518</v>
      </c>
      <c r="E12" s="37">
        <v>487</v>
      </c>
      <c r="F12" s="37">
        <v>479</v>
      </c>
      <c r="G12" s="37">
        <v>465</v>
      </c>
      <c r="H12" s="37">
        <v>474</v>
      </c>
      <c r="I12" s="37">
        <v>495</v>
      </c>
    </row>
    <row r="13" spans="1:11" ht="15" customHeight="1" x14ac:dyDescent="0.2">
      <c r="A13" s="28" t="s">
        <v>124</v>
      </c>
      <c r="B13" s="33">
        <v>177</v>
      </c>
      <c r="C13" s="33">
        <v>176</v>
      </c>
      <c r="D13" s="37">
        <v>172</v>
      </c>
      <c r="E13" s="37">
        <v>151</v>
      </c>
      <c r="F13" s="37">
        <v>141</v>
      </c>
      <c r="G13" s="37">
        <v>132</v>
      </c>
      <c r="H13" s="37">
        <v>137</v>
      </c>
      <c r="I13" s="37">
        <v>134</v>
      </c>
    </row>
    <row r="14" spans="1:11" ht="15" customHeight="1" x14ac:dyDescent="0.2">
      <c r="A14" s="28" t="s">
        <v>125</v>
      </c>
      <c r="B14" s="35">
        <v>1333</v>
      </c>
      <c r="C14" s="35">
        <v>1361</v>
      </c>
      <c r="D14" s="37">
        <v>1379</v>
      </c>
      <c r="E14" s="37">
        <v>1403</v>
      </c>
      <c r="F14" s="37">
        <v>1450</v>
      </c>
      <c r="G14" s="37">
        <v>1435</v>
      </c>
      <c r="H14" s="37">
        <v>1427</v>
      </c>
      <c r="I14" s="37">
        <v>1419</v>
      </c>
    </row>
    <row r="15" spans="1:11" ht="15" customHeight="1" x14ac:dyDescent="0.2">
      <c r="A15" s="28" t="s">
        <v>126</v>
      </c>
      <c r="B15" s="33">
        <v>824</v>
      </c>
      <c r="C15" s="33">
        <v>796</v>
      </c>
      <c r="D15" s="37">
        <v>807</v>
      </c>
      <c r="E15" s="37">
        <v>791</v>
      </c>
      <c r="F15" s="37">
        <v>719</v>
      </c>
      <c r="G15" s="37">
        <v>656</v>
      </c>
      <c r="H15" s="37">
        <v>596</v>
      </c>
      <c r="I15" s="37">
        <v>592</v>
      </c>
    </row>
    <row r="16" spans="1:11" ht="15" customHeight="1" x14ac:dyDescent="0.2">
      <c r="A16" s="28" t="s">
        <v>127</v>
      </c>
      <c r="B16" s="33">
        <v>720</v>
      </c>
      <c r="C16" s="33">
        <v>692</v>
      </c>
      <c r="D16" s="37">
        <v>723</v>
      </c>
      <c r="E16" s="37">
        <v>756</v>
      </c>
      <c r="F16" s="37">
        <v>755</v>
      </c>
      <c r="G16" s="37">
        <v>770</v>
      </c>
      <c r="H16" s="37">
        <v>737</v>
      </c>
      <c r="I16" s="37">
        <v>778</v>
      </c>
    </row>
    <row r="17" spans="1:9" ht="15" customHeight="1" x14ac:dyDescent="0.2">
      <c r="A17" s="28" t="s">
        <v>128</v>
      </c>
      <c r="B17" s="37">
        <v>80</v>
      </c>
      <c r="C17" s="37">
        <v>101</v>
      </c>
      <c r="D17" s="37">
        <v>108</v>
      </c>
      <c r="E17" s="37">
        <v>107</v>
      </c>
      <c r="F17" s="37">
        <v>125</v>
      </c>
      <c r="G17" s="37">
        <v>134</v>
      </c>
      <c r="H17" s="37">
        <v>122</v>
      </c>
      <c r="I17" s="37">
        <v>118</v>
      </c>
    </row>
    <row r="18" spans="1:9" ht="15" customHeight="1" x14ac:dyDescent="0.2">
      <c r="A18" s="28" t="s">
        <v>129</v>
      </c>
      <c r="B18" s="35">
        <v>1635</v>
      </c>
      <c r="C18" s="35">
        <v>1516</v>
      </c>
      <c r="D18" s="37">
        <v>1569</v>
      </c>
      <c r="E18" s="37">
        <v>1375</v>
      </c>
      <c r="F18" s="37">
        <v>1278</v>
      </c>
      <c r="G18" s="37">
        <v>1132</v>
      </c>
      <c r="H18" s="37">
        <v>1163</v>
      </c>
      <c r="I18" s="37">
        <v>1173</v>
      </c>
    </row>
    <row r="19" spans="1:9" ht="15" customHeight="1" x14ac:dyDescent="0.2">
      <c r="A19" s="28" t="s">
        <v>130</v>
      </c>
      <c r="B19" s="33">
        <v>475</v>
      </c>
      <c r="C19" s="33">
        <v>505</v>
      </c>
      <c r="D19" s="37">
        <v>534</v>
      </c>
      <c r="E19" s="37">
        <v>558</v>
      </c>
      <c r="F19" s="37">
        <v>579</v>
      </c>
      <c r="G19" s="37">
        <v>568</v>
      </c>
      <c r="H19" s="37">
        <v>521</v>
      </c>
      <c r="I19" s="37">
        <v>529</v>
      </c>
    </row>
    <row r="20" spans="1:9" ht="15" customHeight="1" x14ac:dyDescent="0.2">
      <c r="A20" s="28" t="s">
        <v>131</v>
      </c>
      <c r="B20" s="35">
        <v>1192</v>
      </c>
      <c r="C20" s="35">
        <v>1228</v>
      </c>
      <c r="D20" s="37">
        <v>1229</v>
      </c>
      <c r="E20" s="37">
        <v>1152</v>
      </c>
      <c r="F20" s="37">
        <v>1124</v>
      </c>
      <c r="G20" s="37">
        <v>1102</v>
      </c>
      <c r="H20" s="37">
        <v>1075</v>
      </c>
      <c r="I20" s="37">
        <v>1135</v>
      </c>
    </row>
    <row r="21" spans="1:9" ht="15" customHeight="1" x14ac:dyDescent="0.2">
      <c r="A21" s="28" t="s">
        <v>239</v>
      </c>
      <c r="B21" s="37">
        <v>159</v>
      </c>
      <c r="C21" s="37">
        <v>156</v>
      </c>
      <c r="D21" s="37">
        <v>348</v>
      </c>
      <c r="E21" s="37">
        <v>147</v>
      </c>
      <c r="F21" s="37">
        <v>156</v>
      </c>
      <c r="G21" s="37">
        <v>154</v>
      </c>
      <c r="H21" s="37">
        <v>151</v>
      </c>
      <c r="I21" s="37">
        <v>158</v>
      </c>
    </row>
    <row r="22" spans="1:9" x14ac:dyDescent="0.2">
      <c r="A22" s="28" t="s">
        <v>133</v>
      </c>
      <c r="B22" s="33">
        <v>541</v>
      </c>
      <c r="C22" s="33">
        <v>543</v>
      </c>
      <c r="D22" s="37">
        <v>363</v>
      </c>
      <c r="E22" s="37">
        <v>554</v>
      </c>
      <c r="F22" s="37">
        <v>560</v>
      </c>
      <c r="G22" s="37">
        <v>565</v>
      </c>
      <c r="H22" s="37">
        <v>586</v>
      </c>
      <c r="I22" s="37">
        <v>607</v>
      </c>
    </row>
    <row r="23" spans="1:9" s="29" customFormat="1" ht="15" customHeight="1" x14ac:dyDescent="0.25">
      <c r="A23" s="28" t="s">
        <v>134</v>
      </c>
      <c r="B23" s="33">
        <v>249</v>
      </c>
      <c r="C23" s="33">
        <v>219</v>
      </c>
      <c r="D23" s="37">
        <v>255</v>
      </c>
      <c r="E23" s="37">
        <v>248</v>
      </c>
      <c r="F23" s="37">
        <v>291</v>
      </c>
      <c r="G23" s="37">
        <v>308</v>
      </c>
      <c r="H23" s="37">
        <v>314</v>
      </c>
      <c r="I23" s="37">
        <v>322</v>
      </c>
    </row>
    <row r="24" spans="1:9" x14ac:dyDescent="0.2">
      <c r="A24" s="28" t="s">
        <v>135</v>
      </c>
      <c r="B24" s="33">
        <v>376</v>
      </c>
      <c r="C24" s="33">
        <v>421</v>
      </c>
      <c r="D24" s="37">
        <v>432</v>
      </c>
      <c r="E24" s="37">
        <v>407</v>
      </c>
      <c r="F24" s="37">
        <v>424</v>
      </c>
      <c r="G24" s="37">
        <v>457</v>
      </c>
      <c r="H24" s="37">
        <v>427</v>
      </c>
      <c r="I24" s="37">
        <v>430</v>
      </c>
    </row>
    <row r="25" spans="1:9" x14ac:dyDescent="0.2">
      <c r="A25" s="28" t="s">
        <v>136</v>
      </c>
      <c r="B25" s="33">
        <v>223</v>
      </c>
      <c r="C25" s="33">
        <v>248</v>
      </c>
      <c r="D25" s="37">
        <v>254</v>
      </c>
      <c r="E25" s="37">
        <v>271</v>
      </c>
      <c r="F25" s="37">
        <v>262</v>
      </c>
      <c r="G25" s="37">
        <v>222</v>
      </c>
      <c r="H25" s="37">
        <v>210</v>
      </c>
      <c r="I25" s="37">
        <v>226</v>
      </c>
    </row>
    <row r="26" spans="1:9" x14ac:dyDescent="0.2">
      <c r="A26" s="28" t="s">
        <v>137</v>
      </c>
      <c r="B26" s="33">
        <v>436</v>
      </c>
      <c r="C26" s="33">
        <v>445</v>
      </c>
      <c r="D26" s="37">
        <v>421</v>
      </c>
      <c r="E26" s="37">
        <v>435</v>
      </c>
      <c r="F26" s="37">
        <v>411</v>
      </c>
      <c r="G26" s="37">
        <v>403</v>
      </c>
      <c r="H26" s="37">
        <v>404</v>
      </c>
      <c r="I26" s="37">
        <v>408</v>
      </c>
    </row>
    <row r="27" spans="1:9" x14ac:dyDescent="0.2">
      <c r="A27" s="28" t="s">
        <v>138</v>
      </c>
      <c r="B27" s="33">
        <v>414</v>
      </c>
      <c r="C27" s="33">
        <v>470</v>
      </c>
      <c r="D27" s="37">
        <v>515</v>
      </c>
      <c r="E27" s="37">
        <v>533</v>
      </c>
      <c r="F27" s="37">
        <v>580</v>
      </c>
      <c r="G27" s="37">
        <v>624</v>
      </c>
      <c r="H27" s="37">
        <v>648</v>
      </c>
      <c r="I27" s="37">
        <v>701</v>
      </c>
    </row>
    <row r="28" spans="1:9" x14ac:dyDescent="0.2">
      <c r="A28" s="28" t="s">
        <v>139</v>
      </c>
      <c r="B28" s="37">
        <v>206</v>
      </c>
      <c r="C28" s="37">
        <v>226</v>
      </c>
      <c r="D28" s="37">
        <v>247</v>
      </c>
      <c r="E28" s="37">
        <v>216</v>
      </c>
      <c r="F28" s="37">
        <v>183</v>
      </c>
      <c r="G28" s="37">
        <v>180</v>
      </c>
      <c r="H28" s="37">
        <v>159</v>
      </c>
      <c r="I28" s="37">
        <v>181</v>
      </c>
    </row>
    <row r="29" spans="1:9" x14ac:dyDescent="0.2">
      <c r="A29" s="28" t="s">
        <v>140</v>
      </c>
      <c r="B29" s="33">
        <v>188</v>
      </c>
      <c r="C29" s="33">
        <v>166</v>
      </c>
      <c r="D29" s="37">
        <v>183</v>
      </c>
      <c r="E29" s="37">
        <v>198</v>
      </c>
      <c r="F29" s="37">
        <v>195</v>
      </c>
      <c r="G29" s="37">
        <v>182</v>
      </c>
      <c r="H29" s="37">
        <v>180</v>
      </c>
      <c r="I29" s="37">
        <v>190</v>
      </c>
    </row>
    <row r="30" spans="1:9" x14ac:dyDescent="0.2">
      <c r="A30" s="28" t="s">
        <v>141</v>
      </c>
      <c r="B30" s="37">
        <v>76</v>
      </c>
      <c r="C30" s="37">
        <v>67</v>
      </c>
      <c r="D30" s="37">
        <v>62</v>
      </c>
      <c r="E30" s="37">
        <v>76</v>
      </c>
      <c r="F30" s="37">
        <v>71</v>
      </c>
      <c r="G30" s="37">
        <v>65</v>
      </c>
      <c r="H30" s="37">
        <v>68</v>
      </c>
      <c r="I30" s="37">
        <v>80</v>
      </c>
    </row>
    <row r="31" spans="1:9" x14ac:dyDescent="0.2">
      <c r="A31" s="28" t="s">
        <v>142</v>
      </c>
      <c r="B31" s="33">
        <v>363</v>
      </c>
      <c r="C31" s="33">
        <v>342</v>
      </c>
      <c r="D31" s="37">
        <v>358</v>
      </c>
      <c r="E31" s="37">
        <v>375</v>
      </c>
      <c r="F31" s="37">
        <v>357</v>
      </c>
      <c r="G31" s="37">
        <v>353</v>
      </c>
      <c r="H31" s="37">
        <v>349</v>
      </c>
      <c r="I31" s="37">
        <v>360</v>
      </c>
    </row>
    <row r="32" spans="1:9" x14ac:dyDescent="0.2">
      <c r="A32" s="28" t="s">
        <v>143</v>
      </c>
      <c r="B32" s="33">
        <v>414</v>
      </c>
      <c r="C32" s="33">
        <v>394</v>
      </c>
      <c r="D32" s="37">
        <v>422</v>
      </c>
      <c r="E32" s="37">
        <v>454</v>
      </c>
      <c r="F32" s="37">
        <v>454</v>
      </c>
      <c r="G32" s="37">
        <v>426</v>
      </c>
      <c r="H32" s="37">
        <v>442</v>
      </c>
      <c r="I32" s="37">
        <v>465</v>
      </c>
    </row>
    <row r="33" spans="1:9" ht="13.5" thickBot="1" x14ac:dyDescent="0.25">
      <c r="A33" s="38" t="s">
        <v>144</v>
      </c>
      <c r="B33" s="39">
        <v>30</v>
      </c>
      <c r="C33" s="39">
        <v>37</v>
      </c>
      <c r="D33" s="39">
        <v>47</v>
      </c>
      <c r="E33" s="39">
        <v>47</v>
      </c>
      <c r="F33" s="39">
        <v>48</v>
      </c>
      <c r="G33" s="39">
        <v>52</v>
      </c>
      <c r="H33" s="39">
        <v>56</v>
      </c>
      <c r="I33" s="39">
        <v>84</v>
      </c>
    </row>
    <row r="34" spans="1:9" ht="24.75" customHeight="1" x14ac:dyDescent="0.2">
      <c r="A34" s="271" t="s">
        <v>347</v>
      </c>
      <c r="B34" s="271"/>
      <c r="C34" s="271"/>
      <c r="D34" s="271"/>
      <c r="E34" s="271"/>
      <c r="F34" s="271"/>
      <c r="G34" s="271"/>
      <c r="H34" s="271"/>
      <c r="I34" s="271"/>
    </row>
    <row r="35" spans="1:9" x14ac:dyDescent="0.2">
      <c r="A35" s="283" t="s">
        <v>278</v>
      </c>
      <c r="B35" s="283"/>
      <c r="C35" s="283"/>
      <c r="D35" s="283"/>
      <c r="E35" s="283"/>
      <c r="F35" s="283"/>
      <c r="G35" s="283"/>
      <c r="H35" s="283"/>
      <c r="I35" s="283"/>
    </row>
  </sheetData>
  <mergeCells count="6">
    <mergeCell ref="K2:K3"/>
    <mergeCell ref="A34:I34"/>
    <mergeCell ref="A35:I35"/>
    <mergeCell ref="A1:I1"/>
    <mergeCell ref="A2:I2"/>
    <mergeCell ref="A3:I3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/>
  <dimension ref="A1:AB43"/>
  <sheetViews>
    <sheetView showGridLines="0" workbookViewId="0">
      <selection sqref="A1:T24"/>
    </sheetView>
  </sheetViews>
  <sheetFormatPr baseColWidth="10" defaultRowHeight="12.75" x14ac:dyDescent="0.25"/>
  <cols>
    <col min="1" max="1" width="21" style="153" bestFit="1" customWidth="1"/>
    <col min="2" max="2" width="7.28515625" style="153" bestFit="1" customWidth="1"/>
    <col min="3" max="3" width="8.140625" style="153" bestFit="1" customWidth="1"/>
    <col min="4" max="4" width="7.42578125" style="153" bestFit="1" customWidth="1"/>
    <col min="5" max="5" width="1.7109375" style="153" customWidth="1"/>
    <col min="6" max="6" width="6.28515625" style="153" bestFit="1" customWidth="1"/>
    <col min="7" max="7" width="8.140625" style="153" bestFit="1" customWidth="1"/>
    <col min="8" max="8" width="7.42578125" style="153" bestFit="1" customWidth="1"/>
    <col min="9" max="9" width="1.7109375" style="153" customWidth="1"/>
    <col min="10" max="10" width="6" style="153" customWidth="1"/>
    <col min="11" max="11" width="8.140625" style="153" bestFit="1" customWidth="1"/>
    <col min="12" max="12" width="7.42578125" style="153" bestFit="1" customWidth="1"/>
    <col min="13" max="13" width="1.7109375" style="153" customWidth="1"/>
    <col min="14" max="14" width="6.28515625" style="153" bestFit="1" customWidth="1"/>
    <col min="15" max="15" width="8.140625" style="153" bestFit="1" customWidth="1"/>
    <col min="16" max="16" width="7.42578125" style="153" bestFit="1" customWidth="1"/>
    <col min="17" max="17" width="1.7109375" style="153" customWidth="1"/>
    <col min="18" max="18" width="6.28515625" style="153" bestFit="1" customWidth="1"/>
    <col min="19" max="19" width="8.140625" style="153" bestFit="1" customWidth="1"/>
    <col min="20" max="20" width="7.42578125" style="153" bestFit="1" customWidth="1"/>
    <col min="21" max="21" width="11.42578125" style="29"/>
    <col min="22" max="22" width="9" style="29" bestFit="1" customWidth="1"/>
    <col min="23" max="16384" width="11.42578125" style="29"/>
  </cols>
  <sheetData>
    <row r="1" spans="1:28" s="155" customFormat="1" ht="15" customHeight="1" x14ac:dyDescent="0.25">
      <c r="A1" s="291" t="s">
        <v>373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291"/>
      <c r="M1" s="291"/>
      <c r="N1" s="291"/>
      <c r="O1" s="291"/>
      <c r="P1" s="291"/>
      <c r="Q1" s="291"/>
      <c r="R1" s="291"/>
      <c r="S1" s="291"/>
      <c r="T1" s="291"/>
    </row>
    <row r="2" spans="1:28" s="155" customFormat="1" ht="15" customHeight="1" x14ac:dyDescent="0.25">
      <c r="A2" s="295" t="s">
        <v>343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295"/>
      <c r="M2" s="295"/>
      <c r="N2" s="295"/>
      <c r="O2" s="295"/>
      <c r="P2" s="295"/>
      <c r="Q2" s="295"/>
      <c r="R2" s="295"/>
      <c r="S2" s="295"/>
      <c r="T2" s="295"/>
      <c r="V2" s="259" t="s">
        <v>50</v>
      </c>
    </row>
    <row r="3" spans="1:28" s="155" customFormat="1" ht="15" customHeight="1" x14ac:dyDescent="0.25">
      <c r="A3" s="295" t="s">
        <v>361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295"/>
      <c r="M3" s="295"/>
      <c r="N3" s="295"/>
      <c r="O3" s="295"/>
      <c r="P3" s="295"/>
      <c r="Q3" s="295"/>
      <c r="R3" s="295"/>
      <c r="S3" s="295"/>
      <c r="T3" s="295"/>
      <c r="V3" s="259"/>
    </row>
    <row r="4" spans="1:28" s="155" customFormat="1" ht="15" customHeight="1" x14ac:dyDescent="0.25">
      <c r="A4" s="295" t="s">
        <v>362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  <c r="L4" s="295"/>
      <c r="M4" s="295"/>
      <c r="N4" s="295"/>
      <c r="O4" s="295"/>
      <c r="P4" s="295"/>
      <c r="Q4" s="295"/>
      <c r="R4" s="295"/>
      <c r="S4" s="295"/>
      <c r="T4" s="295"/>
    </row>
    <row r="5" spans="1:28" s="155" customFormat="1" ht="15" x14ac:dyDescent="0.25">
      <c r="A5" s="154"/>
      <c r="B5" s="154"/>
      <c r="C5" s="154"/>
      <c r="D5" s="154"/>
      <c r="E5" s="154"/>
      <c r="F5" s="154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4"/>
      <c r="R5" s="154"/>
      <c r="S5" s="154"/>
      <c r="T5" s="154"/>
    </row>
    <row r="6" spans="1:28" ht="30" customHeight="1" x14ac:dyDescent="0.25">
      <c r="A6" s="296" t="s">
        <v>350</v>
      </c>
      <c r="B6" s="297" t="s">
        <v>69</v>
      </c>
      <c r="C6" s="297"/>
      <c r="D6" s="297"/>
      <c r="E6" s="197"/>
      <c r="F6" s="297" t="s">
        <v>194</v>
      </c>
      <c r="G6" s="297"/>
      <c r="H6" s="297"/>
      <c r="I6" s="197"/>
      <c r="J6" s="297" t="s">
        <v>317</v>
      </c>
      <c r="K6" s="297"/>
      <c r="L6" s="297"/>
      <c r="M6" s="197"/>
      <c r="N6" s="297" t="s">
        <v>364</v>
      </c>
      <c r="O6" s="297"/>
      <c r="P6" s="297"/>
      <c r="Q6" s="197"/>
      <c r="R6" s="297" t="s">
        <v>363</v>
      </c>
      <c r="S6" s="297"/>
      <c r="T6" s="297"/>
    </row>
    <row r="7" spans="1:28" ht="15" customHeight="1" x14ac:dyDescent="0.25">
      <c r="A7" s="296"/>
      <c r="B7" s="23" t="s">
        <v>69</v>
      </c>
      <c r="C7" s="23" t="s">
        <v>201</v>
      </c>
      <c r="D7" s="23" t="s">
        <v>202</v>
      </c>
      <c r="E7" s="23"/>
      <c r="F7" s="23" t="s">
        <v>69</v>
      </c>
      <c r="G7" s="23" t="s">
        <v>201</v>
      </c>
      <c r="H7" s="23" t="s">
        <v>202</v>
      </c>
      <c r="I7" s="23"/>
      <c r="J7" s="23" t="s">
        <v>69</v>
      </c>
      <c r="K7" s="23" t="s">
        <v>201</v>
      </c>
      <c r="L7" s="23" t="s">
        <v>202</v>
      </c>
      <c r="M7" s="23"/>
      <c r="N7" s="23" t="s">
        <v>69</v>
      </c>
      <c r="O7" s="23" t="s">
        <v>201</v>
      </c>
      <c r="P7" s="23" t="s">
        <v>202</v>
      </c>
      <c r="Q7" s="23"/>
      <c r="R7" s="23" t="s">
        <v>69</v>
      </c>
      <c r="S7" s="23" t="s">
        <v>201</v>
      </c>
      <c r="T7" s="23" t="s">
        <v>202</v>
      </c>
    </row>
    <row r="8" spans="1:28" ht="15" customHeight="1" x14ac:dyDescent="0.25">
      <c r="A8" s="163" t="s">
        <v>69</v>
      </c>
      <c r="B8" s="34">
        <f>+F8+J8+N8+R8</f>
        <v>14772</v>
      </c>
      <c r="C8" s="34">
        <f t="shared" ref="C8:D8" si="0">+G8+K8+O8+S8</f>
        <v>9205</v>
      </c>
      <c r="D8" s="34">
        <f t="shared" si="0"/>
        <v>5558</v>
      </c>
      <c r="E8" s="34"/>
      <c r="F8" s="34">
        <f>+F10+F17+F21</f>
        <v>4787</v>
      </c>
      <c r="G8" s="34">
        <f t="shared" ref="G8:H8" si="1">+G10+G17+G21</f>
        <v>3027</v>
      </c>
      <c r="H8" s="34">
        <f t="shared" si="1"/>
        <v>1760</v>
      </c>
      <c r="I8" s="164"/>
      <c r="J8" s="164">
        <f>+J10</f>
        <v>689</v>
      </c>
      <c r="K8" s="164">
        <f t="shared" ref="K8:L8" si="2">+K10</f>
        <v>396</v>
      </c>
      <c r="L8" s="164">
        <f t="shared" si="2"/>
        <v>284</v>
      </c>
      <c r="M8" s="164"/>
      <c r="N8" s="34">
        <f>N17</f>
        <v>1158</v>
      </c>
      <c r="O8" s="164">
        <f t="shared" ref="O8:P8" si="3">O17</f>
        <v>722</v>
      </c>
      <c r="P8" s="164">
        <f t="shared" si="3"/>
        <v>436</v>
      </c>
      <c r="Q8" s="163"/>
      <c r="R8" s="34">
        <f>+R21</f>
        <v>8138</v>
      </c>
      <c r="S8" s="34">
        <f t="shared" ref="S8:T8" si="4">+S21</f>
        <v>5060</v>
      </c>
      <c r="T8" s="34">
        <f t="shared" si="4"/>
        <v>3078</v>
      </c>
    </row>
    <row r="9" spans="1:28" ht="15" customHeight="1" x14ac:dyDescent="0.25">
      <c r="A9" s="156"/>
      <c r="B9" s="157"/>
      <c r="C9" s="157"/>
      <c r="D9" s="157"/>
      <c r="E9" s="157"/>
      <c r="F9" s="157"/>
      <c r="G9" s="157"/>
      <c r="H9" s="157"/>
      <c r="I9" s="157"/>
      <c r="J9" s="157"/>
      <c r="K9" s="157"/>
      <c r="L9" s="157"/>
      <c r="M9" s="157"/>
      <c r="N9" s="157"/>
      <c r="O9" s="157"/>
      <c r="P9" s="157"/>
      <c r="Q9" s="157"/>
      <c r="R9" s="157"/>
      <c r="S9" s="157"/>
      <c r="T9" s="157"/>
    </row>
    <row r="10" spans="1:28" ht="15" customHeight="1" x14ac:dyDescent="0.25">
      <c r="A10" s="163" t="s">
        <v>152</v>
      </c>
      <c r="B10" s="34">
        <f>SUM(B11:B15)</f>
        <v>3327</v>
      </c>
      <c r="C10" s="34">
        <f t="shared" ref="C10:D10" si="5">SUM(C11:C15)</f>
        <v>2075</v>
      </c>
      <c r="D10" s="34">
        <f t="shared" si="5"/>
        <v>1243</v>
      </c>
      <c r="E10" s="34"/>
      <c r="F10" s="34">
        <f>SUM(F11:F15)</f>
        <v>2638</v>
      </c>
      <c r="G10" s="34">
        <f t="shared" ref="G10:H10" si="6">SUM(G11:G15)</f>
        <v>1679</v>
      </c>
      <c r="H10" s="164">
        <f t="shared" si="6"/>
        <v>959</v>
      </c>
      <c r="I10" s="164"/>
      <c r="J10" s="164">
        <f>SUM(J11:J15)</f>
        <v>689</v>
      </c>
      <c r="K10" s="164">
        <f t="shared" ref="K10:L10" si="7">SUM(K11:K15)</f>
        <v>396</v>
      </c>
      <c r="L10" s="164">
        <f t="shared" si="7"/>
        <v>284</v>
      </c>
      <c r="M10" s="164"/>
      <c r="N10" s="164" t="s">
        <v>83</v>
      </c>
      <c r="O10" s="164" t="s">
        <v>83</v>
      </c>
      <c r="P10" s="164" t="s">
        <v>83</v>
      </c>
      <c r="Q10" s="163"/>
      <c r="R10" s="164" t="s">
        <v>83</v>
      </c>
      <c r="S10" s="164" t="s">
        <v>83</v>
      </c>
      <c r="T10" s="164" t="s">
        <v>83</v>
      </c>
      <c r="X10" s="165"/>
      <c r="Z10" s="29" t="s">
        <v>371</v>
      </c>
    </row>
    <row r="11" spans="1:28" ht="15" customHeight="1" x14ac:dyDescent="0.25">
      <c r="A11" s="165" t="s">
        <v>351</v>
      </c>
      <c r="B11" s="35">
        <f>+F11+J11</f>
        <v>1605</v>
      </c>
      <c r="C11" s="157">
        <f t="shared" ref="C11:D15" si="8">+G11+K11</f>
        <v>941</v>
      </c>
      <c r="D11" s="157">
        <f t="shared" si="8"/>
        <v>664</v>
      </c>
      <c r="E11" s="35"/>
      <c r="F11" s="35">
        <v>1167</v>
      </c>
      <c r="G11" s="157">
        <v>681</v>
      </c>
      <c r="H11" s="157">
        <v>486</v>
      </c>
      <c r="I11" s="157"/>
      <c r="J11" s="157">
        <v>438</v>
      </c>
      <c r="K11" s="157">
        <v>260</v>
      </c>
      <c r="L11" s="157">
        <v>178</v>
      </c>
      <c r="M11" s="157"/>
      <c r="N11" s="157" t="s">
        <v>83</v>
      </c>
      <c r="O11" s="157" t="s">
        <v>83</v>
      </c>
      <c r="P11" s="157" t="s">
        <v>83</v>
      </c>
      <c r="Q11" s="158"/>
      <c r="R11" s="157" t="s">
        <v>83</v>
      </c>
      <c r="S11" s="157" t="s">
        <v>83</v>
      </c>
      <c r="T11" s="157" t="s">
        <v>83</v>
      </c>
      <c r="W11" s="171"/>
      <c r="X11" s="165"/>
      <c r="Z11" s="29" t="s">
        <v>368</v>
      </c>
      <c r="AB11"/>
    </row>
    <row r="12" spans="1:28" ht="15" customHeight="1" x14ac:dyDescent="0.25">
      <c r="A12" s="165" t="s">
        <v>352</v>
      </c>
      <c r="B12" s="35">
        <f t="shared" ref="B12:B15" si="9">+F12+J12</f>
        <v>1023</v>
      </c>
      <c r="C12" s="157">
        <f t="shared" si="8"/>
        <v>667</v>
      </c>
      <c r="D12" s="157">
        <f t="shared" si="8"/>
        <v>356</v>
      </c>
      <c r="E12" s="157"/>
      <c r="F12" s="157">
        <v>839</v>
      </c>
      <c r="G12" s="157">
        <v>568</v>
      </c>
      <c r="H12" s="157">
        <v>271</v>
      </c>
      <c r="I12" s="157"/>
      <c r="J12" s="157">
        <v>184</v>
      </c>
      <c r="K12" s="157">
        <v>99</v>
      </c>
      <c r="L12" s="157">
        <v>85</v>
      </c>
      <c r="M12" s="157"/>
      <c r="N12" s="157" t="s">
        <v>83</v>
      </c>
      <c r="O12" s="157" t="s">
        <v>83</v>
      </c>
      <c r="P12" s="157" t="s">
        <v>83</v>
      </c>
      <c r="Q12" s="158"/>
      <c r="R12" s="157" t="s">
        <v>83</v>
      </c>
      <c r="S12" s="157" t="s">
        <v>83</v>
      </c>
      <c r="T12" s="157" t="s">
        <v>83</v>
      </c>
      <c r="X12" s="165"/>
      <c r="Z12" s="29" t="s">
        <v>369</v>
      </c>
    </row>
    <row r="13" spans="1:28" ht="15" customHeight="1" x14ac:dyDescent="0.25">
      <c r="A13" s="165" t="s">
        <v>353</v>
      </c>
      <c r="B13" s="157">
        <f t="shared" si="9"/>
        <v>76</v>
      </c>
      <c r="C13" s="157">
        <f t="shared" si="8"/>
        <v>41</v>
      </c>
      <c r="D13" s="157">
        <f t="shared" si="8"/>
        <v>26</v>
      </c>
      <c r="E13" s="157"/>
      <c r="F13" s="157">
        <v>31</v>
      </c>
      <c r="G13" s="157">
        <v>19</v>
      </c>
      <c r="H13" s="157">
        <v>12</v>
      </c>
      <c r="I13" s="157"/>
      <c r="J13" s="157">
        <v>45</v>
      </c>
      <c r="K13" s="157">
        <v>22</v>
      </c>
      <c r="L13" s="157">
        <v>14</v>
      </c>
      <c r="M13" s="157"/>
      <c r="N13" s="157" t="s">
        <v>83</v>
      </c>
      <c r="O13" s="157" t="s">
        <v>83</v>
      </c>
      <c r="P13" s="157" t="s">
        <v>83</v>
      </c>
      <c r="Q13" s="158"/>
      <c r="R13" s="157" t="s">
        <v>83</v>
      </c>
      <c r="S13" s="157" t="s">
        <v>83</v>
      </c>
      <c r="T13" s="157" t="s">
        <v>83</v>
      </c>
      <c r="X13" s="165"/>
      <c r="Z13" s="29" t="s">
        <v>370</v>
      </c>
    </row>
    <row r="14" spans="1:28" ht="15" customHeight="1" x14ac:dyDescent="0.25">
      <c r="A14" s="165" t="s">
        <v>354</v>
      </c>
      <c r="B14" s="157">
        <f t="shared" si="9"/>
        <v>491</v>
      </c>
      <c r="C14" s="157">
        <f t="shared" si="8"/>
        <v>344</v>
      </c>
      <c r="D14" s="157">
        <f t="shared" si="8"/>
        <v>147</v>
      </c>
      <c r="E14" s="157"/>
      <c r="F14" s="157">
        <v>470</v>
      </c>
      <c r="G14" s="157">
        <v>329</v>
      </c>
      <c r="H14" s="157">
        <v>141</v>
      </c>
      <c r="I14" s="157"/>
      <c r="J14" s="157">
        <v>21</v>
      </c>
      <c r="K14" s="157">
        <v>15</v>
      </c>
      <c r="L14" s="157">
        <v>6</v>
      </c>
      <c r="M14" s="157"/>
      <c r="N14" s="157" t="s">
        <v>83</v>
      </c>
      <c r="O14" s="157" t="s">
        <v>83</v>
      </c>
      <c r="P14" s="157" t="s">
        <v>83</v>
      </c>
      <c r="Q14" s="158"/>
      <c r="R14" s="157" t="s">
        <v>83</v>
      </c>
      <c r="S14" s="157" t="s">
        <v>83</v>
      </c>
      <c r="T14" s="157" t="s">
        <v>83</v>
      </c>
      <c r="X14" s="165"/>
      <c r="Z14" s="29" t="s">
        <v>372</v>
      </c>
    </row>
    <row r="15" spans="1:28" ht="15" customHeight="1" x14ac:dyDescent="0.25">
      <c r="A15" s="165" t="s">
        <v>355</v>
      </c>
      <c r="B15" s="157">
        <f t="shared" si="9"/>
        <v>132</v>
      </c>
      <c r="C15" s="157">
        <f t="shared" si="8"/>
        <v>82</v>
      </c>
      <c r="D15" s="157">
        <f t="shared" si="8"/>
        <v>50</v>
      </c>
      <c r="E15" s="157"/>
      <c r="F15" s="157">
        <v>131</v>
      </c>
      <c r="G15" s="157">
        <v>82</v>
      </c>
      <c r="H15" s="157">
        <v>49</v>
      </c>
      <c r="I15" s="157"/>
      <c r="J15" s="157">
        <v>1</v>
      </c>
      <c r="K15" s="157">
        <v>0</v>
      </c>
      <c r="L15" s="157">
        <v>1</v>
      </c>
      <c r="M15" s="157"/>
      <c r="N15" s="157" t="s">
        <v>83</v>
      </c>
      <c r="O15" s="157" t="s">
        <v>83</v>
      </c>
      <c r="P15" s="157" t="s">
        <v>83</v>
      </c>
      <c r="Q15" s="158"/>
      <c r="R15" s="157" t="s">
        <v>83</v>
      </c>
      <c r="S15" s="157" t="s">
        <v>83</v>
      </c>
      <c r="T15" s="157" t="s">
        <v>83</v>
      </c>
    </row>
    <row r="16" spans="1:28" ht="15" customHeight="1" x14ac:dyDescent="0.25">
      <c r="A16" s="159"/>
      <c r="B16" s="157"/>
      <c r="C16" s="157"/>
      <c r="D16" s="157"/>
      <c r="E16" s="160"/>
      <c r="F16" s="157"/>
      <c r="G16" s="157"/>
      <c r="H16" s="157"/>
      <c r="I16" s="157"/>
      <c r="J16" s="157"/>
      <c r="K16" s="157"/>
      <c r="L16" s="157"/>
      <c r="M16" s="157"/>
      <c r="N16" s="157"/>
      <c r="O16" s="157"/>
      <c r="P16" s="157"/>
      <c r="Q16" s="157"/>
      <c r="R16" s="157"/>
      <c r="S16" s="157"/>
      <c r="T16" s="157"/>
    </row>
    <row r="17" spans="1:20" ht="15" customHeight="1" x14ac:dyDescent="0.25">
      <c r="A17" s="163" t="s">
        <v>153</v>
      </c>
      <c r="B17" s="34">
        <f>SUM(B18:B19)</f>
        <v>2313</v>
      </c>
      <c r="C17" s="34">
        <f>SUM(C18:C19)</f>
        <v>1456</v>
      </c>
      <c r="D17" s="164">
        <f>SUM(D18:D19)</f>
        <v>857</v>
      </c>
      <c r="E17" s="34"/>
      <c r="F17" s="34">
        <f>SUM(F18:F19)</f>
        <v>1155</v>
      </c>
      <c r="G17" s="164">
        <f t="shared" ref="G17:H17" si="10">SUM(G18:G19)</f>
        <v>734</v>
      </c>
      <c r="H17" s="164">
        <f t="shared" si="10"/>
        <v>421</v>
      </c>
      <c r="I17" s="164"/>
      <c r="J17" s="164" t="s">
        <v>83</v>
      </c>
      <c r="K17" s="164" t="s">
        <v>83</v>
      </c>
      <c r="L17" s="164" t="s">
        <v>83</v>
      </c>
      <c r="M17" s="164"/>
      <c r="N17" s="164">
        <f>SUM(N18:N19)</f>
        <v>1158</v>
      </c>
      <c r="O17" s="164">
        <f t="shared" ref="O17:P17" si="11">SUM(O18:O19)</f>
        <v>722</v>
      </c>
      <c r="P17" s="164">
        <f t="shared" si="11"/>
        <v>436</v>
      </c>
      <c r="Q17" s="163"/>
      <c r="R17" s="164" t="s">
        <v>83</v>
      </c>
      <c r="S17" s="164" t="s">
        <v>83</v>
      </c>
      <c r="T17" s="164" t="s">
        <v>83</v>
      </c>
    </row>
    <row r="18" spans="1:20" ht="15" customHeight="1" x14ac:dyDescent="0.25">
      <c r="A18" s="165" t="s">
        <v>356</v>
      </c>
      <c r="B18" s="157">
        <f>+F18+N18</f>
        <v>1074</v>
      </c>
      <c r="C18" s="157">
        <f t="shared" ref="C18:D19" si="12">+G18+O18</f>
        <v>693</v>
      </c>
      <c r="D18" s="157">
        <f t="shared" si="12"/>
        <v>381</v>
      </c>
      <c r="E18" s="157"/>
      <c r="F18" s="157">
        <v>554</v>
      </c>
      <c r="G18" s="157">
        <v>356</v>
      </c>
      <c r="H18" s="157">
        <v>198</v>
      </c>
      <c r="I18" s="157"/>
      <c r="J18" s="157" t="s">
        <v>83</v>
      </c>
      <c r="K18" s="157" t="s">
        <v>83</v>
      </c>
      <c r="L18" s="157" t="s">
        <v>83</v>
      </c>
      <c r="M18" s="157"/>
      <c r="N18" s="157">
        <v>520</v>
      </c>
      <c r="O18" s="157">
        <v>337</v>
      </c>
      <c r="P18" s="157">
        <v>183</v>
      </c>
      <c r="Q18" s="158"/>
      <c r="R18" s="157" t="s">
        <v>83</v>
      </c>
      <c r="S18" s="157" t="s">
        <v>83</v>
      </c>
      <c r="T18" s="157" t="s">
        <v>83</v>
      </c>
    </row>
    <row r="19" spans="1:20" ht="15" customHeight="1" x14ac:dyDescent="0.25">
      <c r="A19" s="165" t="s">
        <v>357</v>
      </c>
      <c r="B19" s="157">
        <f>+F19+N19</f>
        <v>1239</v>
      </c>
      <c r="C19" s="157">
        <f t="shared" si="12"/>
        <v>763</v>
      </c>
      <c r="D19" s="157">
        <f t="shared" si="12"/>
        <v>476</v>
      </c>
      <c r="E19" s="157"/>
      <c r="F19" s="157">
        <v>601</v>
      </c>
      <c r="G19" s="157">
        <v>378</v>
      </c>
      <c r="H19" s="157">
        <v>223</v>
      </c>
      <c r="I19" s="157"/>
      <c r="J19" s="157" t="s">
        <v>83</v>
      </c>
      <c r="K19" s="157" t="s">
        <v>83</v>
      </c>
      <c r="L19" s="157" t="s">
        <v>83</v>
      </c>
      <c r="M19" s="157"/>
      <c r="N19" s="157">
        <v>638</v>
      </c>
      <c r="O19" s="157">
        <v>385</v>
      </c>
      <c r="P19" s="157">
        <v>253</v>
      </c>
      <c r="Q19" s="158"/>
      <c r="R19" s="157" t="s">
        <v>83</v>
      </c>
      <c r="S19" s="157" t="s">
        <v>83</v>
      </c>
      <c r="T19" s="157" t="s">
        <v>83</v>
      </c>
    </row>
    <row r="20" spans="1:20" ht="15" customHeight="1" x14ac:dyDescent="0.25">
      <c r="A20" s="156"/>
      <c r="B20" s="160"/>
      <c r="C20" s="160"/>
      <c r="D20" s="160"/>
      <c r="E20" s="160"/>
      <c r="F20" s="157"/>
      <c r="G20" s="157"/>
      <c r="H20" s="157"/>
      <c r="I20" s="157"/>
      <c r="J20" s="157"/>
      <c r="K20" s="157"/>
      <c r="L20" s="157"/>
      <c r="M20" s="157"/>
      <c r="N20" s="157"/>
      <c r="O20" s="157"/>
      <c r="P20" s="157"/>
      <c r="Q20" s="157"/>
      <c r="R20" s="157"/>
      <c r="S20" s="157"/>
      <c r="T20" s="157"/>
    </row>
    <row r="21" spans="1:20" ht="15" customHeight="1" x14ac:dyDescent="0.25">
      <c r="A21" s="163" t="s">
        <v>358</v>
      </c>
      <c r="B21" s="34">
        <f>SUM(B22:B23)</f>
        <v>9132</v>
      </c>
      <c r="C21" s="34">
        <f>SUM(C22:C23)</f>
        <v>5674</v>
      </c>
      <c r="D21" s="34">
        <f>SUM(D22:D23)</f>
        <v>3458</v>
      </c>
      <c r="E21" s="164"/>
      <c r="F21" s="164">
        <f>SUM(F22:F23)</f>
        <v>994</v>
      </c>
      <c r="G21" s="164">
        <f t="shared" ref="G21:H21" si="13">SUM(G22:G23)</f>
        <v>614</v>
      </c>
      <c r="H21" s="164">
        <f t="shared" si="13"/>
        <v>380</v>
      </c>
      <c r="I21" s="164"/>
      <c r="J21" s="164" t="s">
        <v>83</v>
      </c>
      <c r="K21" s="164" t="s">
        <v>83</v>
      </c>
      <c r="L21" s="164" t="s">
        <v>83</v>
      </c>
      <c r="M21" s="164"/>
      <c r="N21" s="164" t="s">
        <v>83</v>
      </c>
      <c r="O21" s="164" t="s">
        <v>83</v>
      </c>
      <c r="P21" s="164" t="s">
        <v>83</v>
      </c>
      <c r="Q21" s="163"/>
      <c r="R21" s="34">
        <f>SUM(R22:R23)</f>
        <v>8138</v>
      </c>
      <c r="S21" s="34">
        <f t="shared" ref="S21:T21" si="14">SUM(S22:S23)</f>
        <v>5060</v>
      </c>
      <c r="T21" s="34">
        <f t="shared" si="14"/>
        <v>3078</v>
      </c>
    </row>
    <row r="22" spans="1:20" ht="15" customHeight="1" x14ac:dyDescent="0.25">
      <c r="A22" s="165" t="s">
        <v>272</v>
      </c>
      <c r="B22" s="157">
        <f>+F22+R22</f>
        <v>4736</v>
      </c>
      <c r="C22" s="157">
        <f t="shared" ref="C22:D23" si="15">+G22+S22</f>
        <v>3004</v>
      </c>
      <c r="D22" s="157">
        <f t="shared" si="15"/>
        <v>1732</v>
      </c>
      <c r="E22" s="157"/>
      <c r="F22" s="157">
        <v>440</v>
      </c>
      <c r="G22" s="157">
        <v>270</v>
      </c>
      <c r="H22" s="157">
        <v>170</v>
      </c>
      <c r="I22" s="157"/>
      <c r="J22" s="157" t="s">
        <v>83</v>
      </c>
      <c r="K22" s="157" t="s">
        <v>83</v>
      </c>
      <c r="L22" s="157" t="s">
        <v>83</v>
      </c>
      <c r="M22" s="157"/>
      <c r="N22" s="157" t="s">
        <v>83</v>
      </c>
      <c r="O22" s="157" t="s">
        <v>83</v>
      </c>
      <c r="P22" s="157" t="s">
        <v>83</v>
      </c>
      <c r="Q22" s="158"/>
      <c r="R22" s="157">
        <v>4296</v>
      </c>
      <c r="S22" s="157">
        <v>2734</v>
      </c>
      <c r="T22" s="157">
        <v>1562</v>
      </c>
    </row>
    <row r="23" spans="1:20" ht="15" customHeight="1" thickBot="1" x14ac:dyDescent="0.3">
      <c r="A23" s="166" t="s">
        <v>359</v>
      </c>
      <c r="B23" s="162">
        <f>+F23+R23</f>
        <v>4396</v>
      </c>
      <c r="C23" s="162">
        <f t="shared" si="15"/>
        <v>2670</v>
      </c>
      <c r="D23" s="162">
        <f t="shared" si="15"/>
        <v>1726</v>
      </c>
      <c r="E23" s="162"/>
      <c r="F23" s="162">
        <v>554</v>
      </c>
      <c r="G23" s="162">
        <v>344</v>
      </c>
      <c r="H23" s="162">
        <v>210</v>
      </c>
      <c r="I23" s="162"/>
      <c r="J23" s="162" t="s">
        <v>83</v>
      </c>
      <c r="K23" s="162" t="s">
        <v>83</v>
      </c>
      <c r="L23" s="162" t="s">
        <v>83</v>
      </c>
      <c r="M23" s="162"/>
      <c r="N23" s="162" t="s">
        <v>83</v>
      </c>
      <c r="O23" s="162" t="s">
        <v>83</v>
      </c>
      <c r="P23" s="162" t="s">
        <v>83</v>
      </c>
      <c r="Q23" s="161"/>
      <c r="R23" s="162">
        <v>3842</v>
      </c>
      <c r="S23" s="162">
        <v>2326</v>
      </c>
      <c r="T23" s="162">
        <v>1516</v>
      </c>
    </row>
    <row r="24" spans="1:20" x14ac:dyDescent="0.25">
      <c r="A24" s="280" t="s">
        <v>278</v>
      </c>
      <c r="B24" s="280"/>
      <c r="C24" s="280"/>
      <c r="D24" s="280"/>
      <c r="E24" s="280"/>
      <c r="F24" s="280"/>
      <c r="G24" s="280"/>
      <c r="H24" s="280"/>
      <c r="I24" s="280"/>
      <c r="J24" s="280"/>
      <c r="K24" s="280"/>
      <c r="L24" s="280"/>
      <c r="M24" s="280"/>
      <c r="N24" s="280"/>
      <c r="O24" s="280"/>
      <c r="P24" s="280"/>
      <c r="Q24" s="280"/>
      <c r="R24" s="280"/>
      <c r="S24" s="280"/>
      <c r="T24" s="280"/>
    </row>
    <row r="25" spans="1:20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</row>
    <row r="26" spans="1:20" x14ac:dyDescent="0.25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</row>
    <row r="27" spans="1:20" x14ac:dyDescent="0.2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</row>
    <row r="28" spans="1:20" x14ac:dyDescent="0.25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</row>
    <row r="29" spans="1:20" x14ac:dyDescent="0.25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</row>
    <row r="30" spans="1:20" x14ac:dyDescent="0.25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  <c r="P30" s="28"/>
      <c r="Q30" s="28"/>
      <c r="R30" s="28"/>
      <c r="S30" s="28"/>
      <c r="T30" s="28"/>
    </row>
    <row r="31" spans="1:20" x14ac:dyDescent="0.25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</row>
    <row r="32" spans="1:20" x14ac:dyDescent="0.25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8"/>
      <c r="S32" s="28"/>
      <c r="T32" s="28"/>
    </row>
    <row r="33" spans="1:20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  <c r="P33" s="28"/>
      <c r="Q33" s="28"/>
      <c r="R33" s="28"/>
      <c r="S33" s="28"/>
      <c r="T33" s="28"/>
    </row>
    <row r="34" spans="1:20" x14ac:dyDescent="0.25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</row>
    <row r="35" spans="1:20" x14ac:dyDescent="0.25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  <c r="P35" s="28"/>
      <c r="Q35" s="28"/>
      <c r="R35" s="28"/>
      <c r="S35" s="28"/>
      <c r="T35" s="28"/>
    </row>
    <row r="36" spans="1:20" x14ac:dyDescent="0.25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</row>
    <row r="37" spans="1:20" x14ac:dyDescent="0.25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</row>
    <row r="38" spans="1:20" x14ac:dyDescent="0.25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  <c r="P38" s="28"/>
      <c r="Q38" s="28"/>
      <c r="R38" s="28"/>
      <c r="S38" s="28"/>
      <c r="T38" s="28"/>
    </row>
    <row r="39" spans="1:20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8"/>
      <c r="S39" s="28"/>
      <c r="T39" s="28"/>
    </row>
    <row r="40" spans="1:20" x14ac:dyDescent="0.25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</row>
    <row r="41" spans="1:20" x14ac:dyDescent="0.25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8"/>
      <c r="S41" s="28"/>
      <c r="T41" s="28"/>
    </row>
    <row r="42" spans="1:20" x14ac:dyDescent="0.25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8"/>
      <c r="S42" s="28"/>
      <c r="T42" s="28"/>
    </row>
    <row r="43" spans="1:20" x14ac:dyDescent="0.25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8"/>
      <c r="S43" s="28"/>
      <c r="T43" s="28"/>
    </row>
  </sheetData>
  <mergeCells count="12">
    <mergeCell ref="V2:V3"/>
    <mergeCell ref="A1:T1"/>
    <mergeCell ref="A24:T24"/>
    <mergeCell ref="A4:T4"/>
    <mergeCell ref="A2:T2"/>
    <mergeCell ref="A3:T3"/>
    <mergeCell ref="A6:A7"/>
    <mergeCell ref="B6:D6"/>
    <mergeCell ref="F6:H6"/>
    <mergeCell ref="J6:L6"/>
    <mergeCell ref="N6:P6"/>
    <mergeCell ref="R6:T6"/>
  </mergeCells>
  <conditionalFormatting sqref="B20:T20 B16:Q16 B9:Q9">
    <cfRule type="cellIs" dxfId="23" priority="17" operator="equal">
      <formula>0</formula>
    </cfRule>
  </conditionalFormatting>
  <conditionalFormatting sqref="Q16:T16 R9:T9">
    <cfRule type="cellIs" dxfId="22" priority="16" operator="equal">
      <formula>0</formula>
    </cfRule>
  </conditionalFormatting>
  <conditionalFormatting sqref="R10:T13 E12:P13 B13:D15 G11:P11 H10:P10 C12:D12">
    <cfRule type="cellIs" dxfId="21" priority="15" operator="equal">
      <formula>0</formula>
    </cfRule>
  </conditionalFormatting>
  <conditionalFormatting sqref="E14:P15 R14:T15">
    <cfRule type="cellIs" dxfId="20" priority="14" operator="equal">
      <formula>0</formula>
    </cfRule>
  </conditionalFormatting>
  <conditionalFormatting sqref="R17:T19 B18:P19 G17:P17">
    <cfRule type="cellIs" dxfId="19" priority="13" operator="equal">
      <formula>0</formula>
    </cfRule>
  </conditionalFormatting>
  <conditionalFormatting sqref="R22:T23 B22:P23 E21:P21">
    <cfRule type="cellIs" dxfId="18" priority="12" operator="equal">
      <formula>0</formula>
    </cfRule>
  </conditionalFormatting>
  <conditionalFormatting sqref="B8:M8 O8:P8">
    <cfRule type="cellIs" dxfId="17" priority="11" operator="equal">
      <formula>0</formula>
    </cfRule>
  </conditionalFormatting>
  <conditionalFormatting sqref="B10:G10">
    <cfRule type="cellIs" dxfId="16" priority="10" operator="equal">
      <formula>0</formula>
    </cfRule>
  </conditionalFormatting>
  <conditionalFormatting sqref="B11 E11:F11">
    <cfRule type="cellIs" dxfId="15" priority="9" operator="equal">
      <formula>0</formula>
    </cfRule>
  </conditionalFormatting>
  <conditionalFormatting sqref="C11:D11">
    <cfRule type="cellIs" dxfId="14" priority="8" operator="equal">
      <formula>0</formula>
    </cfRule>
  </conditionalFormatting>
  <conditionalFormatting sqref="B12">
    <cfRule type="cellIs" dxfId="13" priority="7" operator="equal">
      <formula>0</formula>
    </cfRule>
  </conditionalFormatting>
  <conditionalFormatting sqref="B17:C17 E17:F17">
    <cfRule type="cellIs" dxfId="12" priority="6" operator="equal">
      <formula>0</formula>
    </cfRule>
  </conditionalFormatting>
  <conditionalFormatting sqref="D17">
    <cfRule type="cellIs" dxfId="11" priority="5" operator="equal">
      <formula>0</formula>
    </cfRule>
  </conditionalFormatting>
  <conditionalFormatting sqref="B21:D21">
    <cfRule type="cellIs" dxfId="10" priority="4" operator="equal">
      <formula>0</formula>
    </cfRule>
  </conditionalFormatting>
  <conditionalFormatting sqref="R21:T21">
    <cfRule type="cellIs" dxfId="9" priority="3" operator="equal">
      <formula>0</formula>
    </cfRule>
  </conditionalFormatting>
  <conditionalFormatting sqref="R8:T8">
    <cfRule type="cellIs" dxfId="8" priority="2" operator="equal">
      <formula>0</formula>
    </cfRule>
  </conditionalFormatting>
  <conditionalFormatting sqref="N8">
    <cfRule type="cellIs" dxfId="7" priority="1" operator="equal">
      <formula>0</formula>
    </cfRule>
  </conditionalFormatting>
  <hyperlinks>
    <hyperlink ref="V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/>
  <dimension ref="A1:T44"/>
  <sheetViews>
    <sheetView showGridLines="0" workbookViewId="0">
      <selection activeCell="M12" sqref="M12"/>
    </sheetView>
  </sheetViews>
  <sheetFormatPr baseColWidth="10" defaultRowHeight="12.75" x14ac:dyDescent="0.2"/>
  <cols>
    <col min="1" max="1" width="16.85546875" style="153" bestFit="1" customWidth="1"/>
    <col min="2" max="2" width="9.7109375" style="153" customWidth="1"/>
    <col min="3" max="3" width="10.5703125" style="153" customWidth="1"/>
    <col min="4" max="6" width="9.7109375" style="153" customWidth="1"/>
    <col min="7" max="7" width="11.42578125" style="153" customWidth="1"/>
    <col min="8" max="10" width="9.7109375" style="153" customWidth="1"/>
    <col min="11" max="11" width="11.28515625" style="153" customWidth="1"/>
    <col min="12" max="16384" width="11.42578125" style="19"/>
  </cols>
  <sheetData>
    <row r="1" spans="1:20" s="27" customFormat="1" ht="15" customHeight="1" x14ac:dyDescent="0.25">
      <c r="A1" s="291" t="s">
        <v>374</v>
      </c>
      <c r="B1" s="291"/>
      <c r="C1" s="291"/>
      <c r="D1" s="291"/>
      <c r="E1" s="291"/>
      <c r="F1" s="291"/>
      <c r="G1" s="291"/>
      <c r="H1" s="291"/>
      <c r="I1" s="291"/>
      <c r="J1" s="291"/>
      <c r="K1" s="291"/>
      <c r="L1" s="172"/>
      <c r="M1" s="172"/>
      <c r="N1" s="172"/>
      <c r="O1" s="172"/>
      <c r="P1" s="172"/>
      <c r="Q1" s="172"/>
      <c r="R1" s="172"/>
      <c r="S1" s="172"/>
      <c r="T1" s="172"/>
    </row>
    <row r="2" spans="1:20" s="27" customFormat="1" ht="15" customHeight="1" x14ac:dyDescent="0.25">
      <c r="A2" s="295" t="s">
        <v>343</v>
      </c>
      <c r="B2" s="295"/>
      <c r="C2" s="295"/>
      <c r="D2" s="295"/>
      <c r="E2" s="295"/>
      <c r="F2" s="295"/>
      <c r="G2" s="295"/>
      <c r="H2" s="295"/>
      <c r="I2" s="295"/>
      <c r="J2" s="295"/>
      <c r="K2" s="295"/>
      <c r="L2" s="19"/>
      <c r="M2" s="259" t="s">
        <v>50</v>
      </c>
    </row>
    <row r="3" spans="1:20" s="27" customFormat="1" ht="15" customHeight="1" x14ac:dyDescent="0.25">
      <c r="A3" s="295" t="s">
        <v>376</v>
      </c>
      <c r="B3" s="295"/>
      <c r="C3" s="295"/>
      <c r="D3" s="295"/>
      <c r="E3" s="295"/>
      <c r="F3" s="295"/>
      <c r="G3" s="295"/>
      <c r="H3" s="295"/>
      <c r="I3" s="295"/>
      <c r="J3" s="295"/>
      <c r="K3" s="295"/>
      <c r="L3" s="19"/>
      <c r="M3" s="259"/>
    </row>
    <row r="4" spans="1:20" s="27" customFormat="1" ht="15" customHeight="1" x14ac:dyDescent="0.25">
      <c r="A4" s="147"/>
      <c r="B4" s="167"/>
      <c r="C4" s="64"/>
      <c r="D4" s="168"/>
      <c r="E4" s="152"/>
      <c r="F4" s="168"/>
      <c r="G4" s="152"/>
      <c r="H4" s="167"/>
      <c r="I4" s="167"/>
      <c r="J4" s="167"/>
      <c r="K4" s="169"/>
      <c r="L4" s="19"/>
    </row>
    <row r="5" spans="1:20" s="27" customFormat="1" ht="30" customHeight="1" x14ac:dyDescent="0.25">
      <c r="A5" s="22" t="s">
        <v>337</v>
      </c>
      <c r="B5" s="23" t="s">
        <v>69</v>
      </c>
      <c r="C5" s="23" t="s">
        <v>351</v>
      </c>
      <c r="D5" s="23" t="s">
        <v>352</v>
      </c>
      <c r="E5" s="23" t="s">
        <v>365</v>
      </c>
      <c r="F5" s="23" t="s">
        <v>366</v>
      </c>
      <c r="G5" s="23" t="s">
        <v>355</v>
      </c>
      <c r="H5" s="23" t="s">
        <v>356</v>
      </c>
      <c r="I5" s="23" t="s">
        <v>357</v>
      </c>
      <c r="J5" s="23" t="s">
        <v>272</v>
      </c>
      <c r="K5" s="23" t="s">
        <v>289</v>
      </c>
      <c r="L5" s="19"/>
    </row>
    <row r="6" spans="1:20" ht="15" customHeight="1" x14ac:dyDescent="0.2">
      <c r="A6" s="36" t="s">
        <v>69</v>
      </c>
      <c r="B6" s="34">
        <v>14772</v>
      </c>
      <c r="C6" s="34">
        <v>1605</v>
      </c>
      <c r="D6" s="34">
        <v>1023</v>
      </c>
      <c r="E6" s="45">
        <v>76</v>
      </c>
      <c r="F6" s="45">
        <v>491</v>
      </c>
      <c r="G6" s="45">
        <v>132</v>
      </c>
      <c r="H6" s="34">
        <v>1074</v>
      </c>
      <c r="I6" s="34">
        <v>1239</v>
      </c>
      <c r="J6" s="34">
        <v>4736</v>
      </c>
      <c r="K6" s="34">
        <v>4396</v>
      </c>
    </row>
    <row r="7" spans="1:20" ht="15" customHeight="1" x14ac:dyDescent="0.2">
      <c r="A7" s="119" t="s">
        <v>70</v>
      </c>
      <c r="B7" s="35">
        <v>14657</v>
      </c>
      <c r="C7" s="35">
        <v>1605</v>
      </c>
      <c r="D7" s="35">
        <v>1023</v>
      </c>
      <c r="E7" s="33">
        <v>76</v>
      </c>
      <c r="F7" s="33">
        <v>490</v>
      </c>
      <c r="G7" s="33">
        <v>124</v>
      </c>
      <c r="H7" s="35">
        <v>1070</v>
      </c>
      <c r="I7" s="35">
        <v>1223</v>
      </c>
      <c r="J7" s="35">
        <v>4693</v>
      </c>
      <c r="K7" s="35">
        <v>4353</v>
      </c>
    </row>
    <row r="8" spans="1:20" ht="15" customHeight="1" x14ac:dyDescent="0.2">
      <c r="A8" s="119" t="s">
        <v>71</v>
      </c>
      <c r="B8" s="33">
        <v>14</v>
      </c>
      <c r="C8" s="37" t="s">
        <v>83</v>
      </c>
      <c r="D8" s="37" t="s">
        <v>83</v>
      </c>
      <c r="E8" s="37" t="s">
        <v>83</v>
      </c>
      <c r="F8" s="37" t="s">
        <v>83</v>
      </c>
      <c r="G8" s="37" t="s">
        <v>83</v>
      </c>
      <c r="H8" s="37" t="s">
        <v>83</v>
      </c>
      <c r="I8" s="37" t="s">
        <v>83</v>
      </c>
      <c r="J8" s="35">
        <v>8</v>
      </c>
      <c r="K8" s="33">
        <v>6</v>
      </c>
    </row>
    <row r="9" spans="1:20" ht="15" customHeight="1" x14ac:dyDescent="0.2">
      <c r="A9" s="119" t="s">
        <v>72</v>
      </c>
      <c r="B9" s="33">
        <v>101</v>
      </c>
      <c r="C9" s="37" t="s">
        <v>83</v>
      </c>
      <c r="D9" s="37" t="s">
        <v>83</v>
      </c>
      <c r="E9" s="37" t="s">
        <v>83</v>
      </c>
      <c r="F9" s="33">
        <v>1</v>
      </c>
      <c r="G9" s="33">
        <v>8</v>
      </c>
      <c r="H9" s="33">
        <v>4</v>
      </c>
      <c r="I9" s="33">
        <v>16</v>
      </c>
      <c r="J9" s="33">
        <v>35</v>
      </c>
      <c r="K9" s="33">
        <v>37</v>
      </c>
    </row>
    <row r="10" spans="1:20" ht="15" customHeight="1" x14ac:dyDescent="0.2">
      <c r="A10" s="36" t="s">
        <v>292</v>
      </c>
      <c r="B10" s="34">
        <v>12475</v>
      </c>
      <c r="C10" s="34">
        <v>1463</v>
      </c>
      <c r="D10" s="45">
        <v>961</v>
      </c>
      <c r="E10" s="45">
        <v>65</v>
      </c>
      <c r="F10" s="45">
        <v>485</v>
      </c>
      <c r="G10" s="45">
        <v>126</v>
      </c>
      <c r="H10" s="34">
        <v>1015</v>
      </c>
      <c r="I10" s="34">
        <v>1163</v>
      </c>
      <c r="J10" s="34">
        <v>3710</v>
      </c>
      <c r="K10" s="34">
        <v>3487</v>
      </c>
    </row>
    <row r="11" spans="1:20" ht="15" customHeight="1" x14ac:dyDescent="0.2">
      <c r="A11" s="119" t="s">
        <v>70</v>
      </c>
      <c r="B11" s="35">
        <v>12360</v>
      </c>
      <c r="C11" s="35">
        <v>1463</v>
      </c>
      <c r="D11" s="33">
        <v>961</v>
      </c>
      <c r="E11" s="33">
        <v>65</v>
      </c>
      <c r="F11" s="33">
        <v>484</v>
      </c>
      <c r="G11" s="33">
        <v>118</v>
      </c>
      <c r="H11" s="33">
        <v>1011</v>
      </c>
      <c r="I11" s="33">
        <v>1147</v>
      </c>
      <c r="J11" s="33">
        <v>3667</v>
      </c>
      <c r="K11" s="35">
        <v>3444</v>
      </c>
    </row>
    <row r="12" spans="1:20" ht="15" customHeight="1" x14ac:dyDescent="0.2">
      <c r="A12" s="119" t="s">
        <v>71</v>
      </c>
      <c r="B12" s="33">
        <v>14</v>
      </c>
      <c r="C12" s="37" t="s">
        <v>83</v>
      </c>
      <c r="D12" s="37" t="s">
        <v>83</v>
      </c>
      <c r="E12" s="37" t="s">
        <v>83</v>
      </c>
      <c r="F12" s="37" t="s">
        <v>83</v>
      </c>
      <c r="G12" s="37" t="s">
        <v>83</v>
      </c>
      <c r="H12" s="37" t="s">
        <v>83</v>
      </c>
      <c r="I12" s="37" t="s">
        <v>83</v>
      </c>
      <c r="J12" s="33">
        <v>8</v>
      </c>
      <c r="K12" s="33">
        <v>6</v>
      </c>
    </row>
    <row r="13" spans="1:20" ht="15" customHeight="1" x14ac:dyDescent="0.2">
      <c r="A13" s="119" t="s">
        <v>72</v>
      </c>
      <c r="B13" s="33">
        <v>101</v>
      </c>
      <c r="C13" s="37" t="s">
        <v>83</v>
      </c>
      <c r="D13" s="37" t="s">
        <v>83</v>
      </c>
      <c r="E13" s="37" t="s">
        <v>83</v>
      </c>
      <c r="F13" s="33">
        <v>1</v>
      </c>
      <c r="G13" s="33">
        <v>8</v>
      </c>
      <c r="H13" s="33">
        <v>4</v>
      </c>
      <c r="I13" s="33">
        <v>16</v>
      </c>
      <c r="J13" s="33">
        <v>35</v>
      </c>
      <c r="K13" s="33">
        <v>37</v>
      </c>
    </row>
    <row r="14" spans="1:20" ht="15" customHeight="1" x14ac:dyDescent="0.2">
      <c r="A14" s="36" t="s">
        <v>82</v>
      </c>
      <c r="B14" s="59">
        <v>2297</v>
      </c>
      <c r="C14" s="59">
        <v>142</v>
      </c>
      <c r="D14" s="59">
        <v>62</v>
      </c>
      <c r="E14" s="59">
        <v>11</v>
      </c>
      <c r="F14" s="59">
        <v>6</v>
      </c>
      <c r="G14" s="59">
        <v>6</v>
      </c>
      <c r="H14" s="59">
        <v>59</v>
      </c>
      <c r="I14" s="59">
        <v>76</v>
      </c>
      <c r="J14" s="59">
        <v>1026</v>
      </c>
      <c r="K14" s="59">
        <v>909</v>
      </c>
    </row>
    <row r="15" spans="1:20" ht="15" customHeight="1" thickBot="1" x14ac:dyDescent="0.25">
      <c r="A15" s="119" t="s">
        <v>70</v>
      </c>
      <c r="B15" s="35">
        <v>2297</v>
      </c>
      <c r="C15" s="33">
        <v>142</v>
      </c>
      <c r="D15" s="33">
        <v>62</v>
      </c>
      <c r="E15" s="33">
        <v>11</v>
      </c>
      <c r="F15" s="33">
        <v>6</v>
      </c>
      <c r="G15" s="33">
        <v>6</v>
      </c>
      <c r="H15" s="33">
        <v>59</v>
      </c>
      <c r="I15" s="33">
        <v>76</v>
      </c>
      <c r="J15" s="35">
        <v>1026</v>
      </c>
      <c r="K15" s="33">
        <v>909</v>
      </c>
    </row>
    <row r="16" spans="1:20" ht="29.25" customHeight="1" x14ac:dyDescent="0.2">
      <c r="A16" s="298" t="s">
        <v>367</v>
      </c>
      <c r="B16" s="298"/>
      <c r="C16" s="298"/>
      <c r="D16" s="298"/>
      <c r="E16" s="298"/>
      <c r="F16" s="298"/>
      <c r="G16" s="298"/>
      <c r="H16" s="298"/>
      <c r="I16" s="298"/>
      <c r="J16" s="298"/>
      <c r="K16" s="298"/>
    </row>
    <row r="17" spans="1:11" ht="15" customHeight="1" x14ac:dyDescent="0.2">
      <c r="A17" s="299" t="s">
        <v>377</v>
      </c>
      <c r="B17" s="270"/>
      <c r="C17" s="270"/>
      <c r="D17" s="270"/>
      <c r="E17" s="270"/>
      <c r="F17" s="270"/>
      <c r="G17" s="270"/>
      <c r="H17" s="270"/>
      <c r="I17" s="270"/>
      <c r="J17" s="270"/>
      <c r="K17" s="270"/>
    </row>
    <row r="18" spans="1:11" ht="132.94999999999999" customHeight="1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</row>
    <row r="19" spans="1:11" s="29" customFormat="1" ht="15" customHeight="1" x14ac:dyDescent="0.25">
      <c r="A19" s="28"/>
      <c r="B19" s="28"/>
      <c r="C19" s="28"/>
      <c r="D19" s="153"/>
      <c r="E19" s="170"/>
      <c r="F19" s="170"/>
      <c r="G19" s="28"/>
      <c r="H19" s="28"/>
      <c r="I19" s="28"/>
      <c r="J19" s="28"/>
      <c r="K19" s="28"/>
    </row>
    <row r="20" spans="1:11" x14ac:dyDescent="0.2">
      <c r="A20" s="28"/>
      <c r="B20" s="28"/>
      <c r="C20" s="170"/>
      <c r="D20" s="170"/>
      <c r="E20" s="28"/>
      <c r="F20" s="28"/>
      <c r="G20" s="28"/>
      <c r="H20" s="28"/>
      <c r="I20" s="28"/>
      <c r="J20" s="28"/>
      <c r="K20" s="28"/>
    </row>
    <row r="21" spans="1:11" x14ac:dyDescent="0.2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</row>
    <row r="22" spans="1:11" x14ac:dyDescent="0.2">
      <c r="A22" s="28"/>
      <c r="B22" s="28"/>
      <c r="C22" s="28"/>
      <c r="D22" s="28"/>
      <c r="E22" s="28"/>
      <c r="F22" s="28"/>
      <c r="G22" s="28"/>
      <c r="H22" s="28"/>
      <c r="I22" s="28"/>
      <c r="J22" s="28"/>
      <c r="K22" s="28"/>
    </row>
    <row r="23" spans="1:11" x14ac:dyDescent="0.2">
      <c r="A23" s="28"/>
      <c r="B23" s="28"/>
      <c r="C23" s="170"/>
      <c r="D23" s="170"/>
      <c r="E23" s="28"/>
      <c r="F23" s="28"/>
      <c r="G23" s="28"/>
      <c r="H23" s="28"/>
      <c r="I23" s="28"/>
      <c r="J23" s="28"/>
      <c r="K23" s="28"/>
    </row>
    <row r="24" spans="1:11" x14ac:dyDescent="0.2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</row>
    <row r="25" spans="1:11" x14ac:dyDescent="0.2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</row>
    <row r="26" spans="1:11" x14ac:dyDescent="0.2">
      <c r="A26" s="28"/>
      <c r="B26" s="28"/>
      <c r="C26" s="28"/>
      <c r="D26" s="28"/>
      <c r="E26" s="28"/>
      <c r="F26" s="28"/>
      <c r="G26" s="28"/>
      <c r="H26" s="28"/>
      <c r="I26" s="28"/>
      <c r="J26" s="28"/>
      <c r="K26" s="28"/>
    </row>
    <row r="27" spans="1:11" x14ac:dyDescent="0.2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</row>
    <row r="28" spans="1:11" x14ac:dyDescent="0.2">
      <c r="A28" s="28"/>
      <c r="B28" s="28"/>
      <c r="C28" s="28"/>
      <c r="D28" s="28"/>
      <c r="E28" s="28"/>
      <c r="F28" s="28"/>
      <c r="G28" s="28"/>
      <c r="H28" s="28"/>
      <c r="I28" s="28"/>
      <c r="J28" s="28"/>
      <c r="K28" s="28"/>
    </row>
    <row r="29" spans="1:11" x14ac:dyDescent="0.2">
      <c r="A29" s="28"/>
      <c r="B29" s="28"/>
      <c r="C29" s="28"/>
      <c r="D29" s="28"/>
      <c r="E29" s="28"/>
      <c r="F29" s="28"/>
      <c r="G29" s="28"/>
      <c r="H29" s="28"/>
      <c r="I29" s="28"/>
      <c r="J29" s="28"/>
      <c r="K29" s="28"/>
    </row>
    <row r="30" spans="1:11" x14ac:dyDescent="0.2">
      <c r="A30" s="28"/>
      <c r="B30" s="28"/>
      <c r="C30" s="28"/>
      <c r="D30" s="28"/>
      <c r="E30" s="28"/>
      <c r="F30" s="28"/>
      <c r="G30" s="28"/>
      <c r="H30" s="28"/>
      <c r="I30" s="28"/>
      <c r="J30" s="28"/>
      <c r="K30" s="28"/>
    </row>
    <row r="31" spans="1:11" x14ac:dyDescent="0.2">
      <c r="A31" s="28"/>
      <c r="B31" s="28"/>
      <c r="C31" s="28"/>
      <c r="D31" s="28"/>
      <c r="E31" s="28"/>
      <c r="F31" s="28"/>
      <c r="G31" s="28"/>
      <c r="H31" s="28"/>
      <c r="I31" s="28"/>
      <c r="J31" s="28"/>
      <c r="K31" s="28"/>
    </row>
    <row r="32" spans="1:11" x14ac:dyDescent="0.2">
      <c r="A32" s="28"/>
      <c r="B32" s="28"/>
      <c r="C32" s="28"/>
      <c r="D32" s="28"/>
      <c r="E32" s="28"/>
      <c r="F32" s="28"/>
      <c r="G32" s="28"/>
      <c r="H32" s="28"/>
      <c r="I32" s="28"/>
      <c r="J32" s="28"/>
      <c r="K32" s="28"/>
    </row>
    <row r="33" spans="1:11" x14ac:dyDescent="0.2">
      <c r="A33" s="28"/>
      <c r="B33" s="28"/>
      <c r="C33" s="28"/>
      <c r="D33" s="28"/>
      <c r="E33" s="28"/>
      <c r="F33" s="28"/>
      <c r="G33" s="28"/>
      <c r="H33" s="28"/>
      <c r="I33" s="28"/>
      <c r="J33" s="28"/>
      <c r="K33" s="28"/>
    </row>
    <row r="34" spans="1:11" x14ac:dyDescent="0.2">
      <c r="A34" s="28"/>
      <c r="B34" s="28"/>
      <c r="C34" s="28"/>
      <c r="D34" s="28"/>
      <c r="E34" s="28"/>
      <c r="F34" s="28"/>
      <c r="G34" s="28"/>
      <c r="H34" s="28"/>
      <c r="I34" s="28"/>
      <c r="J34" s="28"/>
      <c r="K34" s="28"/>
    </row>
    <row r="35" spans="1:11" x14ac:dyDescent="0.2">
      <c r="A35" s="28"/>
      <c r="B35" s="28"/>
      <c r="C35" s="28"/>
      <c r="D35" s="28"/>
      <c r="E35" s="28"/>
      <c r="F35" s="28"/>
      <c r="G35" s="28"/>
      <c r="H35" s="28"/>
      <c r="I35" s="28"/>
      <c r="J35" s="28"/>
      <c r="K35" s="28"/>
    </row>
    <row r="36" spans="1:1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28"/>
    </row>
    <row r="37" spans="1:11" x14ac:dyDescent="0.2">
      <c r="A37" s="28"/>
      <c r="B37" s="28"/>
      <c r="C37" s="28"/>
      <c r="D37" s="28"/>
      <c r="E37" s="28"/>
      <c r="F37" s="28"/>
      <c r="G37" s="28"/>
      <c r="H37" s="28"/>
      <c r="I37" s="28"/>
      <c r="J37" s="28"/>
      <c r="K37" s="28"/>
    </row>
    <row r="38" spans="1:11" x14ac:dyDescent="0.2">
      <c r="A38" s="28"/>
      <c r="B38" s="28"/>
      <c r="C38" s="28"/>
      <c r="D38" s="28"/>
      <c r="E38" s="28"/>
      <c r="F38" s="28"/>
      <c r="G38" s="28"/>
      <c r="H38" s="28"/>
      <c r="I38" s="28"/>
      <c r="J38" s="28"/>
      <c r="K38" s="28"/>
    </row>
    <row r="39" spans="1:11" x14ac:dyDescent="0.2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x14ac:dyDescent="0.2">
      <c r="A40" s="28"/>
      <c r="B40" s="28"/>
      <c r="C40" s="28"/>
      <c r="D40" s="28"/>
      <c r="E40" s="28"/>
      <c r="F40" s="28"/>
      <c r="G40" s="28"/>
      <c r="H40" s="28"/>
      <c r="I40" s="28"/>
      <c r="J40" s="28"/>
      <c r="K40" s="28"/>
    </row>
    <row r="41" spans="1:11" x14ac:dyDescent="0.2">
      <c r="A41" s="28"/>
      <c r="B41" s="28"/>
      <c r="C41" s="28"/>
      <c r="D41" s="28"/>
      <c r="E41" s="28"/>
      <c r="F41" s="28"/>
      <c r="G41" s="28"/>
      <c r="H41" s="28"/>
      <c r="I41" s="28"/>
      <c r="J41" s="28"/>
      <c r="K41" s="28"/>
    </row>
    <row r="42" spans="1:11" x14ac:dyDescent="0.2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</row>
    <row r="43" spans="1:11" x14ac:dyDescent="0.2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</row>
    <row r="44" spans="1:1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</row>
  </sheetData>
  <mergeCells count="6">
    <mergeCell ref="A16:K16"/>
    <mergeCell ref="A17:K17"/>
    <mergeCell ref="A1:K1"/>
    <mergeCell ref="M2:M3"/>
    <mergeCell ref="A2:K2"/>
    <mergeCell ref="A3:K3"/>
  </mergeCells>
  <conditionalFormatting sqref="B7:B14">
    <cfRule type="cellIs" dxfId="6" priority="58" operator="equal">
      <formula>0</formula>
    </cfRule>
  </conditionalFormatting>
  <conditionalFormatting sqref="B15">
    <cfRule type="cellIs" dxfId="5" priority="31" operator="equal">
      <formula>0</formula>
    </cfRule>
  </conditionalFormatting>
  <conditionalFormatting sqref="C7:K7 C10:K11 J8:K8 F9:K9 C14:K14 F13:K13 J12:K12">
    <cfRule type="cellIs" dxfId="4" priority="6" operator="equal">
      <formula>0</formula>
    </cfRule>
  </conditionalFormatting>
  <conditionalFormatting sqref="C15:K15">
    <cfRule type="cellIs" dxfId="3" priority="5" operator="equal">
      <formula>0</formula>
    </cfRule>
  </conditionalFormatting>
  <conditionalFormatting sqref="C8:I8 C9:E9">
    <cfRule type="cellIs" dxfId="2" priority="3" operator="equal">
      <formula>0</formula>
    </cfRule>
  </conditionalFormatting>
  <conditionalFormatting sqref="C12:E13">
    <cfRule type="cellIs" dxfId="1" priority="2" operator="equal">
      <formula>0</formula>
    </cfRule>
  </conditionalFormatting>
  <conditionalFormatting sqref="F12:I12">
    <cfRule type="cellIs" dxfId="0" priority="1" operator="equal">
      <formula>0</formula>
    </cfRule>
  </conditionalFormatting>
  <hyperlinks>
    <hyperlink ref="M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/>
  <dimension ref="A1:K55"/>
  <sheetViews>
    <sheetView showGridLines="0" workbookViewId="0">
      <selection activeCell="A19" sqref="A19:I19"/>
    </sheetView>
  </sheetViews>
  <sheetFormatPr baseColWidth="10" defaultColWidth="23.42578125" defaultRowHeight="13.5" customHeight="1" x14ac:dyDescent="0.2"/>
  <cols>
    <col min="1" max="1" width="34.85546875" style="29" bestFit="1" customWidth="1"/>
    <col min="2" max="2" width="8.42578125" style="72" bestFit="1" customWidth="1"/>
    <col min="3" max="3" width="15.140625" style="72" bestFit="1" customWidth="1"/>
    <col min="4" max="4" width="17.7109375" style="72" customWidth="1"/>
    <col min="5" max="5" width="8.5703125" style="72" bestFit="1" customWidth="1"/>
    <col min="6" max="6" width="7.7109375" style="72" bestFit="1" customWidth="1"/>
    <col min="7" max="100" width="10.7109375" style="19" customWidth="1"/>
    <col min="101" max="16384" width="23.42578125" style="19"/>
  </cols>
  <sheetData>
    <row r="1" spans="1:8" ht="12.75" customHeight="1" x14ac:dyDescent="0.2">
      <c r="A1" s="291" t="s">
        <v>383</v>
      </c>
      <c r="B1" s="300"/>
      <c r="C1" s="300"/>
      <c r="D1" s="300"/>
      <c r="E1" s="300"/>
      <c r="F1" s="300"/>
    </row>
    <row r="2" spans="1:8" ht="15" customHeight="1" x14ac:dyDescent="0.2">
      <c r="A2" s="291" t="s">
        <v>384</v>
      </c>
      <c r="B2" s="300"/>
      <c r="C2" s="300"/>
      <c r="D2" s="300"/>
      <c r="E2" s="300"/>
      <c r="F2" s="300"/>
      <c r="H2" s="259" t="s">
        <v>50</v>
      </c>
    </row>
    <row r="3" spans="1:8" ht="15" customHeight="1" x14ac:dyDescent="0.2">
      <c r="A3" s="291" t="s">
        <v>378</v>
      </c>
      <c r="B3" s="300"/>
      <c r="C3" s="300"/>
      <c r="D3" s="300"/>
      <c r="E3" s="300"/>
      <c r="F3" s="300"/>
      <c r="H3" s="259"/>
    </row>
    <row r="4" spans="1:8" ht="12.75" x14ac:dyDescent="0.2">
      <c r="A4" s="20"/>
      <c r="B4" s="69"/>
      <c r="C4" s="69"/>
      <c r="D4" s="69"/>
      <c r="E4" s="69"/>
      <c r="F4" s="69"/>
    </row>
    <row r="5" spans="1:8" ht="43.5" customHeight="1" x14ac:dyDescent="0.2">
      <c r="A5" s="22" t="s">
        <v>300</v>
      </c>
      <c r="B5" s="23" t="s">
        <v>81</v>
      </c>
      <c r="C5" s="23" t="s">
        <v>194</v>
      </c>
      <c r="D5" s="23" t="s">
        <v>317</v>
      </c>
      <c r="E5" s="23" t="s">
        <v>364</v>
      </c>
      <c r="F5" s="23" t="s">
        <v>363</v>
      </c>
      <c r="G5" s="173"/>
    </row>
    <row r="6" spans="1:8" ht="15" customHeight="1" x14ac:dyDescent="0.2">
      <c r="A6" s="105" t="s">
        <v>69</v>
      </c>
      <c r="B6" s="34">
        <v>14772</v>
      </c>
      <c r="C6" s="34">
        <v>4787</v>
      </c>
      <c r="D6" s="174">
        <v>689</v>
      </c>
      <c r="E6" s="34">
        <v>1158</v>
      </c>
      <c r="F6" s="34">
        <v>8138</v>
      </c>
      <c r="G6" s="173"/>
    </row>
    <row r="7" spans="1:8" ht="15" customHeight="1" x14ac:dyDescent="0.2">
      <c r="A7" s="98" t="s">
        <v>214</v>
      </c>
      <c r="B7" s="141">
        <v>532</v>
      </c>
      <c r="C7" s="141">
        <v>188</v>
      </c>
      <c r="D7" s="141">
        <v>127</v>
      </c>
      <c r="E7" s="141">
        <v>67</v>
      </c>
      <c r="F7" s="141">
        <v>150</v>
      </c>
      <c r="G7" s="173"/>
    </row>
    <row r="8" spans="1:8" ht="15" customHeight="1" x14ac:dyDescent="0.2">
      <c r="A8" s="98" t="s">
        <v>215</v>
      </c>
      <c r="B8" s="35">
        <v>1352</v>
      </c>
      <c r="C8" s="141">
        <v>941</v>
      </c>
      <c r="D8" s="141">
        <v>101</v>
      </c>
      <c r="E8" s="141">
        <v>126</v>
      </c>
      <c r="F8" s="141">
        <v>184</v>
      </c>
      <c r="G8" s="173"/>
    </row>
    <row r="9" spans="1:8" ht="15" customHeight="1" x14ac:dyDescent="0.2">
      <c r="A9" s="98" t="s">
        <v>216</v>
      </c>
      <c r="B9" s="141">
        <v>31</v>
      </c>
      <c r="C9" s="141">
        <v>6</v>
      </c>
      <c r="D9" s="141">
        <v>2</v>
      </c>
      <c r="E9" s="141">
        <v>5</v>
      </c>
      <c r="F9" s="141">
        <v>18</v>
      </c>
      <c r="G9" s="173"/>
    </row>
    <row r="10" spans="1:8" ht="15" customHeight="1" x14ac:dyDescent="0.2">
      <c r="A10" s="98" t="s">
        <v>217</v>
      </c>
      <c r="B10" s="141">
        <v>227</v>
      </c>
      <c r="C10" s="141">
        <v>38</v>
      </c>
      <c r="D10" s="141">
        <v>10</v>
      </c>
      <c r="E10" s="141">
        <v>27</v>
      </c>
      <c r="F10" s="141">
        <v>152</v>
      </c>
      <c r="G10" s="173"/>
    </row>
    <row r="11" spans="1:8" ht="15" customHeight="1" x14ac:dyDescent="0.2">
      <c r="A11" s="98" t="s">
        <v>219</v>
      </c>
      <c r="B11" s="35">
        <v>7963</v>
      </c>
      <c r="C11" s="141">
        <v>721</v>
      </c>
      <c r="D11" s="141">
        <v>22</v>
      </c>
      <c r="E11" s="141">
        <v>540</v>
      </c>
      <c r="F11" s="35">
        <v>6680</v>
      </c>
      <c r="G11" s="173"/>
    </row>
    <row r="12" spans="1:8" ht="15" customHeight="1" x14ac:dyDescent="0.2">
      <c r="A12" s="98" t="s">
        <v>220</v>
      </c>
      <c r="B12" s="35">
        <v>1049</v>
      </c>
      <c r="C12" s="141">
        <v>551</v>
      </c>
      <c r="D12" s="141">
        <v>86</v>
      </c>
      <c r="E12" s="141">
        <v>147</v>
      </c>
      <c r="F12" s="141">
        <v>265</v>
      </c>
      <c r="G12" s="173"/>
    </row>
    <row r="13" spans="1:8" ht="15" customHeight="1" x14ac:dyDescent="0.2">
      <c r="A13" s="98" t="s">
        <v>221</v>
      </c>
      <c r="B13" s="141">
        <v>246</v>
      </c>
      <c r="C13" s="141">
        <v>83</v>
      </c>
      <c r="D13" s="141">
        <v>18</v>
      </c>
      <c r="E13" s="141">
        <v>28</v>
      </c>
      <c r="F13" s="141">
        <v>117</v>
      </c>
      <c r="G13" s="173"/>
    </row>
    <row r="14" spans="1:8" s="178" customFormat="1" ht="15" customHeight="1" x14ac:dyDescent="0.2">
      <c r="A14" s="176" t="s">
        <v>222</v>
      </c>
      <c r="B14" s="175">
        <v>138</v>
      </c>
      <c r="C14" s="175">
        <v>53</v>
      </c>
      <c r="D14" s="175">
        <v>13</v>
      </c>
      <c r="E14" s="175">
        <v>19</v>
      </c>
      <c r="F14" s="175">
        <v>53</v>
      </c>
      <c r="G14" s="177"/>
    </row>
    <row r="15" spans="1:8" s="178" customFormat="1" ht="15" customHeight="1" x14ac:dyDescent="0.2">
      <c r="A15" s="176" t="s">
        <v>223</v>
      </c>
      <c r="B15" s="175">
        <v>43</v>
      </c>
      <c r="C15" s="175">
        <v>21</v>
      </c>
      <c r="D15" s="175">
        <v>4</v>
      </c>
      <c r="E15" s="175">
        <v>4</v>
      </c>
      <c r="F15" s="175">
        <v>14</v>
      </c>
      <c r="G15" s="177"/>
    </row>
    <row r="16" spans="1:8" s="178" customFormat="1" ht="15" customHeight="1" x14ac:dyDescent="0.2">
      <c r="A16" s="176" t="s">
        <v>379</v>
      </c>
      <c r="B16" s="175">
        <v>65</v>
      </c>
      <c r="C16" s="175">
        <v>9</v>
      </c>
      <c r="D16" s="175">
        <v>1</v>
      </c>
      <c r="E16" s="175">
        <v>5</v>
      </c>
      <c r="F16" s="175">
        <v>50</v>
      </c>
      <c r="G16" s="177"/>
    </row>
    <row r="17" spans="1:11" ht="15" customHeight="1" x14ac:dyDescent="0.2">
      <c r="A17" s="98" t="s">
        <v>380</v>
      </c>
      <c r="B17" s="141">
        <v>38</v>
      </c>
      <c r="C17" s="141">
        <v>11</v>
      </c>
      <c r="D17" s="141">
        <v>2</v>
      </c>
      <c r="E17" s="141">
        <v>4</v>
      </c>
      <c r="F17" s="141">
        <v>21</v>
      </c>
      <c r="G17" s="173"/>
    </row>
    <row r="18" spans="1:11" s="178" customFormat="1" ht="15" customHeight="1" x14ac:dyDescent="0.2">
      <c r="A18" s="176" t="s">
        <v>222</v>
      </c>
      <c r="B18" s="175">
        <v>13</v>
      </c>
      <c r="C18" s="175">
        <v>2</v>
      </c>
      <c r="D18" s="175">
        <v>2</v>
      </c>
      <c r="E18" s="175">
        <v>3</v>
      </c>
      <c r="F18" s="175">
        <v>6</v>
      </c>
      <c r="G18" s="177"/>
    </row>
    <row r="19" spans="1:11" s="178" customFormat="1" ht="15" customHeight="1" x14ac:dyDescent="0.2">
      <c r="A19" s="176" t="s">
        <v>223</v>
      </c>
      <c r="B19" s="175">
        <v>3</v>
      </c>
      <c r="C19" s="175">
        <v>0</v>
      </c>
      <c r="D19" s="175">
        <v>0</v>
      </c>
      <c r="E19" s="175">
        <v>0</v>
      </c>
      <c r="F19" s="175">
        <v>3</v>
      </c>
      <c r="G19" s="177"/>
    </row>
    <row r="20" spans="1:11" s="178" customFormat="1" ht="15" customHeight="1" x14ac:dyDescent="0.2">
      <c r="A20" s="176" t="s">
        <v>379</v>
      </c>
      <c r="B20" s="175">
        <v>22</v>
      </c>
      <c r="C20" s="175">
        <v>9</v>
      </c>
      <c r="D20" s="175">
        <v>0</v>
      </c>
      <c r="E20" s="175">
        <v>1</v>
      </c>
      <c r="F20" s="175">
        <v>12</v>
      </c>
      <c r="G20" s="177"/>
    </row>
    <row r="21" spans="1:11" ht="15" customHeight="1" x14ac:dyDescent="0.2">
      <c r="A21" s="98" t="s">
        <v>226</v>
      </c>
      <c r="B21" s="141">
        <v>9</v>
      </c>
      <c r="C21" s="141">
        <v>5</v>
      </c>
      <c r="D21" s="141">
        <v>0</v>
      </c>
      <c r="E21" s="141">
        <v>1</v>
      </c>
      <c r="F21" s="141">
        <v>3</v>
      </c>
      <c r="G21" s="173"/>
    </row>
    <row r="22" spans="1:11" ht="12.75" x14ac:dyDescent="0.2">
      <c r="A22" s="98" t="s">
        <v>227</v>
      </c>
      <c r="B22" s="35">
        <v>1772</v>
      </c>
      <c r="C22" s="35">
        <v>1211</v>
      </c>
      <c r="D22" s="141">
        <v>89</v>
      </c>
      <c r="E22" s="141">
        <v>177</v>
      </c>
      <c r="F22" s="141">
        <v>295</v>
      </c>
      <c r="G22" s="173"/>
    </row>
    <row r="23" spans="1:11" thickBot="1" x14ac:dyDescent="0.25">
      <c r="A23" s="102" t="s">
        <v>230</v>
      </c>
      <c r="B23" s="179">
        <v>1553</v>
      </c>
      <c r="C23" s="179">
        <v>1032</v>
      </c>
      <c r="D23" s="180">
        <v>232</v>
      </c>
      <c r="E23" s="180">
        <v>36</v>
      </c>
      <c r="F23" s="180">
        <v>253</v>
      </c>
      <c r="G23" s="173"/>
    </row>
    <row r="24" spans="1:11" ht="12.75" x14ac:dyDescent="0.2">
      <c r="A24" s="283" t="s">
        <v>382</v>
      </c>
      <c r="B24" s="301"/>
      <c r="C24" s="301"/>
      <c r="D24" s="301"/>
      <c r="E24" s="301"/>
      <c r="F24" s="301"/>
      <c r="G24" s="173"/>
    </row>
    <row r="25" spans="1:11" ht="12.75" customHeight="1" x14ac:dyDescent="0.2">
      <c r="A25" s="29" t="s">
        <v>381</v>
      </c>
      <c r="B25" s="71"/>
      <c r="C25" s="71"/>
      <c r="D25" s="71"/>
      <c r="E25" s="71"/>
      <c r="F25" s="71"/>
      <c r="G25" s="173"/>
    </row>
    <row r="26" spans="1:11" ht="12.75" customHeight="1" x14ac:dyDescent="0.2">
      <c r="A26" s="299" t="s">
        <v>377</v>
      </c>
      <c r="B26" s="299"/>
      <c r="C26" s="299"/>
      <c r="D26" s="299"/>
      <c r="E26" s="299"/>
      <c r="F26" s="299"/>
      <c r="G26" s="28"/>
      <c r="H26" s="28"/>
      <c r="I26" s="28"/>
      <c r="J26" s="28"/>
      <c r="K26" s="28"/>
    </row>
    <row r="27" spans="1:11" ht="12.75" x14ac:dyDescent="0.2"/>
    <row r="28" spans="1:11" ht="12.75" x14ac:dyDescent="0.2"/>
    <row r="29" spans="1:11" ht="12.75" x14ac:dyDescent="0.2"/>
    <row r="30" spans="1:11" ht="12.75" x14ac:dyDescent="0.2"/>
    <row r="31" spans="1:11" ht="12.75" x14ac:dyDescent="0.2"/>
    <row r="32" spans="1:11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</sheetData>
  <mergeCells count="6">
    <mergeCell ref="A1:F1"/>
    <mergeCell ref="H2:H3"/>
    <mergeCell ref="A26:F26"/>
    <mergeCell ref="A2:F2"/>
    <mergeCell ref="A3:F3"/>
    <mergeCell ref="A24:F24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/>
  <dimension ref="A1:H71"/>
  <sheetViews>
    <sheetView showGridLines="0" workbookViewId="0">
      <selection activeCell="A19" sqref="A19:I19"/>
    </sheetView>
  </sheetViews>
  <sheetFormatPr baseColWidth="10" defaultRowHeight="13.5" customHeight="1" x14ac:dyDescent="0.2"/>
  <cols>
    <col min="1" max="1" width="16.7109375" style="29" bestFit="1" customWidth="1"/>
    <col min="2" max="2" width="10.28515625" style="29" customWidth="1"/>
    <col min="3" max="3" width="16.5703125" style="29" customWidth="1"/>
    <col min="4" max="4" width="15.28515625" style="29" customWidth="1"/>
    <col min="5" max="5" width="13.28515625" style="29" customWidth="1"/>
    <col min="6" max="6" width="12.140625" style="29" customWidth="1"/>
    <col min="7" max="44" width="10.7109375" style="19" customWidth="1"/>
    <col min="45" max="16384" width="11.42578125" style="19"/>
  </cols>
  <sheetData>
    <row r="1" spans="1:8" ht="12.75" x14ac:dyDescent="0.2">
      <c r="A1" s="291" t="s">
        <v>386</v>
      </c>
      <c r="B1" s="300"/>
      <c r="C1" s="300"/>
      <c r="D1" s="300"/>
      <c r="E1" s="300"/>
      <c r="F1" s="300"/>
    </row>
    <row r="2" spans="1:8" ht="15" customHeight="1" x14ac:dyDescent="0.2">
      <c r="A2" s="291" t="s">
        <v>343</v>
      </c>
      <c r="B2" s="300"/>
      <c r="C2" s="300"/>
      <c r="D2" s="300"/>
      <c r="E2" s="300"/>
      <c r="F2" s="300"/>
      <c r="H2" s="259" t="s">
        <v>50</v>
      </c>
    </row>
    <row r="3" spans="1:8" ht="15" customHeight="1" x14ac:dyDescent="0.2">
      <c r="A3" s="291" t="s">
        <v>388</v>
      </c>
      <c r="B3" s="300"/>
      <c r="C3" s="300"/>
      <c r="D3" s="300"/>
      <c r="E3" s="300"/>
      <c r="F3" s="300"/>
      <c r="H3" s="259"/>
    </row>
    <row r="4" spans="1:8" ht="12.75" x14ac:dyDescent="0.2">
      <c r="A4" s="291" t="s">
        <v>389</v>
      </c>
      <c r="B4" s="300"/>
      <c r="C4" s="300"/>
      <c r="D4" s="300"/>
      <c r="E4" s="300"/>
      <c r="F4" s="300"/>
    </row>
    <row r="5" spans="1:8" ht="15" x14ac:dyDescent="0.2">
      <c r="A5" s="40"/>
      <c r="B5" s="40"/>
      <c r="C5" s="40"/>
      <c r="D5" s="40"/>
      <c r="E5" s="40"/>
      <c r="F5" s="40"/>
    </row>
    <row r="6" spans="1:8" s="32" customFormat="1" ht="38.25" x14ac:dyDescent="0.2">
      <c r="A6" s="194" t="s">
        <v>85</v>
      </c>
      <c r="B6" s="195" t="s">
        <v>81</v>
      </c>
      <c r="C6" s="195" t="s">
        <v>194</v>
      </c>
      <c r="D6" s="195" t="s">
        <v>317</v>
      </c>
      <c r="E6" s="195" t="s">
        <v>364</v>
      </c>
      <c r="F6" s="195" t="s">
        <v>363</v>
      </c>
    </row>
    <row r="7" spans="1:8" ht="15" customHeight="1" x14ac:dyDescent="0.2">
      <c r="A7" s="36" t="s">
        <v>69</v>
      </c>
      <c r="B7" s="34">
        <f>SUM(C7:F7)</f>
        <v>14772</v>
      </c>
      <c r="C7" s="34">
        <v>4787</v>
      </c>
      <c r="D7" s="45">
        <v>689</v>
      </c>
      <c r="E7" s="34">
        <v>1158</v>
      </c>
      <c r="F7" s="34">
        <v>8138</v>
      </c>
    </row>
    <row r="8" spans="1:8" ht="15" customHeight="1" x14ac:dyDescent="0.2">
      <c r="A8" s="28" t="s">
        <v>118</v>
      </c>
      <c r="B8" s="33">
        <f t="shared" ref="B8:B34" si="0">SUM(C8:F8)</f>
        <v>648</v>
      </c>
      <c r="C8" s="33">
        <v>41</v>
      </c>
      <c r="D8" s="33">
        <v>69</v>
      </c>
      <c r="E8" s="33">
        <v>81</v>
      </c>
      <c r="F8" s="33">
        <v>457</v>
      </c>
    </row>
    <row r="9" spans="1:8" ht="15" customHeight="1" x14ac:dyDescent="0.2">
      <c r="A9" s="28" t="s">
        <v>119</v>
      </c>
      <c r="B9" s="35">
        <f t="shared" si="0"/>
        <v>1251</v>
      </c>
      <c r="C9" s="33">
        <v>710</v>
      </c>
      <c r="D9" s="33">
        <v>0</v>
      </c>
      <c r="E9" s="33">
        <v>74</v>
      </c>
      <c r="F9" s="33">
        <v>467</v>
      </c>
    </row>
    <row r="10" spans="1:8" ht="15" customHeight="1" x14ac:dyDescent="0.2">
      <c r="A10" s="28" t="s">
        <v>120</v>
      </c>
      <c r="B10" s="33">
        <f t="shared" si="0"/>
        <v>899</v>
      </c>
      <c r="C10" s="33">
        <v>386</v>
      </c>
      <c r="D10" s="33">
        <v>0</v>
      </c>
      <c r="E10" s="33">
        <v>105</v>
      </c>
      <c r="F10" s="33">
        <v>408</v>
      </c>
    </row>
    <row r="11" spans="1:8" s="32" customFormat="1" ht="15" customHeight="1" x14ac:dyDescent="0.2">
      <c r="A11" s="28" t="s">
        <v>121</v>
      </c>
      <c r="B11" s="35">
        <f t="shared" si="0"/>
        <v>1187</v>
      </c>
      <c r="C11" s="33">
        <v>440</v>
      </c>
      <c r="D11" s="33">
        <v>2</v>
      </c>
      <c r="E11" s="33">
        <v>101</v>
      </c>
      <c r="F11" s="33">
        <v>644</v>
      </c>
    </row>
    <row r="12" spans="1:8" ht="15" customHeight="1" x14ac:dyDescent="0.2">
      <c r="A12" s="28" t="s">
        <v>122</v>
      </c>
      <c r="B12" s="33">
        <f t="shared" si="0"/>
        <v>202</v>
      </c>
      <c r="C12" s="33" t="s">
        <v>83</v>
      </c>
      <c r="D12" s="33">
        <v>34</v>
      </c>
      <c r="E12" s="33">
        <v>21</v>
      </c>
      <c r="F12" s="33">
        <v>147</v>
      </c>
    </row>
    <row r="13" spans="1:8" ht="15" customHeight="1" x14ac:dyDescent="0.2">
      <c r="A13" s="28" t="s">
        <v>123</v>
      </c>
      <c r="B13" s="33">
        <f t="shared" si="0"/>
        <v>495</v>
      </c>
      <c r="C13" s="33">
        <v>281</v>
      </c>
      <c r="D13" s="33">
        <v>0</v>
      </c>
      <c r="E13" s="33">
        <v>6</v>
      </c>
      <c r="F13" s="33">
        <v>208</v>
      </c>
    </row>
    <row r="14" spans="1:8" ht="15" customHeight="1" x14ac:dyDescent="0.2">
      <c r="A14" s="28" t="s">
        <v>124</v>
      </c>
      <c r="B14" s="33">
        <f t="shared" si="0"/>
        <v>134</v>
      </c>
      <c r="C14" s="33" t="s">
        <v>83</v>
      </c>
      <c r="D14" s="33">
        <v>26</v>
      </c>
      <c r="E14" s="33">
        <v>14</v>
      </c>
      <c r="F14" s="33">
        <v>94</v>
      </c>
    </row>
    <row r="15" spans="1:8" s="29" customFormat="1" ht="15" customHeight="1" x14ac:dyDescent="0.25">
      <c r="A15" s="28" t="s">
        <v>125</v>
      </c>
      <c r="B15" s="35">
        <f t="shared" si="0"/>
        <v>1419</v>
      </c>
      <c r="C15" s="33">
        <v>544</v>
      </c>
      <c r="D15" s="33">
        <v>28</v>
      </c>
      <c r="E15" s="33">
        <v>222</v>
      </c>
      <c r="F15" s="33">
        <v>625</v>
      </c>
    </row>
    <row r="16" spans="1:8" ht="12.75" x14ac:dyDescent="0.2">
      <c r="A16" s="28" t="s">
        <v>126</v>
      </c>
      <c r="B16" s="33">
        <f t="shared" si="0"/>
        <v>592</v>
      </c>
      <c r="C16" s="33">
        <v>228</v>
      </c>
      <c r="D16" s="33">
        <v>53</v>
      </c>
      <c r="E16" s="33">
        <v>25</v>
      </c>
      <c r="F16" s="33">
        <v>286</v>
      </c>
    </row>
    <row r="17" spans="1:6" ht="12.75" x14ac:dyDescent="0.2">
      <c r="A17" s="28" t="s">
        <v>127</v>
      </c>
      <c r="B17" s="33">
        <f t="shared" si="0"/>
        <v>778</v>
      </c>
      <c r="C17" s="33">
        <v>213</v>
      </c>
      <c r="D17" s="33">
        <v>41</v>
      </c>
      <c r="E17" s="33">
        <v>49</v>
      </c>
      <c r="F17" s="33">
        <v>475</v>
      </c>
    </row>
    <row r="18" spans="1:6" ht="12.75" x14ac:dyDescent="0.2">
      <c r="A18" s="28" t="s">
        <v>128</v>
      </c>
      <c r="B18" s="37">
        <f t="shared" si="0"/>
        <v>118</v>
      </c>
      <c r="C18" s="33" t="s">
        <v>83</v>
      </c>
      <c r="D18" s="33">
        <v>16</v>
      </c>
      <c r="E18" s="33">
        <v>4</v>
      </c>
      <c r="F18" s="33">
        <v>98</v>
      </c>
    </row>
    <row r="19" spans="1:6" ht="12.75" x14ac:dyDescent="0.2">
      <c r="A19" s="28" t="s">
        <v>129</v>
      </c>
      <c r="B19" s="35">
        <f t="shared" si="0"/>
        <v>1173</v>
      </c>
      <c r="C19" s="33">
        <v>576</v>
      </c>
      <c r="D19" s="33">
        <v>0</v>
      </c>
      <c r="E19" s="33">
        <v>70</v>
      </c>
      <c r="F19" s="33">
        <v>527</v>
      </c>
    </row>
    <row r="20" spans="1:6" ht="12.75" x14ac:dyDescent="0.2">
      <c r="A20" s="28" t="s">
        <v>130</v>
      </c>
      <c r="B20" s="33">
        <f t="shared" si="0"/>
        <v>529</v>
      </c>
      <c r="C20" s="33">
        <v>399</v>
      </c>
      <c r="D20" s="33">
        <v>0</v>
      </c>
      <c r="E20" s="33">
        <v>6</v>
      </c>
      <c r="F20" s="33">
        <v>124</v>
      </c>
    </row>
    <row r="21" spans="1:6" ht="12.75" x14ac:dyDescent="0.2">
      <c r="A21" s="28" t="s">
        <v>131</v>
      </c>
      <c r="B21" s="35">
        <f t="shared" si="0"/>
        <v>1135</v>
      </c>
      <c r="C21" s="33">
        <v>421</v>
      </c>
      <c r="D21" s="33">
        <v>40</v>
      </c>
      <c r="E21" s="33">
        <v>107</v>
      </c>
      <c r="F21" s="33">
        <v>567</v>
      </c>
    </row>
    <row r="22" spans="1:6" ht="12.75" x14ac:dyDescent="0.2">
      <c r="A22" s="28" t="s">
        <v>239</v>
      </c>
      <c r="B22" s="37">
        <f t="shared" si="0"/>
        <v>158</v>
      </c>
      <c r="C22" s="33" t="s">
        <v>83</v>
      </c>
      <c r="D22" s="33">
        <v>29</v>
      </c>
      <c r="E22" s="33">
        <v>18</v>
      </c>
      <c r="F22" s="33">
        <v>111</v>
      </c>
    </row>
    <row r="23" spans="1:6" ht="12.75" x14ac:dyDescent="0.2">
      <c r="A23" s="28" t="s">
        <v>133</v>
      </c>
      <c r="B23" s="33">
        <f t="shared" si="0"/>
        <v>607</v>
      </c>
      <c r="C23" s="33">
        <v>224</v>
      </c>
      <c r="D23" s="33">
        <v>3</v>
      </c>
      <c r="E23" s="33">
        <v>5</v>
      </c>
      <c r="F23" s="33">
        <v>375</v>
      </c>
    </row>
    <row r="24" spans="1:6" ht="12.75" x14ac:dyDescent="0.2">
      <c r="A24" s="28" t="s">
        <v>134</v>
      </c>
      <c r="B24" s="33">
        <f t="shared" si="0"/>
        <v>322</v>
      </c>
      <c r="C24" s="33" t="s">
        <v>83</v>
      </c>
      <c r="D24" s="33">
        <v>25</v>
      </c>
      <c r="E24" s="33">
        <v>12</v>
      </c>
      <c r="F24" s="33">
        <v>285</v>
      </c>
    </row>
    <row r="25" spans="1:6" ht="12.75" x14ac:dyDescent="0.2">
      <c r="A25" s="28" t="s">
        <v>135</v>
      </c>
      <c r="B25" s="33">
        <f t="shared" si="0"/>
        <v>430</v>
      </c>
      <c r="C25" s="33" t="s">
        <v>83</v>
      </c>
      <c r="D25" s="33">
        <v>24</v>
      </c>
      <c r="E25" s="33">
        <v>21</v>
      </c>
      <c r="F25" s="33">
        <v>385</v>
      </c>
    </row>
    <row r="26" spans="1:6" ht="12.75" x14ac:dyDescent="0.2">
      <c r="A26" s="28" t="s">
        <v>136</v>
      </c>
      <c r="B26" s="33">
        <f t="shared" si="0"/>
        <v>226</v>
      </c>
      <c r="C26" s="33" t="s">
        <v>83</v>
      </c>
      <c r="D26" s="33">
        <v>44</v>
      </c>
      <c r="E26" s="33">
        <v>20</v>
      </c>
      <c r="F26" s="33">
        <v>162</v>
      </c>
    </row>
    <row r="27" spans="1:6" ht="12.75" x14ac:dyDescent="0.2">
      <c r="A27" s="28" t="s">
        <v>137</v>
      </c>
      <c r="B27" s="33">
        <f t="shared" si="0"/>
        <v>408</v>
      </c>
      <c r="C27" s="33">
        <v>127</v>
      </c>
      <c r="D27" s="33">
        <v>0</v>
      </c>
      <c r="E27" s="33">
        <v>47</v>
      </c>
      <c r="F27" s="33">
        <v>234</v>
      </c>
    </row>
    <row r="28" spans="1:6" ht="12.75" x14ac:dyDescent="0.2">
      <c r="A28" s="28" t="s">
        <v>138</v>
      </c>
      <c r="B28" s="33">
        <f t="shared" si="0"/>
        <v>701</v>
      </c>
      <c r="C28" s="33" t="s">
        <v>83</v>
      </c>
      <c r="D28" s="33">
        <v>87</v>
      </c>
      <c r="E28" s="33">
        <v>48</v>
      </c>
      <c r="F28" s="33">
        <v>566</v>
      </c>
    </row>
    <row r="29" spans="1:6" ht="12.75" x14ac:dyDescent="0.2">
      <c r="A29" s="28" t="s">
        <v>139</v>
      </c>
      <c r="B29" s="37">
        <f t="shared" si="0"/>
        <v>181</v>
      </c>
      <c r="C29" s="33" t="s">
        <v>83</v>
      </c>
      <c r="D29" s="33">
        <v>14</v>
      </c>
      <c r="E29" s="33">
        <v>10</v>
      </c>
      <c r="F29" s="33">
        <v>157</v>
      </c>
    </row>
    <row r="30" spans="1:6" ht="12.75" x14ac:dyDescent="0.2">
      <c r="A30" s="28" t="s">
        <v>275</v>
      </c>
      <c r="B30" s="33">
        <f t="shared" si="0"/>
        <v>190</v>
      </c>
      <c r="C30" s="33" t="s">
        <v>83</v>
      </c>
      <c r="D30" s="33">
        <v>30</v>
      </c>
      <c r="E30" s="33">
        <v>2</v>
      </c>
      <c r="F30" s="33">
        <v>158</v>
      </c>
    </row>
    <row r="31" spans="1:6" ht="12.75" x14ac:dyDescent="0.2">
      <c r="A31" s="28" t="s">
        <v>141</v>
      </c>
      <c r="B31" s="37">
        <f t="shared" si="0"/>
        <v>80</v>
      </c>
      <c r="C31" s="33" t="s">
        <v>83</v>
      </c>
      <c r="D31" s="33">
        <v>11</v>
      </c>
      <c r="E31" s="33">
        <v>3</v>
      </c>
      <c r="F31" s="33">
        <v>66</v>
      </c>
    </row>
    <row r="32" spans="1:6" ht="12.75" x14ac:dyDescent="0.2">
      <c r="A32" s="28" t="s">
        <v>142</v>
      </c>
      <c r="B32" s="33">
        <f t="shared" si="0"/>
        <v>360</v>
      </c>
      <c r="C32" s="33" t="s">
        <v>83</v>
      </c>
      <c r="D32" s="33">
        <v>94</v>
      </c>
      <c r="E32" s="33">
        <v>58</v>
      </c>
      <c r="F32" s="33">
        <v>208</v>
      </c>
    </row>
    <row r="33" spans="1:6" ht="12.75" x14ac:dyDescent="0.2">
      <c r="A33" s="28" t="s">
        <v>143</v>
      </c>
      <c r="B33" s="33">
        <f t="shared" si="0"/>
        <v>465</v>
      </c>
      <c r="C33" s="33">
        <v>197</v>
      </c>
      <c r="D33" s="33">
        <v>0</v>
      </c>
      <c r="E33" s="33">
        <v>29</v>
      </c>
      <c r="F33" s="33">
        <v>239</v>
      </c>
    </row>
    <row r="34" spans="1:6" ht="12.75" customHeight="1" thickBot="1" x14ac:dyDescent="0.25">
      <c r="A34" s="38" t="s">
        <v>144</v>
      </c>
      <c r="B34" s="66">
        <f t="shared" si="0"/>
        <v>84</v>
      </c>
      <c r="C34" s="66" t="s">
        <v>83</v>
      </c>
      <c r="D34" s="66">
        <v>19</v>
      </c>
      <c r="E34" s="66">
        <v>0</v>
      </c>
      <c r="F34" s="66">
        <v>65</v>
      </c>
    </row>
    <row r="35" spans="1:6" ht="12.75" customHeight="1" x14ac:dyDescent="0.2">
      <c r="A35" s="299" t="s">
        <v>377</v>
      </c>
      <c r="B35" s="299"/>
      <c r="C35" s="299"/>
      <c r="D35" s="299"/>
      <c r="E35" s="299"/>
      <c r="F35" s="299"/>
    </row>
    <row r="36" spans="1:6" ht="12.75" x14ac:dyDescent="0.2">
      <c r="A36" s="283"/>
      <c r="B36" s="302"/>
      <c r="C36" s="302"/>
      <c r="D36" s="302"/>
      <c r="E36" s="302"/>
      <c r="F36" s="302"/>
    </row>
    <row r="37" spans="1:6" ht="12.75" x14ac:dyDescent="0.2"/>
    <row r="38" spans="1:6" ht="12.75" x14ac:dyDescent="0.2"/>
    <row r="39" spans="1:6" ht="12.75" x14ac:dyDescent="0.2"/>
    <row r="40" spans="1:6" ht="12.75" x14ac:dyDescent="0.2"/>
    <row r="41" spans="1:6" ht="12.75" x14ac:dyDescent="0.2"/>
    <row r="42" spans="1:6" ht="12.75" x14ac:dyDescent="0.2"/>
    <row r="43" spans="1:6" ht="12.75" x14ac:dyDescent="0.2"/>
    <row r="44" spans="1:6" ht="12.75" x14ac:dyDescent="0.2"/>
    <row r="45" spans="1:6" ht="12.75" x14ac:dyDescent="0.2"/>
    <row r="46" spans="1:6" ht="12.75" x14ac:dyDescent="0.2"/>
    <row r="47" spans="1:6" ht="12.75" x14ac:dyDescent="0.2"/>
    <row r="48" spans="1:6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</sheetData>
  <mergeCells count="7">
    <mergeCell ref="H2:H3"/>
    <mergeCell ref="A35:F35"/>
    <mergeCell ref="A1:F1"/>
    <mergeCell ref="A36:F36"/>
    <mergeCell ref="A2:F2"/>
    <mergeCell ref="A4:F4"/>
    <mergeCell ref="A3:F3"/>
  </mergeCells>
  <hyperlinks>
    <hyperlink ref="H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19A0FF"/>
    <pageSetUpPr fitToPage="1"/>
  </sheetPr>
  <dimension ref="A2:I29"/>
  <sheetViews>
    <sheetView showGridLines="0" workbookViewId="0">
      <selection activeCell="A19" sqref="A19:I19"/>
    </sheetView>
  </sheetViews>
  <sheetFormatPr baseColWidth="10" defaultRowHeight="12.75" x14ac:dyDescent="0.2"/>
  <cols>
    <col min="1" max="16384" width="11.42578125" style="18"/>
  </cols>
  <sheetData>
    <row r="2" spans="1:9" x14ac:dyDescent="0.2">
      <c r="I2" s="259" t="s">
        <v>50</v>
      </c>
    </row>
    <row r="3" spans="1:9" x14ac:dyDescent="0.2">
      <c r="I3" s="259"/>
    </row>
    <row r="15" spans="1:9" ht="15" customHeight="1" x14ac:dyDescent="0.2">
      <c r="A15" s="263" t="s">
        <v>390</v>
      </c>
      <c r="B15" s="263"/>
      <c r="C15" s="263"/>
      <c r="D15" s="263"/>
      <c r="E15" s="263"/>
      <c r="F15" s="263"/>
      <c r="G15" s="263"/>
      <c r="H15" s="263"/>
    </row>
    <row r="16" spans="1:9" ht="12.75" customHeight="1" x14ac:dyDescent="0.2">
      <c r="A16" s="263"/>
      <c r="B16" s="263"/>
      <c r="C16" s="263"/>
      <c r="D16" s="263"/>
      <c r="E16" s="263"/>
      <c r="F16" s="263"/>
      <c r="G16" s="263"/>
      <c r="H16" s="263"/>
    </row>
    <row r="17" spans="1:8" ht="12.75" customHeight="1" x14ac:dyDescent="0.2">
      <c r="A17" s="263"/>
      <c r="B17" s="263"/>
      <c r="C17" s="263"/>
      <c r="D17" s="263"/>
      <c r="E17" s="263"/>
      <c r="F17" s="263"/>
      <c r="G17" s="263"/>
      <c r="H17" s="263"/>
    </row>
    <row r="18" spans="1:8" ht="12.75" customHeight="1" x14ac:dyDescent="0.2">
      <c r="A18" s="263"/>
      <c r="B18" s="263"/>
      <c r="C18" s="263"/>
      <c r="D18" s="263"/>
      <c r="E18" s="263"/>
      <c r="F18" s="263"/>
      <c r="G18" s="263"/>
      <c r="H18" s="263"/>
    </row>
    <row r="19" spans="1:8" ht="12.75" customHeight="1" x14ac:dyDescent="0.2">
      <c r="A19" s="263"/>
      <c r="B19" s="263"/>
      <c r="C19" s="263"/>
      <c r="D19" s="263"/>
      <c r="E19" s="263"/>
      <c r="F19" s="263"/>
      <c r="G19" s="263"/>
      <c r="H19" s="263"/>
    </row>
    <row r="20" spans="1:8" ht="12.75" customHeight="1" x14ac:dyDescent="0.2">
      <c r="A20" s="263"/>
      <c r="B20" s="263"/>
      <c r="C20" s="263"/>
      <c r="D20" s="263"/>
      <c r="E20" s="263"/>
      <c r="F20" s="263"/>
      <c r="G20" s="263"/>
      <c r="H20" s="263"/>
    </row>
    <row r="21" spans="1:8" ht="12.75" customHeight="1" x14ac:dyDescent="0.2">
      <c r="A21" s="263"/>
      <c r="B21" s="263"/>
      <c r="C21" s="263"/>
      <c r="D21" s="263"/>
      <c r="E21" s="263"/>
      <c r="F21" s="263"/>
      <c r="G21" s="263"/>
      <c r="H21" s="263"/>
    </row>
    <row r="22" spans="1:8" ht="12.75" customHeight="1" x14ac:dyDescent="0.2">
      <c r="A22" s="263"/>
      <c r="B22" s="263"/>
      <c r="C22" s="263"/>
      <c r="D22" s="263"/>
      <c r="E22" s="263"/>
      <c r="F22" s="263"/>
      <c r="G22" s="263"/>
      <c r="H22" s="263"/>
    </row>
    <row r="23" spans="1:8" ht="12.75" customHeight="1" x14ac:dyDescent="0.2">
      <c r="A23" s="263"/>
      <c r="B23" s="263"/>
      <c r="C23" s="263"/>
      <c r="D23" s="263"/>
      <c r="E23" s="263"/>
      <c r="F23" s="263"/>
      <c r="G23" s="263"/>
      <c r="H23" s="263"/>
    </row>
    <row r="24" spans="1:8" ht="12.75" customHeight="1" x14ac:dyDescent="0.2">
      <c r="A24" s="263"/>
      <c r="B24" s="263"/>
      <c r="C24" s="263"/>
      <c r="D24" s="263"/>
      <c r="E24" s="263"/>
      <c r="F24" s="263"/>
      <c r="G24" s="263"/>
      <c r="H24" s="263"/>
    </row>
    <row r="25" spans="1:8" ht="12.75" customHeight="1" x14ac:dyDescent="0.2">
      <c r="A25" s="263"/>
      <c r="B25" s="263"/>
      <c r="C25" s="263"/>
      <c r="D25" s="263"/>
      <c r="E25" s="263"/>
      <c r="F25" s="263"/>
      <c r="G25" s="263"/>
      <c r="H25" s="263"/>
    </row>
    <row r="26" spans="1:8" ht="12.75" customHeight="1" x14ac:dyDescent="0.2">
      <c r="A26" s="263"/>
      <c r="B26" s="263"/>
      <c r="C26" s="263"/>
      <c r="D26" s="263"/>
      <c r="E26" s="263"/>
      <c r="F26" s="263"/>
      <c r="G26" s="263"/>
      <c r="H26" s="263"/>
    </row>
    <row r="27" spans="1:8" ht="12.75" customHeight="1" x14ac:dyDescent="0.2">
      <c r="A27" s="263"/>
      <c r="B27" s="263"/>
      <c r="C27" s="263"/>
      <c r="D27" s="263"/>
      <c r="E27" s="263"/>
      <c r="F27" s="263"/>
      <c r="G27" s="263"/>
      <c r="H27" s="263"/>
    </row>
    <row r="28" spans="1:8" x14ac:dyDescent="0.2">
      <c r="A28" s="263"/>
      <c r="B28" s="263"/>
      <c r="C28" s="263"/>
      <c r="D28" s="263"/>
      <c r="E28" s="263"/>
      <c r="F28" s="263"/>
      <c r="G28" s="263"/>
      <c r="H28" s="263"/>
    </row>
    <row r="29" spans="1:8" x14ac:dyDescent="0.2">
      <c r="A29" s="263"/>
      <c r="B29" s="263"/>
      <c r="C29" s="263"/>
      <c r="D29" s="263"/>
      <c r="E29" s="263"/>
      <c r="F29" s="263"/>
      <c r="G29" s="263"/>
      <c r="H29" s="263"/>
    </row>
  </sheetData>
  <mergeCells count="2">
    <mergeCell ref="I2:I3"/>
    <mergeCell ref="A15:H29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/>
  <dimension ref="A1:F74"/>
  <sheetViews>
    <sheetView showGridLines="0" workbookViewId="0">
      <selection activeCell="A19" sqref="A19:I19"/>
    </sheetView>
  </sheetViews>
  <sheetFormatPr baseColWidth="10" defaultRowHeight="13.5" customHeight="1" x14ac:dyDescent="0.2"/>
  <cols>
    <col min="1" max="1" width="12.7109375" style="29" customWidth="1"/>
    <col min="2" max="4" width="12.7109375" style="72" customWidth="1"/>
    <col min="5" max="5" width="11.42578125" style="149"/>
    <col min="6" max="42" width="10.7109375" style="19" customWidth="1"/>
    <col min="43" max="16384" width="11.42578125" style="19"/>
  </cols>
  <sheetData>
    <row r="1" spans="1:6" ht="15" x14ac:dyDescent="0.2">
      <c r="A1" s="265" t="s">
        <v>392</v>
      </c>
      <c r="B1" s="265"/>
      <c r="C1" s="265"/>
      <c r="D1" s="265"/>
      <c r="E1" s="181"/>
    </row>
    <row r="2" spans="1:6" ht="15" customHeight="1" x14ac:dyDescent="0.2">
      <c r="A2" s="265" t="s">
        <v>395</v>
      </c>
      <c r="B2" s="265"/>
      <c r="C2" s="265"/>
      <c r="D2" s="265"/>
      <c r="E2" s="181"/>
      <c r="F2" s="259" t="s">
        <v>50</v>
      </c>
    </row>
    <row r="3" spans="1:6" ht="15" customHeight="1" x14ac:dyDescent="0.2">
      <c r="A3" s="265" t="s">
        <v>394</v>
      </c>
      <c r="B3" s="265"/>
      <c r="C3" s="265"/>
      <c r="D3" s="265"/>
      <c r="E3" s="181"/>
      <c r="F3" s="259"/>
    </row>
    <row r="4" spans="1:6" ht="15" x14ac:dyDescent="0.2">
      <c r="A4" s="265" t="s">
        <v>393</v>
      </c>
      <c r="B4" s="265"/>
      <c r="C4" s="265"/>
      <c r="D4" s="265"/>
      <c r="E4" s="181"/>
    </row>
    <row r="5" spans="1:6" ht="15" customHeight="1" x14ac:dyDescent="0.2">
      <c r="A5" s="61"/>
      <c r="B5" s="183"/>
      <c r="C5" s="183"/>
      <c r="D5" s="183"/>
      <c r="E5" s="181"/>
    </row>
    <row r="6" spans="1:6" ht="15" customHeight="1" x14ac:dyDescent="0.2">
      <c r="A6" s="22" t="s">
        <v>391</v>
      </c>
      <c r="B6" s="47" t="s">
        <v>69</v>
      </c>
      <c r="C6" s="47" t="s">
        <v>201</v>
      </c>
      <c r="D6" s="47" t="s">
        <v>202</v>
      </c>
      <c r="E6" s="181"/>
    </row>
    <row r="7" spans="1:6" s="32" customFormat="1" ht="15" customHeight="1" x14ac:dyDescent="0.2">
      <c r="A7" s="148">
        <v>2014</v>
      </c>
      <c r="B7" s="184">
        <v>1388</v>
      </c>
      <c r="C7" s="184">
        <v>800</v>
      </c>
      <c r="D7" s="184">
        <v>588</v>
      </c>
      <c r="E7" s="181"/>
    </row>
    <row r="8" spans="1:6" ht="15" customHeight="1" x14ac:dyDescent="0.2">
      <c r="A8" s="148">
        <v>2015</v>
      </c>
      <c r="B8" s="184">
        <v>1343</v>
      </c>
      <c r="C8" s="184">
        <v>764</v>
      </c>
      <c r="D8" s="184">
        <v>579</v>
      </c>
      <c r="E8" s="182"/>
    </row>
    <row r="9" spans="1:6" ht="15" customHeight="1" x14ac:dyDescent="0.2">
      <c r="A9" s="148">
        <v>2016</v>
      </c>
      <c r="B9" s="184">
        <v>1292</v>
      </c>
      <c r="C9" s="184">
        <v>753</v>
      </c>
      <c r="D9" s="184">
        <v>539</v>
      </c>
      <c r="E9" s="181"/>
    </row>
    <row r="10" spans="1:6" ht="15" customHeight="1" x14ac:dyDescent="0.2">
      <c r="A10" s="148">
        <v>2017</v>
      </c>
      <c r="B10" s="184">
        <v>1250</v>
      </c>
      <c r="C10" s="184">
        <v>730</v>
      </c>
      <c r="D10" s="184">
        <v>520</v>
      </c>
      <c r="E10" s="181"/>
    </row>
    <row r="11" spans="1:6" ht="15" customHeight="1" x14ac:dyDescent="0.2">
      <c r="A11" s="148">
        <v>2018</v>
      </c>
      <c r="B11" s="184">
        <v>1283</v>
      </c>
      <c r="C11" s="184">
        <v>746</v>
      </c>
      <c r="D11" s="184">
        <v>537</v>
      </c>
      <c r="E11" s="181"/>
    </row>
    <row r="12" spans="1:6" s="32" customFormat="1" ht="15" customHeight="1" x14ac:dyDescent="0.2">
      <c r="A12" s="148">
        <v>2019</v>
      </c>
      <c r="B12" s="184">
        <v>1339</v>
      </c>
      <c r="C12" s="184">
        <v>780</v>
      </c>
      <c r="D12" s="184">
        <v>559</v>
      </c>
      <c r="E12" s="181"/>
    </row>
    <row r="13" spans="1:6" ht="15" customHeight="1" x14ac:dyDescent="0.2">
      <c r="A13" s="185">
        <v>2020</v>
      </c>
      <c r="B13" s="184">
        <v>1270</v>
      </c>
      <c r="C13" s="184">
        <v>729</v>
      </c>
      <c r="D13" s="184">
        <v>541</v>
      </c>
      <c r="E13" s="181"/>
    </row>
    <row r="14" spans="1:6" ht="15" customHeight="1" thickBot="1" x14ac:dyDescent="0.25">
      <c r="A14" s="186">
        <v>2021</v>
      </c>
      <c r="B14" s="187">
        <v>1231</v>
      </c>
      <c r="C14" s="187">
        <v>709</v>
      </c>
      <c r="D14" s="187">
        <v>522</v>
      </c>
      <c r="E14" s="181"/>
    </row>
    <row r="15" spans="1:6" ht="15" customHeight="1" x14ac:dyDescent="0.2">
      <c r="A15" s="303" t="s">
        <v>312</v>
      </c>
      <c r="B15" s="303"/>
      <c r="C15" s="303"/>
      <c r="D15" s="303"/>
      <c r="E15" s="181"/>
    </row>
    <row r="16" spans="1:6" s="29" customFormat="1" ht="15" customHeight="1" x14ac:dyDescent="0.25">
      <c r="A16" s="188"/>
      <c r="B16" s="189"/>
      <c r="C16" s="189"/>
      <c r="D16" s="189"/>
      <c r="E16" s="181"/>
    </row>
    <row r="17" spans="1:5" ht="12.75" x14ac:dyDescent="0.2">
      <c r="A17" s="188"/>
      <c r="B17" s="190"/>
      <c r="C17" s="190"/>
      <c r="D17" s="190"/>
      <c r="E17" s="181"/>
    </row>
    <row r="18" spans="1:5" ht="12.75" x14ac:dyDescent="0.2">
      <c r="A18" s="188"/>
      <c r="B18" s="190"/>
      <c r="C18" s="190"/>
      <c r="D18" s="190"/>
      <c r="E18" s="181"/>
    </row>
    <row r="19" spans="1:5" ht="12.75" x14ac:dyDescent="0.2">
      <c r="A19" s="188"/>
      <c r="B19" s="190"/>
      <c r="C19" s="190"/>
      <c r="D19" s="190"/>
      <c r="E19" s="181"/>
    </row>
    <row r="20" spans="1:5" ht="12.75" x14ac:dyDescent="0.2">
      <c r="A20" s="188"/>
      <c r="B20" s="190"/>
      <c r="C20" s="190"/>
      <c r="D20" s="190"/>
      <c r="E20" s="181"/>
    </row>
    <row r="21" spans="1:5" ht="12.75" x14ac:dyDescent="0.2">
      <c r="A21" s="188"/>
      <c r="B21" s="190"/>
      <c r="C21" s="190"/>
      <c r="D21" s="190"/>
      <c r="E21" s="181"/>
    </row>
    <row r="22" spans="1:5" ht="12.75" x14ac:dyDescent="0.2">
      <c r="A22" s="188"/>
      <c r="B22" s="190"/>
      <c r="C22" s="190"/>
      <c r="D22" s="190"/>
      <c r="E22" s="181"/>
    </row>
    <row r="23" spans="1:5" ht="12.75" x14ac:dyDescent="0.2">
      <c r="A23" s="188"/>
      <c r="B23" s="190"/>
      <c r="C23" s="190"/>
      <c r="D23" s="190"/>
      <c r="E23" s="181"/>
    </row>
    <row r="24" spans="1:5" ht="12.75" x14ac:dyDescent="0.2">
      <c r="A24" s="188"/>
      <c r="B24" s="190"/>
      <c r="C24" s="190"/>
      <c r="D24" s="190"/>
      <c r="E24" s="181"/>
    </row>
    <row r="25" spans="1:5" ht="12.75" x14ac:dyDescent="0.2">
      <c r="A25" s="61"/>
      <c r="B25" s="183"/>
      <c r="C25" s="183"/>
      <c r="D25" s="183"/>
      <c r="E25" s="181"/>
    </row>
    <row r="26" spans="1:5" ht="12.75" x14ac:dyDescent="0.2">
      <c r="A26" s="61"/>
      <c r="B26" s="183"/>
      <c r="C26" s="183"/>
      <c r="D26" s="183"/>
      <c r="E26" s="181"/>
    </row>
    <row r="27" spans="1:5" ht="12.75" x14ac:dyDescent="0.2">
      <c r="A27" s="61"/>
      <c r="B27" s="183"/>
      <c r="C27" s="183"/>
      <c r="D27" s="183"/>
      <c r="E27" s="181"/>
    </row>
    <row r="28" spans="1:5" ht="12.75" x14ac:dyDescent="0.2">
      <c r="A28" s="61"/>
      <c r="B28" s="183"/>
      <c r="C28" s="183"/>
      <c r="D28" s="183"/>
      <c r="E28" s="181"/>
    </row>
    <row r="29" spans="1:5" ht="12.75" x14ac:dyDescent="0.2">
      <c r="A29" s="61"/>
      <c r="B29" s="183"/>
      <c r="C29" s="183"/>
      <c r="D29" s="183"/>
      <c r="E29" s="181"/>
    </row>
    <row r="30" spans="1:5" ht="12.75" x14ac:dyDescent="0.2">
      <c r="A30" s="61"/>
      <c r="B30" s="183"/>
      <c r="C30" s="183"/>
      <c r="D30" s="183"/>
      <c r="E30" s="181"/>
    </row>
    <row r="31" spans="1:5" ht="12.75" x14ac:dyDescent="0.2">
      <c r="A31" s="61"/>
      <c r="B31" s="183"/>
      <c r="C31" s="183"/>
      <c r="D31" s="183"/>
      <c r="E31" s="181"/>
    </row>
    <row r="32" spans="1:5" ht="12.75" x14ac:dyDescent="0.2">
      <c r="A32" s="61"/>
      <c r="B32" s="183"/>
      <c r="C32" s="183"/>
      <c r="D32" s="183"/>
      <c r="E32" s="181"/>
    </row>
    <row r="33" spans="1:5" ht="12.75" x14ac:dyDescent="0.2">
      <c r="A33" s="61"/>
      <c r="B33" s="183"/>
      <c r="C33" s="183"/>
      <c r="D33" s="183"/>
      <c r="E33" s="181"/>
    </row>
    <row r="34" spans="1:5" ht="12.75" x14ac:dyDescent="0.2">
      <c r="A34" s="61"/>
      <c r="B34" s="183"/>
      <c r="C34" s="183"/>
      <c r="D34" s="183"/>
      <c r="E34" s="181"/>
    </row>
    <row r="35" spans="1:5" ht="12.75" x14ac:dyDescent="0.2">
      <c r="A35" s="61"/>
      <c r="B35" s="183"/>
      <c r="C35" s="183"/>
      <c r="D35" s="183"/>
      <c r="E35" s="181"/>
    </row>
    <row r="36" spans="1:5" ht="12.75" x14ac:dyDescent="0.2">
      <c r="A36" s="61"/>
      <c r="B36" s="183"/>
      <c r="C36" s="183"/>
      <c r="D36" s="183"/>
      <c r="E36" s="181"/>
    </row>
    <row r="37" spans="1:5" ht="12.75" x14ac:dyDescent="0.2">
      <c r="A37" s="61"/>
      <c r="B37" s="183"/>
      <c r="C37" s="183"/>
      <c r="D37" s="183"/>
      <c r="E37" s="181"/>
    </row>
    <row r="38" spans="1:5" ht="12.75" x14ac:dyDescent="0.2">
      <c r="A38" s="61"/>
      <c r="B38" s="183"/>
      <c r="C38" s="183"/>
      <c r="D38" s="183"/>
      <c r="E38" s="181"/>
    </row>
    <row r="39" spans="1:5" ht="12.75" x14ac:dyDescent="0.2">
      <c r="A39" s="61"/>
      <c r="B39" s="183"/>
      <c r="C39" s="183"/>
      <c r="D39" s="183"/>
      <c r="E39" s="181"/>
    </row>
    <row r="40" spans="1:5" ht="12.75" x14ac:dyDescent="0.2">
      <c r="A40" s="61"/>
      <c r="B40" s="183"/>
      <c r="C40" s="183"/>
      <c r="D40" s="183"/>
      <c r="E40" s="181"/>
    </row>
    <row r="41" spans="1:5" ht="12.75" x14ac:dyDescent="0.2">
      <c r="A41" s="61"/>
      <c r="B41" s="183"/>
      <c r="C41" s="183"/>
      <c r="D41" s="183"/>
      <c r="E41" s="181"/>
    </row>
    <row r="42" spans="1:5" ht="12.75" x14ac:dyDescent="0.2">
      <c r="A42" s="61"/>
      <c r="B42" s="183"/>
      <c r="C42" s="183"/>
      <c r="D42" s="183"/>
      <c r="E42" s="181"/>
    </row>
    <row r="43" spans="1:5" ht="12.75" x14ac:dyDescent="0.2">
      <c r="A43" s="61"/>
      <c r="B43" s="183"/>
      <c r="C43" s="183"/>
      <c r="D43" s="183"/>
      <c r="E43" s="181"/>
    </row>
    <row r="44" spans="1:5" ht="12.75" x14ac:dyDescent="0.2">
      <c r="A44" s="61"/>
      <c r="B44" s="183"/>
      <c r="C44" s="183"/>
      <c r="D44" s="183"/>
      <c r="E44" s="181"/>
    </row>
    <row r="45" spans="1:5" ht="12.75" x14ac:dyDescent="0.2">
      <c r="A45" s="61"/>
      <c r="B45" s="183"/>
      <c r="C45" s="183"/>
      <c r="D45" s="183"/>
      <c r="E45" s="181"/>
    </row>
    <row r="46" spans="1:5" ht="12.75" x14ac:dyDescent="0.2">
      <c r="A46" s="61"/>
      <c r="B46" s="183"/>
      <c r="C46" s="183"/>
      <c r="D46" s="183"/>
      <c r="E46" s="181"/>
    </row>
    <row r="47" spans="1:5" ht="12.75" x14ac:dyDescent="0.2">
      <c r="A47" s="61"/>
      <c r="B47" s="183"/>
      <c r="C47" s="183"/>
      <c r="D47" s="183"/>
      <c r="E47" s="181"/>
    </row>
    <row r="48" spans="1:5" ht="12.75" x14ac:dyDescent="0.2">
      <c r="A48" s="61"/>
      <c r="B48" s="183"/>
      <c r="C48" s="183"/>
      <c r="D48" s="183"/>
      <c r="E48" s="181"/>
    </row>
    <row r="49" spans="1:5" ht="12.75" x14ac:dyDescent="0.2">
      <c r="A49" s="61"/>
      <c r="B49" s="183"/>
      <c r="C49" s="183"/>
      <c r="D49" s="183"/>
      <c r="E49" s="181"/>
    </row>
    <row r="50" spans="1:5" ht="12.75" x14ac:dyDescent="0.2">
      <c r="A50" s="61"/>
      <c r="B50" s="183"/>
      <c r="C50" s="183"/>
      <c r="D50" s="183"/>
      <c r="E50" s="181"/>
    </row>
    <row r="51" spans="1:5" ht="12.75" x14ac:dyDescent="0.2">
      <c r="A51" s="61"/>
      <c r="B51" s="183"/>
      <c r="C51" s="183"/>
      <c r="D51" s="183"/>
      <c r="E51" s="181"/>
    </row>
    <row r="52" spans="1:5" ht="12.75" x14ac:dyDescent="0.2">
      <c r="A52" s="61"/>
      <c r="B52" s="183"/>
      <c r="C52" s="183"/>
      <c r="D52" s="183"/>
      <c r="E52" s="181"/>
    </row>
    <row r="53" spans="1:5" ht="12.75" x14ac:dyDescent="0.2">
      <c r="A53" s="61"/>
      <c r="B53" s="183"/>
      <c r="C53" s="183"/>
      <c r="D53" s="183"/>
      <c r="E53" s="181"/>
    </row>
    <row r="54" spans="1:5" ht="12.75" x14ac:dyDescent="0.2">
      <c r="A54" s="61"/>
      <c r="B54" s="183"/>
      <c r="C54" s="183"/>
      <c r="D54" s="183"/>
      <c r="E54" s="181"/>
    </row>
    <row r="55" spans="1:5" ht="12.75" x14ac:dyDescent="0.2">
      <c r="A55" s="61"/>
      <c r="B55" s="183"/>
      <c r="C55" s="183"/>
      <c r="D55" s="183"/>
      <c r="E55" s="181"/>
    </row>
    <row r="56" spans="1:5" ht="12.75" x14ac:dyDescent="0.2">
      <c r="A56" s="61"/>
      <c r="B56" s="183"/>
      <c r="C56" s="183"/>
      <c r="D56" s="183"/>
      <c r="E56" s="181"/>
    </row>
    <row r="57" spans="1:5" ht="12.75" x14ac:dyDescent="0.2">
      <c r="A57" s="61"/>
      <c r="B57" s="183"/>
      <c r="C57" s="183"/>
      <c r="D57" s="183"/>
      <c r="E57" s="181"/>
    </row>
    <row r="58" spans="1:5" ht="12.75" x14ac:dyDescent="0.2">
      <c r="A58" s="61"/>
      <c r="B58" s="183"/>
      <c r="C58" s="183"/>
      <c r="D58" s="183"/>
      <c r="E58" s="181"/>
    </row>
    <row r="59" spans="1:5" ht="12.75" x14ac:dyDescent="0.2">
      <c r="A59" s="61"/>
      <c r="B59" s="183"/>
      <c r="C59" s="183"/>
      <c r="D59" s="183"/>
      <c r="E59" s="181"/>
    </row>
    <row r="60" spans="1:5" ht="12.75" x14ac:dyDescent="0.2">
      <c r="A60" s="61"/>
      <c r="B60" s="183"/>
      <c r="C60" s="183"/>
      <c r="D60" s="183"/>
      <c r="E60" s="181"/>
    </row>
    <row r="61" spans="1:5" ht="12.75" x14ac:dyDescent="0.2">
      <c r="A61" s="61"/>
      <c r="B61" s="183"/>
      <c r="C61" s="183"/>
      <c r="D61" s="183"/>
      <c r="E61" s="181"/>
    </row>
    <row r="62" spans="1:5" ht="12.75" x14ac:dyDescent="0.2">
      <c r="A62" s="61"/>
      <c r="B62" s="183"/>
      <c r="C62" s="183"/>
      <c r="D62" s="183"/>
      <c r="E62" s="181"/>
    </row>
    <row r="63" spans="1:5" ht="12.75" x14ac:dyDescent="0.2">
      <c r="A63" s="61"/>
      <c r="B63" s="183"/>
      <c r="C63" s="183"/>
      <c r="D63" s="183"/>
      <c r="E63" s="181"/>
    </row>
    <row r="64" spans="1:5" ht="12.75" x14ac:dyDescent="0.2">
      <c r="A64" s="61"/>
      <c r="B64" s="183"/>
      <c r="C64" s="183"/>
      <c r="D64" s="183"/>
      <c r="E64" s="181"/>
    </row>
    <row r="65" spans="1:5" ht="12.75" x14ac:dyDescent="0.2">
      <c r="A65" s="61"/>
      <c r="B65" s="183"/>
      <c r="C65" s="183"/>
      <c r="D65" s="183"/>
      <c r="E65" s="181"/>
    </row>
    <row r="66" spans="1:5" ht="12.75" x14ac:dyDescent="0.2">
      <c r="A66" s="61"/>
      <c r="B66" s="183"/>
      <c r="C66" s="183"/>
      <c r="D66" s="183"/>
      <c r="E66" s="181"/>
    </row>
    <row r="67" spans="1:5" ht="12.75" x14ac:dyDescent="0.2">
      <c r="A67" s="61"/>
      <c r="B67" s="183"/>
      <c r="C67" s="183"/>
      <c r="D67" s="183"/>
      <c r="E67" s="181"/>
    </row>
    <row r="68" spans="1:5" ht="12.75" x14ac:dyDescent="0.2">
      <c r="A68" s="61"/>
      <c r="B68" s="183"/>
      <c r="C68" s="183"/>
      <c r="D68" s="183"/>
      <c r="E68" s="181"/>
    </row>
    <row r="69" spans="1:5" ht="12.75" x14ac:dyDescent="0.2">
      <c r="A69" s="61"/>
      <c r="B69" s="183"/>
      <c r="C69" s="183"/>
      <c r="D69" s="183"/>
      <c r="E69" s="181"/>
    </row>
    <row r="70" spans="1:5" ht="12.75" x14ac:dyDescent="0.2">
      <c r="A70" s="61"/>
      <c r="B70" s="183"/>
      <c r="C70" s="183"/>
      <c r="D70" s="183"/>
      <c r="E70" s="181"/>
    </row>
    <row r="71" spans="1:5" ht="12.75" x14ac:dyDescent="0.2">
      <c r="A71" s="61"/>
      <c r="B71" s="183"/>
      <c r="C71" s="183"/>
      <c r="D71" s="183"/>
      <c r="E71" s="181"/>
    </row>
    <row r="72" spans="1:5" ht="12.75" x14ac:dyDescent="0.2">
      <c r="A72" s="61"/>
      <c r="B72" s="183"/>
      <c r="C72" s="183"/>
      <c r="D72" s="183"/>
      <c r="E72" s="181"/>
    </row>
    <row r="73" spans="1:5" ht="13.5" customHeight="1" x14ac:dyDescent="0.2">
      <c r="A73" s="61"/>
      <c r="B73" s="183"/>
      <c r="C73" s="183"/>
      <c r="D73" s="183"/>
      <c r="E73" s="181"/>
    </row>
    <row r="74" spans="1:5" ht="13.5" customHeight="1" x14ac:dyDescent="0.2">
      <c r="A74" s="61"/>
      <c r="B74" s="183"/>
      <c r="C74" s="183"/>
      <c r="D74" s="183"/>
      <c r="E74" s="181"/>
    </row>
  </sheetData>
  <mergeCells count="6">
    <mergeCell ref="A15:D15"/>
    <mergeCell ref="F2:F3"/>
    <mergeCell ref="A1:D1"/>
    <mergeCell ref="A2:D2"/>
    <mergeCell ref="A3:D3"/>
    <mergeCell ref="A4:D4"/>
  </mergeCells>
  <hyperlinks>
    <hyperlink ref="F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portrait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/>
  <dimension ref="A1:K50"/>
  <sheetViews>
    <sheetView showGridLines="0" workbookViewId="0">
      <selection activeCell="A19" sqref="A19:I19"/>
    </sheetView>
  </sheetViews>
  <sheetFormatPr baseColWidth="10" defaultRowHeight="13.5" customHeight="1" x14ac:dyDescent="0.2"/>
  <cols>
    <col min="1" max="1" width="34.85546875" style="29" bestFit="1" customWidth="1"/>
    <col min="2" max="8" width="8.7109375" style="72" customWidth="1"/>
    <col min="9" max="9" width="8.7109375" style="29" customWidth="1"/>
    <col min="10" max="47" width="10.7109375" style="19" customWidth="1"/>
    <col min="48" max="16384" width="11.42578125" style="19"/>
  </cols>
  <sheetData>
    <row r="1" spans="1:11" ht="15" x14ac:dyDescent="0.2">
      <c r="A1" s="265" t="s">
        <v>399</v>
      </c>
      <c r="B1" s="265"/>
      <c r="C1" s="265"/>
      <c r="D1" s="265"/>
      <c r="E1" s="265"/>
      <c r="F1" s="265"/>
      <c r="G1" s="265"/>
      <c r="H1" s="265"/>
      <c r="I1" s="265"/>
    </row>
    <row r="2" spans="1:11" ht="15" customHeight="1" x14ac:dyDescent="0.2">
      <c r="A2" s="281" t="s">
        <v>400</v>
      </c>
      <c r="B2" s="281"/>
      <c r="C2" s="281"/>
      <c r="D2" s="281"/>
      <c r="E2" s="281"/>
      <c r="F2" s="281"/>
      <c r="G2" s="281"/>
      <c r="H2" s="281"/>
      <c r="I2" s="281"/>
      <c r="K2" s="259" t="s">
        <v>50</v>
      </c>
    </row>
    <row r="3" spans="1:11" ht="15" customHeight="1" x14ac:dyDescent="0.2">
      <c r="A3" s="281" t="s">
        <v>401</v>
      </c>
      <c r="B3" s="281"/>
      <c r="C3" s="281"/>
      <c r="D3" s="281"/>
      <c r="E3" s="281"/>
      <c r="F3" s="281"/>
      <c r="G3" s="281"/>
      <c r="H3" s="281"/>
      <c r="I3" s="281"/>
      <c r="K3" s="259"/>
    </row>
    <row r="4" spans="1:11" ht="12.75" x14ac:dyDescent="0.2">
      <c r="A4" s="20"/>
      <c r="B4" s="69"/>
      <c r="C4" s="69"/>
      <c r="D4" s="69"/>
      <c r="E4" s="69"/>
      <c r="F4" s="69"/>
      <c r="G4" s="69"/>
      <c r="H4" s="69"/>
      <c r="I4" s="20"/>
    </row>
    <row r="5" spans="1:11" ht="15" customHeight="1" x14ac:dyDescent="0.2">
      <c r="A5" s="22" t="s">
        <v>212</v>
      </c>
      <c r="B5" s="47">
        <v>2014</v>
      </c>
      <c r="C5" s="47">
        <v>2015</v>
      </c>
      <c r="D5" s="47">
        <v>2016</v>
      </c>
      <c r="E5" s="47">
        <v>2017</v>
      </c>
      <c r="F5" s="47">
        <v>2018</v>
      </c>
      <c r="G5" s="47">
        <v>2019</v>
      </c>
      <c r="H5" s="47">
        <v>2020</v>
      </c>
      <c r="I5" s="47">
        <v>2021</v>
      </c>
    </row>
    <row r="6" spans="1:11" ht="15" customHeight="1" x14ac:dyDescent="0.2">
      <c r="A6" s="105" t="s">
        <v>69</v>
      </c>
      <c r="B6" s="106">
        <v>1388</v>
      </c>
      <c r="C6" s="106">
        <v>1343</v>
      </c>
      <c r="D6" s="106">
        <v>1292</v>
      </c>
      <c r="E6" s="106">
        <v>1250</v>
      </c>
      <c r="F6" s="106">
        <v>1283</v>
      </c>
      <c r="G6" s="106">
        <v>1339</v>
      </c>
      <c r="H6" s="106">
        <v>1270</v>
      </c>
      <c r="I6" s="106">
        <v>1231</v>
      </c>
    </row>
    <row r="7" spans="1:11" s="32" customFormat="1" ht="15" customHeight="1" x14ac:dyDescent="0.2">
      <c r="A7" s="98" t="s">
        <v>213</v>
      </c>
      <c r="B7" s="37">
        <v>34</v>
      </c>
      <c r="C7" s="37">
        <v>34</v>
      </c>
      <c r="D7" s="37">
        <v>26</v>
      </c>
      <c r="E7" s="37">
        <v>26</v>
      </c>
      <c r="F7" s="37">
        <v>23</v>
      </c>
      <c r="G7" s="37" t="s">
        <v>83</v>
      </c>
      <c r="H7" s="37" t="s">
        <v>83</v>
      </c>
      <c r="I7" s="37" t="s">
        <v>83</v>
      </c>
    </row>
    <row r="8" spans="1:11" ht="15" customHeight="1" x14ac:dyDescent="0.2">
      <c r="A8" s="98" t="s">
        <v>214</v>
      </c>
      <c r="B8" s="37">
        <v>149</v>
      </c>
      <c r="C8" s="37">
        <v>141</v>
      </c>
      <c r="D8" s="37">
        <v>137</v>
      </c>
      <c r="E8" s="37">
        <v>111</v>
      </c>
      <c r="F8" s="37">
        <v>102</v>
      </c>
      <c r="G8" s="37">
        <v>117</v>
      </c>
      <c r="H8" s="37">
        <v>77</v>
      </c>
      <c r="I8" s="37">
        <v>69</v>
      </c>
    </row>
    <row r="9" spans="1:11" ht="15" customHeight="1" x14ac:dyDescent="0.2">
      <c r="A9" s="98" t="s">
        <v>215</v>
      </c>
      <c r="B9" s="37">
        <v>128</v>
      </c>
      <c r="C9" s="37">
        <v>143</v>
      </c>
      <c r="D9" s="37">
        <v>148</v>
      </c>
      <c r="E9" s="37">
        <v>184</v>
      </c>
      <c r="F9" s="37">
        <v>205</v>
      </c>
      <c r="G9" s="37">
        <v>167</v>
      </c>
      <c r="H9" s="37">
        <v>179</v>
      </c>
      <c r="I9" s="37">
        <v>176</v>
      </c>
    </row>
    <row r="10" spans="1:11" s="32" customFormat="1" ht="15" customHeight="1" x14ac:dyDescent="0.2">
      <c r="A10" s="98" t="s">
        <v>396</v>
      </c>
      <c r="B10" s="37">
        <f t="shared" ref="B10:I10" si="0">+B11+B12</f>
        <v>25</v>
      </c>
      <c r="C10" s="37">
        <f t="shared" si="0"/>
        <v>20</v>
      </c>
      <c r="D10" s="37">
        <f t="shared" si="0"/>
        <v>20</v>
      </c>
      <c r="E10" s="37">
        <f t="shared" si="0"/>
        <v>14</v>
      </c>
      <c r="F10" s="37">
        <f t="shared" si="0"/>
        <v>13</v>
      </c>
      <c r="G10" s="37">
        <f t="shared" si="0"/>
        <v>20</v>
      </c>
      <c r="H10" s="37">
        <f t="shared" si="0"/>
        <v>20</v>
      </c>
      <c r="I10" s="37">
        <f t="shared" si="0"/>
        <v>17</v>
      </c>
    </row>
    <row r="11" spans="1:11" s="178" customFormat="1" ht="15" customHeight="1" x14ac:dyDescent="0.2">
      <c r="A11" s="193" t="s">
        <v>216</v>
      </c>
      <c r="B11" s="107">
        <v>15</v>
      </c>
      <c r="C11" s="107">
        <v>13</v>
      </c>
      <c r="D11" s="107">
        <v>10</v>
      </c>
      <c r="E11" s="107">
        <v>6</v>
      </c>
      <c r="F11" s="107">
        <v>6</v>
      </c>
      <c r="G11" s="107">
        <v>10</v>
      </c>
      <c r="H11" s="107">
        <v>11</v>
      </c>
      <c r="I11" s="107">
        <v>8</v>
      </c>
    </row>
    <row r="12" spans="1:11" s="192" customFormat="1" ht="15" customHeight="1" x14ac:dyDescent="0.25">
      <c r="A12" s="193" t="s">
        <v>217</v>
      </c>
      <c r="B12" s="107">
        <v>10</v>
      </c>
      <c r="C12" s="107">
        <v>7</v>
      </c>
      <c r="D12" s="107">
        <v>10</v>
      </c>
      <c r="E12" s="107">
        <v>8</v>
      </c>
      <c r="F12" s="107">
        <v>7</v>
      </c>
      <c r="G12" s="107">
        <v>10</v>
      </c>
      <c r="H12" s="107">
        <v>9</v>
      </c>
      <c r="I12" s="107">
        <v>9</v>
      </c>
    </row>
    <row r="13" spans="1:11" ht="15" customHeight="1" x14ac:dyDescent="0.2">
      <c r="A13" s="98" t="s">
        <v>219</v>
      </c>
      <c r="B13" s="37">
        <v>935</v>
      </c>
      <c r="C13" s="37">
        <v>873</v>
      </c>
      <c r="D13" s="37">
        <v>809</v>
      </c>
      <c r="E13" s="37">
        <v>777</v>
      </c>
      <c r="F13" s="37">
        <v>768</v>
      </c>
      <c r="G13" s="37">
        <v>734</v>
      </c>
      <c r="H13" s="37">
        <v>676</v>
      </c>
      <c r="I13" s="37">
        <v>652</v>
      </c>
    </row>
    <row r="14" spans="1:11" ht="15" customHeight="1" x14ac:dyDescent="0.2">
      <c r="A14" s="98" t="s">
        <v>397</v>
      </c>
      <c r="B14" s="37">
        <f t="shared" ref="B14:G14" si="1">+B15+B16</f>
        <v>26</v>
      </c>
      <c r="C14" s="37">
        <f t="shared" si="1"/>
        <v>29</v>
      </c>
      <c r="D14" s="37">
        <f t="shared" si="1"/>
        <v>30</v>
      </c>
      <c r="E14" s="37">
        <f t="shared" si="1"/>
        <v>27</v>
      </c>
      <c r="F14" s="37">
        <f t="shared" si="1"/>
        <v>23</v>
      </c>
      <c r="G14" s="37">
        <f t="shared" si="1"/>
        <v>31</v>
      </c>
      <c r="H14" s="37">
        <f>+H15+H16</f>
        <v>34</v>
      </c>
      <c r="I14" s="37">
        <f>+I15+I16</f>
        <v>31</v>
      </c>
    </row>
    <row r="15" spans="1:11" s="178" customFormat="1" ht="15" customHeight="1" x14ac:dyDescent="0.2">
      <c r="A15" s="193" t="s">
        <v>221</v>
      </c>
      <c r="B15" s="107">
        <v>24</v>
      </c>
      <c r="C15" s="107">
        <v>23</v>
      </c>
      <c r="D15" s="107">
        <v>25</v>
      </c>
      <c r="E15" s="107">
        <v>26</v>
      </c>
      <c r="F15" s="107">
        <v>19</v>
      </c>
      <c r="G15" s="107">
        <v>22</v>
      </c>
      <c r="H15" s="107">
        <v>25</v>
      </c>
      <c r="I15" s="107">
        <v>24</v>
      </c>
    </row>
    <row r="16" spans="1:11" s="178" customFormat="1" ht="15" customHeight="1" x14ac:dyDescent="0.2">
      <c r="A16" s="193" t="s">
        <v>261</v>
      </c>
      <c r="B16" s="107">
        <v>2</v>
      </c>
      <c r="C16" s="107">
        <v>6</v>
      </c>
      <c r="D16" s="107">
        <v>5</v>
      </c>
      <c r="E16" s="107">
        <v>1</v>
      </c>
      <c r="F16" s="107">
        <v>4</v>
      </c>
      <c r="G16" s="107">
        <v>9</v>
      </c>
      <c r="H16" s="107">
        <v>9</v>
      </c>
      <c r="I16" s="107">
        <v>7</v>
      </c>
    </row>
    <row r="17" spans="1:9" ht="15" customHeight="1" x14ac:dyDescent="0.2">
      <c r="A17" s="98" t="s">
        <v>226</v>
      </c>
      <c r="B17" s="37">
        <v>2</v>
      </c>
      <c r="C17" s="37">
        <v>3</v>
      </c>
      <c r="D17" s="37">
        <v>3</v>
      </c>
      <c r="E17" s="37">
        <v>2</v>
      </c>
      <c r="F17" s="37">
        <v>1</v>
      </c>
      <c r="G17" s="37">
        <v>2</v>
      </c>
      <c r="H17" s="37">
        <v>1</v>
      </c>
      <c r="I17" s="37">
        <v>1</v>
      </c>
    </row>
    <row r="18" spans="1:9" ht="15" customHeight="1" x14ac:dyDescent="0.2">
      <c r="A18" s="98" t="s">
        <v>230</v>
      </c>
      <c r="B18" s="37">
        <v>35</v>
      </c>
      <c r="C18" s="37">
        <v>33</v>
      </c>
      <c r="D18" s="37">
        <v>49</v>
      </c>
      <c r="E18" s="37">
        <v>54</v>
      </c>
      <c r="F18" s="37">
        <v>83</v>
      </c>
      <c r="G18" s="37">
        <v>55</v>
      </c>
      <c r="H18" s="37">
        <v>45</v>
      </c>
      <c r="I18" s="37">
        <v>35</v>
      </c>
    </row>
    <row r="19" spans="1:9" ht="15" customHeight="1" x14ac:dyDescent="0.2">
      <c r="A19" s="98" t="s">
        <v>218</v>
      </c>
      <c r="B19" s="37">
        <v>54</v>
      </c>
      <c r="C19" s="37">
        <v>67</v>
      </c>
      <c r="D19" s="37">
        <v>70</v>
      </c>
      <c r="E19" s="37">
        <v>55</v>
      </c>
      <c r="F19" s="37">
        <v>65</v>
      </c>
      <c r="G19" s="37" t="s">
        <v>83</v>
      </c>
      <c r="H19" s="37" t="s">
        <v>83</v>
      </c>
      <c r="I19" s="37" t="s">
        <v>83</v>
      </c>
    </row>
    <row r="20" spans="1:9" ht="15" customHeight="1" x14ac:dyDescent="0.2">
      <c r="A20" s="98" t="s">
        <v>220</v>
      </c>
      <c r="B20" s="37" t="s">
        <v>83</v>
      </c>
      <c r="C20" s="37" t="s">
        <v>83</v>
      </c>
      <c r="D20" s="37" t="s">
        <v>83</v>
      </c>
      <c r="E20" s="37" t="s">
        <v>83</v>
      </c>
      <c r="F20" s="37" t="s">
        <v>83</v>
      </c>
      <c r="G20" s="37">
        <v>144</v>
      </c>
      <c r="H20" s="37">
        <v>157</v>
      </c>
      <c r="I20" s="37">
        <v>160</v>
      </c>
    </row>
    <row r="21" spans="1:9" ht="15" customHeight="1" x14ac:dyDescent="0.2">
      <c r="A21" s="98" t="s">
        <v>345</v>
      </c>
      <c r="B21" s="37" t="s">
        <v>83</v>
      </c>
      <c r="C21" s="37" t="s">
        <v>83</v>
      </c>
      <c r="D21" s="37" t="s">
        <v>83</v>
      </c>
      <c r="E21" s="37" t="s">
        <v>83</v>
      </c>
      <c r="F21" s="37" t="s">
        <v>83</v>
      </c>
      <c r="G21" s="37">
        <v>63</v>
      </c>
      <c r="H21" s="37">
        <v>76</v>
      </c>
      <c r="I21" s="37">
        <v>90</v>
      </c>
    </row>
    <row r="22" spans="1:9" ht="15" customHeight="1" thickBot="1" x14ac:dyDescent="0.25">
      <c r="A22" s="102" t="s">
        <v>228</v>
      </c>
      <c r="B22" s="66" t="s">
        <v>83</v>
      </c>
      <c r="C22" s="66" t="s">
        <v>83</v>
      </c>
      <c r="D22" s="66" t="s">
        <v>83</v>
      </c>
      <c r="E22" s="66" t="s">
        <v>83</v>
      </c>
      <c r="F22" s="66" t="s">
        <v>83</v>
      </c>
      <c r="G22" s="66">
        <v>6</v>
      </c>
      <c r="H22" s="66">
        <v>5</v>
      </c>
      <c r="I22" s="66">
        <v>0</v>
      </c>
    </row>
    <row r="23" spans="1:9" ht="12.75" x14ac:dyDescent="0.2">
      <c r="A23" s="286" t="s">
        <v>398</v>
      </c>
      <c r="B23" s="286"/>
      <c r="C23" s="286"/>
      <c r="D23" s="286"/>
      <c r="E23" s="286"/>
      <c r="F23" s="286"/>
      <c r="G23" s="286"/>
      <c r="H23" s="286"/>
      <c r="I23" s="151"/>
    </row>
    <row r="24" spans="1:9" ht="12.75" customHeight="1" x14ac:dyDescent="0.2">
      <c r="A24" s="299" t="s">
        <v>377</v>
      </c>
      <c r="B24" s="299"/>
      <c r="C24" s="299"/>
      <c r="D24" s="299"/>
      <c r="E24" s="299"/>
      <c r="F24" s="299"/>
      <c r="G24" s="299"/>
      <c r="H24" s="299"/>
      <c r="I24" s="299"/>
    </row>
    <row r="25" spans="1:9" ht="12.75" x14ac:dyDescent="0.2"/>
    <row r="26" spans="1:9" ht="12.75" x14ac:dyDescent="0.2"/>
    <row r="27" spans="1:9" ht="12.75" x14ac:dyDescent="0.2"/>
    <row r="28" spans="1:9" ht="12.75" x14ac:dyDescent="0.2"/>
    <row r="29" spans="1:9" ht="12.75" x14ac:dyDescent="0.2"/>
    <row r="30" spans="1:9" ht="12.75" x14ac:dyDescent="0.2"/>
    <row r="31" spans="1:9" ht="12.75" x14ac:dyDescent="0.2"/>
    <row r="32" spans="1:9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</sheetData>
  <mergeCells count="6">
    <mergeCell ref="K2:K3"/>
    <mergeCell ref="A3:I3"/>
    <mergeCell ref="A24:I24"/>
    <mergeCell ref="A1:I1"/>
    <mergeCell ref="A2:I2"/>
    <mergeCell ref="A23:H23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rgb="FF19A0FF"/>
    <pageSetUpPr fitToPage="1"/>
  </sheetPr>
  <dimension ref="A2:I29"/>
  <sheetViews>
    <sheetView showGridLines="0" workbookViewId="0">
      <selection activeCell="A19" sqref="A19:I19"/>
    </sheetView>
  </sheetViews>
  <sheetFormatPr baseColWidth="10" defaultRowHeight="12.75" x14ac:dyDescent="0.2"/>
  <cols>
    <col min="1" max="16384" width="11.42578125" style="18"/>
  </cols>
  <sheetData>
    <row r="2" spans="1:9" x14ac:dyDescent="0.2">
      <c r="I2" s="259" t="s">
        <v>50</v>
      </c>
    </row>
    <row r="3" spans="1:9" x14ac:dyDescent="0.2">
      <c r="I3" s="259"/>
    </row>
    <row r="11" spans="1:9" ht="15" customHeight="1" x14ac:dyDescent="0.2">
      <c r="A11" s="263" t="s">
        <v>164</v>
      </c>
      <c r="B11" s="263"/>
      <c r="C11" s="263"/>
      <c r="D11" s="263"/>
      <c r="E11" s="263"/>
      <c r="F11" s="263"/>
      <c r="G11" s="263"/>
      <c r="H11" s="263"/>
    </row>
    <row r="12" spans="1:9" x14ac:dyDescent="0.2">
      <c r="A12" s="263"/>
      <c r="B12" s="263"/>
      <c r="C12" s="263"/>
      <c r="D12" s="263"/>
      <c r="E12" s="263"/>
      <c r="F12" s="263"/>
      <c r="G12" s="263"/>
      <c r="H12" s="263"/>
    </row>
    <row r="13" spans="1:9" x14ac:dyDescent="0.2">
      <c r="A13" s="263"/>
      <c r="B13" s="263"/>
      <c r="C13" s="263"/>
      <c r="D13" s="263"/>
      <c r="E13" s="263"/>
      <c r="F13" s="263"/>
      <c r="G13" s="263"/>
      <c r="H13" s="263"/>
    </row>
    <row r="14" spans="1:9" x14ac:dyDescent="0.2">
      <c r="A14" s="263"/>
      <c r="B14" s="263"/>
      <c r="C14" s="263"/>
      <c r="D14" s="263"/>
      <c r="E14" s="263"/>
      <c r="F14" s="263"/>
      <c r="G14" s="263"/>
      <c r="H14" s="263"/>
    </row>
    <row r="15" spans="1:9" ht="15" customHeight="1" x14ac:dyDescent="0.2">
      <c r="A15" s="263"/>
      <c r="B15" s="263"/>
      <c r="C15" s="263"/>
      <c r="D15" s="263"/>
      <c r="E15" s="263"/>
      <c r="F15" s="263"/>
      <c r="G15" s="263"/>
      <c r="H15" s="263"/>
    </row>
    <row r="16" spans="1:9" ht="12.75" customHeight="1" x14ac:dyDescent="0.2">
      <c r="A16" s="263"/>
      <c r="B16" s="263"/>
      <c r="C16" s="263"/>
      <c r="D16" s="263"/>
      <c r="E16" s="263"/>
      <c r="F16" s="263"/>
      <c r="G16" s="263"/>
      <c r="H16" s="263"/>
    </row>
    <row r="17" spans="1:8" ht="12.75" customHeight="1" x14ac:dyDescent="0.2">
      <c r="A17" s="263"/>
      <c r="B17" s="263"/>
      <c r="C17" s="263"/>
      <c r="D17" s="263"/>
      <c r="E17" s="263"/>
      <c r="F17" s="263"/>
      <c r="G17" s="263"/>
      <c r="H17" s="263"/>
    </row>
    <row r="18" spans="1:8" ht="12.75" customHeight="1" x14ac:dyDescent="0.2">
      <c r="A18" s="263"/>
      <c r="B18" s="263"/>
      <c r="C18" s="263"/>
      <c r="D18" s="263"/>
      <c r="E18" s="263"/>
      <c r="F18" s="263"/>
      <c r="G18" s="263"/>
      <c r="H18" s="263"/>
    </row>
    <row r="19" spans="1:8" ht="12.75" customHeight="1" x14ac:dyDescent="0.2">
      <c r="A19" s="263"/>
      <c r="B19" s="263"/>
      <c r="C19" s="263"/>
      <c r="D19" s="263"/>
      <c r="E19" s="263"/>
      <c r="F19" s="263"/>
      <c r="G19" s="263"/>
      <c r="H19" s="263"/>
    </row>
    <row r="20" spans="1:8" ht="12.75" customHeight="1" x14ac:dyDescent="0.2">
      <c r="A20" s="263"/>
      <c r="B20" s="263"/>
      <c r="C20" s="263"/>
      <c r="D20" s="263"/>
      <c r="E20" s="263"/>
      <c r="F20" s="263"/>
      <c r="G20" s="263"/>
      <c r="H20" s="263"/>
    </row>
    <row r="21" spans="1:8" ht="12.75" customHeight="1" x14ac:dyDescent="0.2">
      <c r="A21" s="263"/>
      <c r="B21" s="263"/>
      <c r="C21" s="263"/>
      <c r="D21" s="263"/>
      <c r="E21" s="263"/>
      <c r="F21" s="263"/>
      <c r="G21" s="263"/>
      <c r="H21" s="263"/>
    </row>
    <row r="22" spans="1:8" ht="12.75" customHeight="1" x14ac:dyDescent="0.2">
      <c r="A22" s="263"/>
      <c r="B22" s="263"/>
      <c r="C22" s="263"/>
      <c r="D22" s="263"/>
      <c r="E22" s="263"/>
      <c r="F22" s="263"/>
      <c r="G22" s="263"/>
      <c r="H22" s="263"/>
    </row>
    <row r="23" spans="1:8" ht="12.75" customHeight="1" x14ac:dyDescent="0.2">
      <c r="A23" s="263"/>
      <c r="B23" s="263"/>
      <c r="C23" s="263"/>
      <c r="D23" s="263"/>
      <c r="E23" s="263"/>
      <c r="F23" s="263"/>
      <c r="G23" s="263"/>
      <c r="H23" s="263"/>
    </row>
    <row r="24" spans="1:8" ht="12.75" customHeight="1" x14ac:dyDescent="0.2">
      <c r="A24" s="263"/>
      <c r="B24" s="263"/>
      <c r="C24" s="263"/>
      <c r="D24" s="263"/>
      <c r="E24" s="263"/>
      <c r="F24" s="263"/>
      <c r="G24" s="263"/>
      <c r="H24" s="263"/>
    </row>
    <row r="25" spans="1:8" ht="12.75" customHeight="1" x14ac:dyDescent="0.2">
      <c r="A25" s="263"/>
      <c r="B25" s="263"/>
      <c r="C25" s="263"/>
      <c r="D25" s="263"/>
      <c r="E25" s="263"/>
      <c r="F25" s="263"/>
      <c r="G25" s="263"/>
      <c r="H25" s="263"/>
    </row>
    <row r="26" spans="1:8" ht="12.75" customHeight="1" x14ac:dyDescent="0.2">
      <c r="A26" s="263"/>
      <c r="B26" s="263"/>
      <c r="C26" s="263"/>
      <c r="D26" s="263"/>
      <c r="E26" s="263"/>
      <c r="F26" s="263"/>
      <c r="G26" s="263"/>
      <c r="H26" s="263"/>
    </row>
    <row r="27" spans="1:8" ht="12.75" customHeight="1" x14ac:dyDescent="0.2">
      <c r="A27" s="263"/>
      <c r="B27" s="263"/>
      <c r="C27" s="263"/>
      <c r="D27" s="263"/>
      <c r="E27" s="263"/>
      <c r="F27" s="263"/>
      <c r="G27" s="263"/>
      <c r="H27" s="263"/>
    </row>
    <row r="28" spans="1:8" ht="12.75" customHeight="1" x14ac:dyDescent="0.2">
      <c r="A28" s="263"/>
      <c r="B28" s="263"/>
      <c r="C28" s="263"/>
      <c r="D28" s="263"/>
      <c r="E28" s="263"/>
      <c r="F28" s="263"/>
      <c r="G28" s="263"/>
      <c r="H28" s="263"/>
    </row>
    <row r="29" spans="1:8" ht="12.75" customHeight="1" x14ac:dyDescent="0.2">
      <c r="A29" s="263"/>
      <c r="B29" s="263"/>
      <c r="C29" s="263"/>
      <c r="D29" s="263"/>
      <c r="E29" s="263"/>
      <c r="F29" s="263"/>
      <c r="G29" s="263"/>
      <c r="H29" s="263"/>
    </row>
  </sheetData>
  <mergeCells count="2">
    <mergeCell ref="I2:I3"/>
    <mergeCell ref="A11:H29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/>
  <dimension ref="A1:K56"/>
  <sheetViews>
    <sheetView showGridLines="0" workbookViewId="0">
      <selection activeCell="A19" sqref="A19:I19"/>
    </sheetView>
  </sheetViews>
  <sheetFormatPr baseColWidth="10" defaultRowHeight="13.5" customHeight="1" x14ac:dyDescent="0.2"/>
  <cols>
    <col min="1" max="1" width="16.7109375" style="29" bestFit="1" customWidth="1"/>
    <col min="2" max="9" width="9.7109375" style="29" customWidth="1"/>
    <col min="10" max="47" width="10.7109375" style="19" customWidth="1"/>
    <col min="48" max="16384" width="11.42578125" style="19"/>
  </cols>
  <sheetData>
    <row r="1" spans="1:11" ht="15" x14ac:dyDescent="0.2">
      <c r="A1" s="265" t="s">
        <v>151</v>
      </c>
      <c r="B1" s="265"/>
      <c r="C1" s="265"/>
      <c r="D1" s="265"/>
      <c r="E1" s="265"/>
      <c r="F1" s="265"/>
      <c r="G1" s="265"/>
      <c r="H1" s="265"/>
      <c r="I1" s="265"/>
    </row>
    <row r="2" spans="1:11" ht="15" customHeight="1" x14ac:dyDescent="0.2">
      <c r="A2" s="265" t="s">
        <v>402</v>
      </c>
      <c r="B2" s="265"/>
      <c r="C2" s="265"/>
      <c r="D2" s="265"/>
      <c r="E2" s="265"/>
      <c r="F2" s="265"/>
      <c r="G2" s="265"/>
      <c r="H2" s="265"/>
      <c r="I2" s="265"/>
      <c r="K2" s="259" t="s">
        <v>50</v>
      </c>
    </row>
    <row r="3" spans="1:11" ht="15" customHeight="1" x14ac:dyDescent="0.2">
      <c r="A3" s="265" t="s">
        <v>403</v>
      </c>
      <c r="B3" s="265"/>
      <c r="C3" s="265"/>
      <c r="D3" s="265"/>
      <c r="E3" s="265"/>
      <c r="F3" s="265"/>
      <c r="G3" s="265"/>
      <c r="H3" s="265"/>
      <c r="I3" s="265"/>
      <c r="K3" s="259"/>
    </row>
    <row r="4" spans="1:11" ht="15" x14ac:dyDescent="0.2">
      <c r="A4" s="40"/>
      <c r="B4" s="40"/>
      <c r="C4" s="40"/>
      <c r="D4" s="40"/>
      <c r="E4" s="40"/>
      <c r="F4" s="40"/>
      <c r="G4" s="40"/>
      <c r="H4" s="40"/>
      <c r="I4" s="40"/>
    </row>
    <row r="5" spans="1:11" ht="15" customHeight="1" x14ac:dyDescent="0.2">
      <c r="A5" s="22" t="s">
        <v>85</v>
      </c>
      <c r="B5" s="47">
        <v>2014</v>
      </c>
      <c r="C5" s="47">
        <v>2015</v>
      </c>
      <c r="D5" s="47">
        <v>2016</v>
      </c>
      <c r="E5" s="47">
        <v>2017</v>
      </c>
      <c r="F5" s="47">
        <v>2018</v>
      </c>
      <c r="G5" s="47">
        <v>2019</v>
      </c>
      <c r="H5" s="47">
        <v>2020</v>
      </c>
      <c r="I5" s="47">
        <v>2021</v>
      </c>
    </row>
    <row r="6" spans="1:11" ht="15" customHeight="1" x14ac:dyDescent="0.2">
      <c r="A6" s="36" t="s">
        <v>69</v>
      </c>
      <c r="B6" s="34">
        <v>1388</v>
      </c>
      <c r="C6" s="34">
        <v>1343</v>
      </c>
      <c r="D6" s="34">
        <v>1292</v>
      </c>
      <c r="E6" s="34">
        <v>1250</v>
      </c>
      <c r="F6" s="34">
        <v>1283</v>
      </c>
      <c r="G6" s="34">
        <v>1339</v>
      </c>
      <c r="H6" s="34">
        <v>1270</v>
      </c>
      <c r="I6" s="34">
        <v>1231</v>
      </c>
    </row>
    <row r="7" spans="1:11" s="32" customFormat="1" ht="15" customHeight="1" x14ac:dyDescent="0.2">
      <c r="A7" s="28" t="s">
        <v>118</v>
      </c>
      <c r="B7" s="37">
        <v>146</v>
      </c>
      <c r="C7" s="37">
        <v>139</v>
      </c>
      <c r="D7" s="37">
        <v>145</v>
      </c>
      <c r="E7" s="37">
        <v>144</v>
      </c>
      <c r="F7" s="37">
        <v>121</v>
      </c>
      <c r="G7" s="37">
        <v>136</v>
      </c>
      <c r="H7" s="37">
        <v>137</v>
      </c>
      <c r="I7" s="37">
        <v>124</v>
      </c>
    </row>
    <row r="8" spans="1:11" ht="15" customHeight="1" x14ac:dyDescent="0.2">
      <c r="A8" s="28" t="s">
        <v>119</v>
      </c>
      <c r="B8" s="37">
        <v>181</v>
      </c>
      <c r="C8" s="37">
        <v>175</v>
      </c>
      <c r="D8" s="37">
        <v>148</v>
      </c>
      <c r="E8" s="37">
        <v>190</v>
      </c>
      <c r="F8" s="37">
        <v>202</v>
      </c>
      <c r="G8" s="37">
        <v>210</v>
      </c>
      <c r="H8" s="37">
        <v>165</v>
      </c>
      <c r="I8" s="37">
        <v>177</v>
      </c>
    </row>
    <row r="9" spans="1:11" ht="15" customHeight="1" x14ac:dyDescent="0.2">
      <c r="A9" s="28" t="s">
        <v>121</v>
      </c>
      <c r="B9" s="37">
        <v>82</v>
      </c>
      <c r="C9" s="37">
        <v>73</v>
      </c>
      <c r="D9" s="37">
        <v>72</v>
      </c>
      <c r="E9" s="37">
        <v>69</v>
      </c>
      <c r="F9" s="37">
        <v>69</v>
      </c>
      <c r="G9" s="37">
        <v>72</v>
      </c>
      <c r="H9" s="37">
        <v>77</v>
      </c>
      <c r="I9" s="37">
        <v>73</v>
      </c>
    </row>
    <row r="10" spans="1:11" ht="15" customHeight="1" x14ac:dyDescent="0.2">
      <c r="A10" s="28" t="s">
        <v>123</v>
      </c>
      <c r="B10" s="37">
        <v>66</v>
      </c>
      <c r="C10" s="37">
        <v>62</v>
      </c>
      <c r="D10" s="37">
        <v>62</v>
      </c>
      <c r="E10" s="37">
        <v>62</v>
      </c>
      <c r="F10" s="37">
        <v>62</v>
      </c>
      <c r="G10" s="37">
        <v>62</v>
      </c>
      <c r="H10" s="37">
        <v>61</v>
      </c>
      <c r="I10" s="37">
        <v>62</v>
      </c>
    </row>
    <row r="11" spans="1:11" ht="15" customHeight="1" x14ac:dyDescent="0.2">
      <c r="A11" s="28" t="s">
        <v>125</v>
      </c>
      <c r="B11" s="37">
        <v>227</v>
      </c>
      <c r="C11" s="37">
        <v>222</v>
      </c>
      <c r="D11" s="37">
        <v>222</v>
      </c>
      <c r="E11" s="37">
        <v>163</v>
      </c>
      <c r="F11" s="37">
        <v>164</v>
      </c>
      <c r="G11" s="37">
        <v>166</v>
      </c>
      <c r="H11" s="37">
        <v>159</v>
      </c>
      <c r="I11" s="37">
        <v>157</v>
      </c>
    </row>
    <row r="12" spans="1:11" s="32" customFormat="1" ht="15" customHeight="1" x14ac:dyDescent="0.2">
      <c r="A12" s="28" t="s">
        <v>126</v>
      </c>
      <c r="B12" s="37">
        <v>224</v>
      </c>
      <c r="C12" s="37">
        <v>196</v>
      </c>
      <c r="D12" s="37">
        <v>192</v>
      </c>
      <c r="E12" s="37">
        <v>189</v>
      </c>
      <c r="F12" s="37">
        <v>187</v>
      </c>
      <c r="G12" s="37">
        <v>194</v>
      </c>
      <c r="H12" s="37">
        <v>175</v>
      </c>
      <c r="I12" s="37">
        <v>178</v>
      </c>
    </row>
    <row r="13" spans="1:11" ht="15" customHeight="1" x14ac:dyDescent="0.2">
      <c r="A13" s="28" t="s">
        <v>127</v>
      </c>
      <c r="B13" s="37">
        <v>128</v>
      </c>
      <c r="C13" s="37">
        <v>132</v>
      </c>
      <c r="D13" s="37">
        <v>134</v>
      </c>
      <c r="E13" s="37">
        <v>131</v>
      </c>
      <c r="F13" s="37">
        <v>128</v>
      </c>
      <c r="G13" s="37">
        <v>131</v>
      </c>
      <c r="H13" s="37">
        <v>135</v>
      </c>
      <c r="I13" s="37">
        <v>132</v>
      </c>
    </row>
    <row r="14" spans="1:11" ht="15" customHeight="1" x14ac:dyDescent="0.2">
      <c r="A14" s="28" t="s">
        <v>128</v>
      </c>
      <c r="B14" s="37">
        <v>63</v>
      </c>
      <c r="C14" s="37">
        <v>64</v>
      </c>
      <c r="D14" s="37">
        <v>57</v>
      </c>
      <c r="E14" s="37">
        <v>57</v>
      </c>
      <c r="F14" s="37">
        <v>60</v>
      </c>
      <c r="G14" s="37">
        <v>60</v>
      </c>
      <c r="H14" s="37">
        <v>55</v>
      </c>
      <c r="I14" s="37">
        <v>51</v>
      </c>
    </row>
    <row r="15" spans="1:11" ht="15" customHeight="1" x14ac:dyDescent="0.2">
      <c r="A15" s="28" t="s">
        <v>129</v>
      </c>
      <c r="B15" s="37">
        <v>95</v>
      </c>
      <c r="C15" s="37">
        <v>86</v>
      </c>
      <c r="D15" s="37">
        <v>78</v>
      </c>
      <c r="E15" s="37">
        <v>93</v>
      </c>
      <c r="F15" s="37">
        <v>91</v>
      </c>
      <c r="G15" s="37">
        <v>92</v>
      </c>
      <c r="H15" s="37">
        <v>89</v>
      </c>
      <c r="I15" s="37">
        <v>85</v>
      </c>
    </row>
    <row r="16" spans="1:11" s="29" customFormat="1" ht="15" customHeight="1" x14ac:dyDescent="0.25">
      <c r="A16" s="28" t="s">
        <v>130</v>
      </c>
      <c r="B16" s="37">
        <v>64</v>
      </c>
      <c r="C16" s="37">
        <v>65</v>
      </c>
      <c r="D16" s="37">
        <v>65</v>
      </c>
      <c r="E16" s="37">
        <v>65</v>
      </c>
      <c r="F16" s="37">
        <v>53</v>
      </c>
      <c r="G16" s="37">
        <v>60</v>
      </c>
      <c r="H16" s="37">
        <v>50</v>
      </c>
      <c r="I16" s="37">
        <v>47</v>
      </c>
    </row>
    <row r="17" spans="1:9" thickBot="1" x14ac:dyDescent="0.25">
      <c r="A17" s="65" t="s">
        <v>131</v>
      </c>
      <c r="B17" s="66">
        <v>112</v>
      </c>
      <c r="C17" s="66">
        <v>129</v>
      </c>
      <c r="D17" s="66">
        <v>117</v>
      </c>
      <c r="E17" s="66">
        <v>87</v>
      </c>
      <c r="F17" s="66">
        <v>146</v>
      </c>
      <c r="G17" s="66">
        <v>156</v>
      </c>
      <c r="H17" s="66">
        <v>167</v>
      </c>
      <c r="I17" s="66">
        <v>145</v>
      </c>
    </row>
    <row r="18" spans="1:9" ht="12.75" x14ac:dyDescent="0.2">
      <c r="A18" s="299" t="s">
        <v>377</v>
      </c>
      <c r="B18" s="299"/>
      <c r="C18" s="299"/>
      <c r="D18" s="299"/>
      <c r="E18" s="299"/>
      <c r="F18" s="299"/>
      <c r="G18" s="299"/>
      <c r="H18" s="299"/>
      <c r="I18" s="299"/>
    </row>
    <row r="19" spans="1:9" ht="12.75" customHeight="1" x14ac:dyDescent="0.2">
      <c r="A19" s="283"/>
      <c r="B19" s="302"/>
      <c r="C19" s="302"/>
      <c r="D19" s="302"/>
      <c r="E19" s="302"/>
      <c r="F19" s="302"/>
      <c r="G19" s="283"/>
      <c r="H19" s="302"/>
      <c r="I19" s="302"/>
    </row>
    <row r="20" spans="1:9" ht="12.75" x14ac:dyDescent="0.2"/>
    <row r="21" spans="1:9" ht="12.75" x14ac:dyDescent="0.2"/>
    <row r="22" spans="1:9" ht="12.75" x14ac:dyDescent="0.2"/>
    <row r="23" spans="1:9" ht="12.75" x14ac:dyDescent="0.2"/>
    <row r="24" spans="1:9" ht="12.75" x14ac:dyDescent="0.2"/>
    <row r="25" spans="1:9" ht="12.75" x14ac:dyDescent="0.2"/>
    <row r="26" spans="1:9" ht="12.75" x14ac:dyDescent="0.2"/>
    <row r="27" spans="1:9" ht="12.75" x14ac:dyDescent="0.2"/>
    <row r="28" spans="1:9" ht="12.75" x14ac:dyDescent="0.2"/>
    <row r="29" spans="1:9" ht="12.75" x14ac:dyDescent="0.2"/>
    <row r="30" spans="1:9" ht="12.75" x14ac:dyDescent="0.2"/>
    <row r="31" spans="1:9" ht="12.75" x14ac:dyDescent="0.2"/>
    <row r="32" spans="1:9" ht="12.75" x14ac:dyDescent="0.2"/>
    <row r="33" ht="12.75" x14ac:dyDescent="0.2"/>
    <row r="34" ht="12.75" x14ac:dyDescent="0.2"/>
    <row r="35" ht="12.75" x14ac:dyDescent="0.2"/>
    <row r="36" ht="12.75" x14ac:dyDescent="0.2"/>
    <row r="37" ht="12.75" x14ac:dyDescent="0.2"/>
    <row r="38" ht="12.75" x14ac:dyDescent="0.2"/>
    <row r="39" ht="12.75" x14ac:dyDescent="0.2"/>
    <row r="40" ht="12.75" x14ac:dyDescent="0.2"/>
    <row r="41" ht="12.75" x14ac:dyDescent="0.2"/>
    <row r="42" ht="12.75" x14ac:dyDescent="0.2"/>
    <row r="43" ht="12.75" x14ac:dyDescent="0.2"/>
    <row r="44" ht="12.75" x14ac:dyDescent="0.2"/>
    <row r="45" ht="12.75" x14ac:dyDescent="0.2"/>
    <row r="46" ht="12.75" x14ac:dyDescent="0.2"/>
    <row r="47" ht="12.75" x14ac:dyDescent="0.2"/>
    <row r="48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</sheetData>
  <mergeCells count="7">
    <mergeCell ref="K2:K3"/>
    <mergeCell ref="A19:F19"/>
    <mergeCell ref="G19:I19"/>
    <mergeCell ref="A18:I18"/>
    <mergeCell ref="A1:I1"/>
    <mergeCell ref="A2:I2"/>
    <mergeCell ref="A3:I3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rgb="FF19A0FF"/>
    <pageSetUpPr fitToPage="1"/>
  </sheetPr>
  <dimension ref="A2:I29"/>
  <sheetViews>
    <sheetView showGridLines="0" topLeftCell="A7" workbookViewId="0">
      <selection activeCell="A19" sqref="A19:I19"/>
    </sheetView>
  </sheetViews>
  <sheetFormatPr baseColWidth="10" defaultRowHeight="12.75" x14ac:dyDescent="0.2"/>
  <cols>
    <col min="1" max="16384" width="11.42578125" style="18"/>
  </cols>
  <sheetData>
    <row r="2" spans="1:9" x14ac:dyDescent="0.2">
      <c r="I2" s="259" t="s">
        <v>50</v>
      </c>
    </row>
    <row r="3" spans="1:9" x14ac:dyDescent="0.2">
      <c r="I3" s="259"/>
    </row>
    <row r="15" spans="1:9" ht="15" customHeight="1" x14ac:dyDescent="0.2">
      <c r="A15" s="304" t="s">
        <v>404</v>
      </c>
      <c r="B15" s="304"/>
      <c r="C15" s="304"/>
      <c r="D15" s="304"/>
      <c r="E15" s="304"/>
      <c r="F15" s="304"/>
      <c r="G15" s="304"/>
      <c r="H15" s="304"/>
    </row>
    <row r="16" spans="1:9" ht="12.75" customHeight="1" x14ac:dyDescent="0.2">
      <c r="A16" s="304"/>
      <c r="B16" s="304"/>
      <c r="C16" s="304"/>
      <c r="D16" s="304"/>
      <c r="E16" s="304"/>
      <c r="F16" s="304"/>
      <c r="G16" s="304"/>
      <c r="H16" s="304"/>
    </row>
    <row r="17" spans="1:8" ht="12.75" customHeight="1" x14ac:dyDescent="0.2">
      <c r="A17" s="304"/>
      <c r="B17" s="304"/>
      <c r="C17" s="304"/>
      <c r="D17" s="304"/>
      <c r="E17" s="304"/>
      <c r="F17" s="304"/>
      <c r="G17" s="304"/>
      <c r="H17" s="304"/>
    </row>
    <row r="18" spans="1:8" ht="12.75" customHeight="1" x14ac:dyDescent="0.2">
      <c r="A18" s="304"/>
      <c r="B18" s="304"/>
      <c r="C18" s="304"/>
      <c r="D18" s="304"/>
      <c r="E18" s="304"/>
      <c r="F18" s="304"/>
      <c r="G18" s="304"/>
      <c r="H18" s="304"/>
    </row>
    <row r="19" spans="1:8" ht="12.75" customHeight="1" x14ac:dyDescent="0.2">
      <c r="A19" s="304"/>
      <c r="B19" s="304"/>
      <c r="C19" s="304"/>
      <c r="D19" s="304"/>
      <c r="E19" s="304"/>
      <c r="F19" s="304"/>
      <c r="G19" s="304"/>
      <c r="H19" s="304"/>
    </row>
    <row r="20" spans="1:8" ht="12.75" customHeight="1" x14ac:dyDescent="0.2">
      <c r="A20" s="304"/>
      <c r="B20" s="304"/>
      <c r="C20" s="304"/>
      <c r="D20" s="304"/>
      <c r="E20" s="304"/>
      <c r="F20" s="304"/>
      <c r="G20" s="304"/>
      <c r="H20" s="304"/>
    </row>
    <row r="21" spans="1:8" ht="12.75" customHeight="1" x14ac:dyDescent="0.2">
      <c r="A21" s="304"/>
      <c r="B21" s="304"/>
      <c r="C21" s="304"/>
      <c r="D21" s="304"/>
      <c r="E21" s="304"/>
      <c r="F21" s="304"/>
      <c r="G21" s="304"/>
      <c r="H21" s="304"/>
    </row>
    <row r="22" spans="1:8" ht="12.75" customHeight="1" x14ac:dyDescent="0.2">
      <c r="A22" s="304"/>
      <c r="B22" s="304"/>
      <c r="C22" s="304"/>
      <c r="D22" s="304"/>
      <c r="E22" s="304"/>
      <c r="F22" s="304"/>
      <c r="G22" s="304"/>
      <c r="H22" s="304"/>
    </row>
    <row r="23" spans="1:8" ht="12.75" customHeight="1" x14ac:dyDescent="0.2">
      <c r="A23" s="304"/>
      <c r="B23" s="304"/>
      <c r="C23" s="304"/>
      <c r="D23" s="304"/>
      <c r="E23" s="304"/>
      <c r="F23" s="304"/>
      <c r="G23" s="304"/>
      <c r="H23" s="304"/>
    </row>
    <row r="24" spans="1:8" ht="12.75" customHeight="1" x14ac:dyDescent="0.2">
      <c r="A24" s="304"/>
      <c r="B24" s="304"/>
      <c r="C24" s="304"/>
      <c r="D24" s="304"/>
      <c r="E24" s="304"/>
      <c r="F24" s="304"/>
      <c r="G24" s="304"/>
      <c r="H24" s="304"/>
    </row>
    <row r="25" spans="1:8" ht="12.75" customHeight="1" x14ac:dyDescent="0.2">
      <c r="A25" s="304"/>
      <c r="B25" s="304"/>
      <c r="C25" s="304"/>
      <c r="D25" s="304"/>
      <c r="E25" s="304"/>
      <c r="F25" s="304"/>
      <c r="G25" s="304"/>
      <c r="H25" s="304"/>
    </row>
    <row r="26" spans="1:8" ht="12.75" customHeight="1" x14ac:dyDescent="0.2">
      <c r="A26" s="304"/>
      <c r="B26" s="304"/>
      <c r="C26" s="304"/>
      <c r="D26" s="304"/>
      <c r="E26" s="304"/>
      <c r="F26" s="304"/>
      <c r="G26" s="304"/>
      <c r="H26" s="304"/>
    </row>
    <row r="27" spans="1:8" ht="12.75" customHeight="1" x14ac:dyDescent="0.2">
      <c r="A27" s="304"/>
      <c r="B27" s="304"/>
      <c r="C27" s="304"/>
      <c r="D27" s="304"/>
      <c r="E27" s="304"/>
      <c r="F27" s="304"/>
      <c r="G27" s="304"/>
      <c r="H27" s="304"/>
    </row>
    <row r="28" spans="1:8" x14ac:dyDescent="0.2">
      <c r="A28" s="304"/>
      <c r="B28" s="304"/>
      <c r="C28" s="304"/>
      <c r="D28" s="304"/>
      <c r="E28" s="304"/>
      <c r="F28" s="304"/>
      <c r="G28" s="304"/>
      <c r="H28" s="304"/>
    </row>
    <row r="29" spans="1:8" x14ac:dyDescent="0.2">
      <c r="A29" s="304"/>
      <c r="B29" s="304"/>
      <c r="C29" s="304"/>
      <c r="D29" s="304"/>
      <c r="E29" s="304"/>
      <c r="F29" s="304"/>
      <c r="G29" s="304"/>
      <c r="H29" s="304"/>
    </row>
  </sheetData>
  <mergeCells count="2">
    <mergeCell ref="I2:I3"/>
    <mergeCell ref="A15:H29"/>
  </mergeCells>
  <hyperlinks>
    <hyperlink ref="I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9" orientation="portrait" verticalDpi="300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/>
  <dimension ref="A1:P70"/>
  <sheetViews>
    <sheetView showGridLines="0" workbookViewId="0">
      <selection activeCell="A19" sqref="A19:I19"/>
    </sheetView>
  </sheetViews>
  <sheetFormatPr baseColWidth="10" defaultRowHeight="13.5" customHeight="1" x14ac:dyDescent="0.2"/>
  <cols>
    <col min="1" max="1" width="18.85546875" style="29" customWidth="1"/>
    <col min="2" max="4" width="8.7109375" style="29" customWidth="1"/>
    <col min="5" max="5" width="1.7109375" style="29" customWidth="1"/>
    <col min="6" max="8" width="8.7109375" style="29" customWidth="1"/>
    <col min="9" max="9" width="1.7109375" style="29" customWidth="1"/>
    <col min="10" max="12" width="8.7109375" style="29" customWidth="1"/>
    <col min="13" max="50" width="10.7109375" style="19" customWidth="1"/>
    <col min="51" max="16384" width="11.42578125" style="19"/>
  </cols>
  <sheetData>
    <row r="1" spans="1:16" ht="15" customHeight="1" x14ac:dyDescent="0.2">
      <c r="A1" s="265" t="s">
        <v>147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6" ht="15" customHeight="1" x14ac:dyDescent="0.2">
      <c r="A2" s="265" t="s">
        <v>409</v>
      </c>
      <c r="B2" s="265"/>
      <c r="C2" s="265"/>
      <c r="D2" s="265"/>
      <c r="E2" s="265"/>
      <c r="F2" s="265"/>
      <c r="G2" s="265"/>
      <c r="H2" s="265"/>
      <c r="I2" s="265"/>
      <c r="J2" s="265"/>
      <c r="K2" s="265"/>
      <c r="L2" s="265"/>
      <c r="N2" s="259" t="s">
        <v>50</v>
      </c>
    </row>
    <row r="3" spans="1:16" ht="15" customHeight="1" x14ac:dyDescent="0.2">
      <c r="A3" s="265" t="s">
        <v>410</v>
      </c>
      <c r="B3" s="265"/>
      <c r="C3" s="265"/>
      <c r="D3" s="265"/>
      <c r="E3" s="265"/>
      <c r="F3" s="265"/>
      <c r="G3" s="265"/>
      <c r="H3" s="265"/>
      <c r="I3" s="265"/>
      <c r="J3" s="265"/>
      <c r="K3" s="265"/>
      <c r="L3" s="265"/>
      <c r="N3" s="259"/>
    </row>
    <row r="4" spans="1:16" ht="15" x14ac:dyDescent="0.2">
      <c r="A4" s="265" t="s">
        <v>411</v>
      </c>
      <c r="B4" s="265"/>
      <c r="C4" s="265"/>
      <c r="D4" s="265"/>
      <c r="E4" s="265"/>
      <c r="F4" s="265"/>
      <c r="G4" s="265"/>
      <c r="H4" s="265"/>
      <c r="I4" s="265"/>
      <c r="J4" s="265"/>
      <c r="K4" s="265"/>
      <c r="L4" s="265"/>
    </row>
    <row r="5" spans="1:16" ht="15" customHeight="1" x14ac:dyDescent="0.2">
      <c r="A5" s="61"/>
      <c r="B5" s="61"/>
      <c r="C5" s="61"/>
      <c r="D5" s="61"/>
      <c r="E5" s="61"/>
      <c r="F5" s="61"/>
      <c r="G5" s="61"/>
      <c r="H5" s="61"/>
      <c r="I5" s="61"/>
      <c r="J5" s="61"/>
      <c r="K5" s="61"/>
      <c r="L5" s="61"/>
    </row>
    <row r="6" spans="1:16" ht="15" customHeight="1" x14ac:dyDescent="0.2">
      <c r="A6" s="305" t="s">
        <v>412</v>
      </c>
      <c r="B6" s="297" t="s">
        <v>413</v>
      </c>
      <c r="C6" s="297"/>
      <c r="D6" s="297"/>
      <c r="E6" s="23"/>
      <c r="F6" s="297" t="s">
        <v>405</v>
      </c>
      <c r="G6" s="297"/>
      <c r="H6" s="297"/>
      <c r="I6" s="208"/>
      <c r="J6" s="297" t="s">
        <v>406</v>
      </c>
      <c r="K6" s="297"/>
      <c r="L6" s="297"/>
    </row>
    <row r="7" spans="1:16" s="32" customFormat="1" ht="15" customHeight="1" x14ac:dyDescent="0.2">
      <c r="A7" s="305"/>
      <c r="B7" s="209">
        <v>2019</v>
      </c>
      <c r="C7" s="209">
        <v>2020</v>
      </c>
      <c r="D7" s="210">
        <v>2021</v>
      </c>
      <c r="E7" s="210"/>
      <c r="F7" s="209">
        <v>2019</v>
      </c>
      <c r="G7" s="209">
        <v>2020</v>
      </c>
      <c r="H7" s="210">
        <v>2021</v>
      </c>
      <c r="I7" s="210"/>
      <c r="J7" s="209">
        <v>2019</v>
      </c>
      <c r="K7" s="209">
        <v>2020</v>
      </c>
      <c r="L7" s="210">
        <v>2021</v>
      </c>
    </row>
    <row r="8" spans="1:16" ht="15" customHeight="1" x14ac:dyDescent="0.2">
      <c r="A8" s="199" t="s">
        <v>81</v>
      </c>
      <c r="B8" s="34">
        <f>+B13+B17+B21</f>
        <v>177062</v>
      </c>
      <c r="C8" s="34">
        <f>+C13+C17+C21</f>
        <v>169540</v>
      </c>
      <c r="D8" s="34">
        <f>+D13+D17+D21</f>
        <v>164186</v>
      </c>
      <c r="E8" s="34"/>
      <c r="F8" s="34">
        <f>+F13+F17+F21</f>
        <v>95416</v>
      </c>
      <c r="G8" s="34">
        <f>+G13+G17+G21</f>
        <v>95135</v>
      </c>
      <c r="H8" s="34">
        <f>+H13+H17+H21</f>
        <v>92361</v>
      </c>
      <c r="I8" s="200"/>
      <c r="J8" s="211">
        <v>53.888468446081042</v>
      </c>
      <c r="K8" s="211">
        <v>56.113601509968149</v>
      </c>
      <c r="L8" s="211">
        <v>56.253882791468214</v>
      </c>
    </row>
    <row r="9" spans="1:16" ht="15" customHeight="1" x14ac:dyDescent="0.2">
      <c r="A9" s="61" t="s">
        <v>320</v>
      </c>
      <c r="B9" s="35">
        <f t="shared" ref="B9:D10" si="0">+B14+B18</f>
        <v>139304</v>
      </c>
      <c r="C9" s="35">
        <f t="shared" si="0"/>
        <v>135220</v>
      </c>
      <c r="D9" s="35">
        <f t="shared" si="0"/>
        <v>127868</v>
      </c>
      <c r="E9" s="35"/>
      <c r="F9" s="35">
        <f t="shared" ref="F9:H10" si="1">+F14+F18</f>
        <v>76152</v>
      </c>
      <c r="G9" s="35">
        <f t="shared" si="1"/>
        <v>77480</v>
      </c>
      <c r="H9" s="35">
        <f t="shared" si="1"/>
        <v>73270</v>
      </c>
      <c r="I9" s="201"/>
      <c r="J9" s="212">
        <v>54.666054097513353</v>
      </c>
      <c r="K9" s="212">
        <v>57.299216092294039</v>
      </c>
      <c r="L9" s="212">
        <v>57.301279444427067</v>
      </c>
    </row>
    <row r="10" spans="1:16" ht="15" customHeight="1" x14ac:dyDescent="0.2">
      <c r="A10" s="61" t="s">
        <v>407</v>
      </c>
      <c r="B10" s="35">
        <f t="shared" si="0"/>
        <v>36419</v>
      </c>
      <c r="C10" s="35">
        <f t="shared" si="0"/>
        <v>33050</v>
      </c>
      <c r="D10" s="35">
        <f t="shared" si="0"/>
        <v>35087</v>
      </c>
      <c r="E10" s="35"/>
      <c r="F10" s="35">
        <f t="shared" si="1"/>
        <v>19079</v>
      </c>
      <c r="G10" s="35">
        <f t="shared" si="1"/>
        <v>17431</v>
      </c>
      <c r="H10" s="35">
        <f t="shared" si="1"/>
        <v>18916</v>
      </c>
      <c r="I10" s="201"/>
      <c r="J10" s="212">
        <v>52.387490046404352</v>
      </c>
      <c r="K10" s="212">
        <v>52.741301059001508</v>
      </c>
      <c r="L10" s="212">
        <v>53.911705189956393</v>
      </c>
    </row>
    <row r="11" spans="1:16" s="32" customFormat="1" ht="15" customHeight="1" x14ac:dyDescent="0.2">
      <c r="A11" s="202" t="s">
        <v>189</v>
      </c>
      <c r="B11" s="35">
        <f>+B21</f>
        <v>1339</v>
      </c>
      <c r="C11" s="35">
        <f>+C21</f>
        <v>1270</v>
      </c>
      <c r="D11" s="35">
        <f>+D21</f>
        <v>1231</v>
      </c>
      <c r="E11" s="35"/>
      <c r="F11" s="33">
        <f>+F21</f>
        <v>185</v>
      </c>
      <c r="G11" s="33">
        <f>+G21</f>
        <v>224</v>
      </c>
      <c r="H11" s="33">
        <f>+H21</f>
        <v>175</v>
      </c>
      <c r="I11" s="201"/>
      <c r="J11" s="212">
        <v>13.816280806572067</v>
      </c>
      <c r="K11" s="212">
        <v>17.637795275590552</v>
      </c>
      <c r="L11" s="212">
        <v>14.21608448415922</v>
      </c>
      <c r="N11" s="19"/>
      <c r="O11" s="19"/>
      <c r="P11" s="19"/>
    </row>
    <row r="12" spans="1:16" ht="15" customHeight="1" x14ac:dyDescent="0.2">
      <c r="A12" s="61"/>
      <c r="B12" s="183"/>
      <c r="C12" s="183"/>
      <c r="D12" s="183"/>
      <c r="E12" s="183"/>
      <c r="F12" s="183"/>
      <c r="G12" s="183"/>
      <c r="H12" s="183"/>
      <c r="I12" s="183"/>
      <c r="J12" s="212"/>
      <c r="K12" s="212"/>
      <c r="L12" s="212"/>
    </row>
    <row r="13" spans="1:16" ht="15" customHeight="1" x14ac:dyDescent="0.2">
      <c r="A13" s="199" t="s">
        <v>199</v>
      </c>
      <c r="B13" s="34">
        <f>SUM(B14:B15)</f>
        <v>165967</v>
      </c>
      <c r="C13" s="34">
        <f>SUM(C14:C15)</f>
        <v>159099</v>
      </c>
      <c r="D13" s="34">
        <f>SUM(D14:D15)</f>
        <v>153659</v>
      </c>
      <c r="E13" s="34"/>
      <c r="F13" s="34">
        <f>SUM(F14:F15)</f>
        <v>91846</v>
      </c>
      <c r="G13" s="34">
        <f>SUM(G14:G15)</f>
        <v>91633</v>
      </c>
      <c r="H13" s="34">
        <f>SUM(H14:H15)</f>
        <v>89241</v>
      </c>
      <c r="I13" s="203"/>
      <c r="J13" s="211">
        <v>55.339916971446137</v>
      </c>
      <c r="K13" s="211">
        <v>57.594956599350091</v>
      </c>
      <c r="L13" s="211">
        <v>58.077301036711162</v>
      </c>
    </row>
    <row r="14" spans="1:16" s="29" customFormat="1" ht="15" customHeight="1" x14ac:dyDescent="0.2">
      <c r="A14" s="61" t="s">
        <v>320</v>
      </c>
      <c r="B14" s="35">
        <v>137612</v>
      </c>
      <c r="C14" s="35">
        <v>133843</v>
      </c>
      <c r="D14" s="35">
        <v>126710</v>
      </c>
      <c r="E14" s="35"/>
      <c r="F14" s="35">
        <v>75795</v>
      </c>
      <c r="G14" s="35">
        <v>77111</v>
      </c>
      <c r="H14" s="35">
        <v>72987</v>
      </c>
      <c r="I14" s="184"/>
      <c r="J14" s="212">
        <v>55.078772200098825</v>
      </c>
      <c r="K14" s="212">
        <v>57.613024214938399</v>
      </c>
      <c r="L14" s="212">
        <v>57.601609975534686</v>
      </c>
      <c r="N14" s="19"/>
      <c r="O14" s="19"/>
      <c r="P14" s="19"/>
    </row>
    <row r="15" spans="1:16" ht="12.75" x14ac:dyDescent="0.2">
      <c r="A15" s="61" t="s">
        <v>407</v>
      </c>
      <c r="B15" s="35">
        <v>28355</v>
      </c>
      <c r="C15" s="35">
        <v>25256</v>
      </c>
      <c r="D15" s="35">
        <v>26949</v>
      </c>
      <c r="E15" s="35"/>
      <c r="F15" s="35">
        <v>16051</v>
      </c>
      <c r="G15" s="35">
        <v>14522</v>
      </c>
      <c r="H15" s="35">
        <v>16254</v>
      </c>
      <c r="I15" s="184"/>
      <c r="J15" s="212">
        <v>56.60730029977077</v>
      </c>
      <c r="K15" s="212">
        <v>57.499208108964204</v>
      </c>
      <c r="L15" s="212">
        <v>60.313926305243236</v>
      </c>
    </row>
    <row r="16" spans="1:16" ht="12.75" x14ac:dyDescent="0.2">
      <c r="A16" s="61"/>
      <c r="B16" s="183"/>
      <c r="C16" s="183"/>
      <c r="D16" s="183"/>
      <c r="E16" s="183"/>
      <c r="F16" s="183"/>
      <c r="G16" s="183"/>
      <c r="H16" s="183"/>
      <c r="I16" s="183"/>
      <c r="J16" s="212"/>
      <c r="K16" s="212"/>
      <c r="L16" s="212"/>
    </row>
    <row r="17" spans="1:12" ht="12.75" x14ac:dyDescent="0.2">
      <c r="A17" s="199" t="s">
        <v>200</v>
      </c>
      <c r="B17" s="34">
        <f>SUM(B18:B19)</f>
        <v>9756</v>
      </c>
      <c r="C17" s="34">
        <f>+C18+C19</f>
        <v>9171</v>
      </c>
      <c r="D17" s="34">
        <f>+D18+D19</f>
        <v>9296</v>
      </c>
      <c r="E17" s="34"/>
      <c r="F17" s="34">
        <f>SUM(F18:F19)</f>
        <v>3385</v>
      </c>
      <c r="G17" s="34">
        <f>SUM(G18:G19)</f>
        <v>3278</v>
      </c>
      <c r="H17" s="34">
        <f>SUM(H18:H19)</f>
        <v>2945</v>
      </c>
      <c r="I17" s="203"/>
      <c r="J17" s="211">
        <v>34.696596965969661</v>
      </c>
      <c r="K17" s="211">
        <v>35.74310326027696</v>
      </c>
      <c r="L17" s="211">
        <v>31.680292598967299</v>
      </c>
    </row>
    <row r="18" spans="1:12" ht="12.75" x14ac:dyDescent="0.2">
      <c r="A18" s="61" t="s">
        <v>320</v>
      </c>
      <c r="B18" s="35">
        <v>1692</v>
      </c>
      <c r="C18" s="35">
        <v>1377</v>
      </c>
      <c r="D18" s="35">
        <v>1158</v>
      </c>
      <c r="E18" s="35"/>
      <c r="F18" s="33">
        <v>357</v>
      </c>
      <c r="G18" s="33">
        <v>369</v>
      </c>
      <c r="H18" s="33">
        <v>283</v>
      </c>
      <c r="I18" s="184"/>
      <c r="J18" s="212">
        <v>21.099290780141843</v>
      </c>
      <c r="K18" s="212">
        <v>26.797385620915033</v>
      </c>
      <c r="L18" s="212">
        <v>24.438687392055268</v>
      </c>
    </row>
    <row r="19" spans="1:12" ht="12.75" x14ac:dyDescent="0.2">
      <c r="A19" s="61" t="s">
        <v>407</v>
      </c>
      <c r="B19" s="35">
        <v>8064</v>
      </c>
      <c r="C19" s="35">
        <v>7794</v>
      </c>
      <c r="D19" s="35">
        <v>8138</v>
      </c>
      <c r="E19" s="35"/>
      <c r="F19" s="35">
        <v>3028</v>
      </c>
      <c r="G19" s="35">
        <v>2909</v>
      </c>
      <c r="H19" s="35">
        <v>2662</v>
      </c>
      <c r="I19" s="184"/>
      <c r="J19" s="212">
        <v>37.549603174603178</v>
      </c>
      <c r="K19" s="212">
        <v>37.323582242750838</v>
      </c>
      <c r="L19" s="212">
        <v>32.710739739493732</v>
      </c>
    </row>
    <row r="20" spans="1:12" ht="12.75" x14ac:dyDescent="0.2">
      <c r="A20" s="199"/>
      <c r="B20" s="183"/>
      <c r="C20" s="183"/>
      <c r="D20" s="183"/>
      <c r="E20" s="183"/>
      <c r="F20" s="183"/>
      <c r="G20" s="183"/>
      <c r="H20" s="183"/>
      <c r="I20" s="183"/>
      <c r="J20" s="212"/>
      <c r="K20" s="212"/>
      <c r="L20" s="212"/>
    </row>
    <row r="21" spans="1:12" thickBot="1" x14ac:dyDescent="0.25">
      <c r="A21" s="204" t="s">
        <v>189</v>
      </c>
      <c r="B21" s="215">
        <v>1339</v>
      </c>
      <c r="C21" s="215">
        <v>1270</v>
      </c>
      <c r="D21" s="215">
        <v>1231</v>
      </c>
      <c r="E21" s="205"/>
      <c r="F21" s="216">
        <v>185</v>
      </c>
      <c r="G21" s="216">
        <v>224</v>
      </c>
      <c r="H21" s="216">
        <v>175</v>
      </c>
      <c r="I21" s="205"/>
      <c r="J21" s="213">
        <v>13.816280806572067</v>
      </c>
      <c r="K21" s="213">
        <v>17.637795275590552</v>
      </c>
      <c r="L21" s="213">
        <v>14.21608448415922</v>
      </c>
    </row>
    <row r="22" spans="1:12" ht="12.75" customHeight="1" x14ac:dyDescent="0.2">
      <c r="A22" s="287" t="s">
        <v>408</v>
      </c>
      <c r="B22" s="287"/>
      <c r="C22" s="287"/>
      <c r="D22" s="287"/>
      <c r="E22" s="287"/>
      <c r="F22" s="287"/>
      <c r="G22" s="287"/>
      <c r="H22" s="287"/>
      <c r="I22" s="287"/>
      <c r="J22" s="287"/>
      <c r="K22" s="287"/>
      <c r="L22" s="287"/>
    </row>
    <row r="23" spans="1:12" ht="12.75" x14ac:dyDescent="0.2">
      <c r="A23" s="287"/>
      <c r="B23" s="287"/>
      <c r="C23" s="287"/>
      <c r="D23" s="287"/>
      <c r="E23" s="287"/>
      <c r="F23" s="287"/>
      <c r="G23" s="287"/>
      <c r="H23" s="287"/>
      <c r="I23" s="287"/>
      <c r="J23" s="287"/>
      <c r="K23" s="287"/>
      <c r="L23" s="287"/>
    </row>
    <row r="24" spans="1:12" ht="12.75" x14ac:dyDescent="0.2">
      <c r="A24" s="287"/>
      <c r="B24" s="287"/>
      <c r="C24" s="287"/>
      <c r="D24" s="287"/>
      <c r="E24" s="287"/>
      <c r="F24" s="287"/>
      <c r="G24" s="287"/>
      <c r="H24" s="287"/>
      <c r="I24" s="287"/>
      <c r="J24" s="287"/>
      <c r="K24" s="287"/>
      <c r="L24" s="287"/>
    </row>
    <row r="25" spans="1:12" ht="12.75" x14ac:dyDescent="0.2">
      <c r="A25" s="287"/>
      <c r="B25" s="287"/>
      <c r="C25" s="287"/>
      <c r="D25" s="287"/>
      <c r="E25" s="287"/>
      <c r="F25" s="287"/>
      <c r="G25" s="287"/>
      <c r="H25" s="287"/>
      <c r="I25" s="287"/>
      <c r="J25" s="287"/>
      <c r="K25" s="287"/>
      <c r="L25" s="287"/>
    </row>
    <row r="26" spans="1:12" ht="12.75" x14ac:dyDescent="0.2">
      <c r="A26" s="287"/>
      <c r="B26" s="287"/>
      <c r="C26" s="287"/>
      <c r="D26" s="287"/>
      <c r="E26" s="287"/>
      <c r="F26" s="287"/>
      <c r="G26" s="287"/>
      <c r="H26" s="287"/>
      <c r="I26" s="287"/>
      <c r="J26" s="287"/>
      <c r="K26" s="287"/>
      <c r="L26" s="287"/>
    </row>
    <row r="27" spans="1:12" ht="12.75" x14ac:dyDescent="0.2">
      <c r="A27" s="287"/>
      <c r="B27" s="287"/>
      <c r="C27" s="287"/>
      <c r="D27" s="287"/>
      <c r="E27" s="287"/>
      <c r="F27" s="287"/>
      <c r="G27" s="287"/>
      <c r="H27" s="287"/>
      <c r="I27" s="287"/>
      <c r="J27" s="287"/>
      <c r="K27" s="287"/>
      <c r="L27" s="287"/>
    </row>
    <row r="28" spans="1:12" ht="12.75" customHeight="1" x14ac:dyDescent="0.2">
      <c r="A28" s="299" t="s">
        <v>377</v>
      </c>
      <c r="B28" s="299"/>
      <c r="C28" s="299"/>
      <c r="D28" s="299"/>
      <c r="E28" s="299"/>
      <c r="F28" s="299"/>
      <c r="G28" s="299"/>
      <c r="H28" s="299"/>
      <c r="I28" s="299"/>
      <c r="J28" s="299"/>
      <c r="K28" s="299"/>
      <c r="L28" s="299"/>
    </row>
    <row r="29" spans="1:12" ht="12.75" x14ac:dyDescent="0.2">
      <c r="A29" s="188"/>
      <c r="B29" s="188"/>
      <c r="C29" s="188"/>
      <c r="D29" s="188"/>
      <c r="E29" s="188"/>
      <c r="F29" s="207"/>
      <c r="G29" s="207"/>
      <c r="H29" s="207"/>
      <c r="I29" s="207"/>
      <c r="J29" s="188"/>
      <c r="K29" s="188"/>
      <c r="L29" s="61"/>
    </row>
    <row r="30" spans="1:12" ht="12.75" x14ac:dyDescent="0.2">
      <c r="A30" s="188"/>
      <c r="B30" s="188"/>
      <c r="C30" s="188"/>
      <c r="D30" s="188"/>
      <c r="E30" s="188"/>
      <c r="F30" s="188"/>
      <c r="G30" s="188"/>
      <c r="H30" s="188"/>
      <c r="I30" s="188"/>
      <c r="J30" s="188"/>
      <c r="K30" s="188"/>
      <c r="L30" s="61"/>
    </row>
    <row r="31" spans="1:12" ht="12.75" x14ac:dyDescent="0.2">
      <c r="A31" s="206"/>
      <c r="B31" s="188"/>
      <c r="C31" s="188"/>
      <c r="D31" s="188"/>
      <c r="E31" s="188"/>
      <c r="F31" s="188"/>
      <c r="G31" s="188"/>
      <c r="H31" s="188"/>
      <c r="I31" s="188"/>
      <c r="J31" s="188"/>
      <c r="K31" s="188"/>
      <c r="L31" s="61"/>
    </row>
    <row r="32" spans="1:12" ht="12.75" x14ac:dyDescent="0.2">
      <c r="A32" s="188"/>
      <c r="B32" s="188"/>
      <c r="C32" s="188"/>
      <c r="D32" s="188"/>
      <c r="E32" s="188"/>
      <c r="F32" s="188"/>
      <c r="G32" s="188"/>
      <c r="H32" s="188"/>
      <c r="I32" s="188"/>
      <c r="J32" s="188"/>
      <c r="K32" s="188"/>
      <c r="L32" s="61"/>
    </row>
    <row r="33" spans="1:12" ht="12.75" x14ac:dyDescent="0.2">
      <c r="A33" s="188"/>
      <c r="B33" s="188"/>
      <c r="C33" s="188"/>
      <c r="D33" s="188"/>
      <c r="E33" s="188"/>
      <c r="F33" s="188"/>
      <c r="G33" s="188"/>
      <c r="H33" s="188"/>
      <c r="I33" s="188"/>
      <c r="J33" s="188"/>
      <c r="K33" s="188"/>
      <c r="L33" s="61"/>
    </row>
    <row r="34" spans="1:12" ht="12.75" x14ac:dyDescent="0.2">
      <c r="A34" s="61"/>
      <c r="B34" s="61"/>
      <c r="C34" s="61"/>
      <c r="D34" s="61"/>
      <c r="E34" s="61"/>
      <c r="F34" s="61"/>
      <c r="G34" s="61"/>
      <c r="H34" s="61"/>
      <c r="I34" s="61"/>
      <c r="J34" s="61"/>
      <c r="K34" s="61"/>
      <c r="L34" s="61"/>
    </row>
    <row r="35" spans="1:12" ht="12.75" x14ac:dyDescent="0.2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</row>
    <row r="36" spans="1:12" ht="12.75" x14ac:dyDescent="0.2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61"/>
      <c r="L36" s="61"/>
    </row>
    <row r="37" spans="1:12" ht="12.75" x14ac:dyDescent="0.2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</row>
    <row r="38" spans="1:12" ht="12.75" x14ac:dyDescent="0.2">
      <c r="A38" s="61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 ht="12.75" x14ac:dyDescent="0.2">
      <c r="A39" s="61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12" ht="12.75" x14ac:dyDescent="0.2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ht="12.75" x14ac:dyDescent="0.2">
      <c r="A41" s="61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ht="12.75" x14ac:dyDescent="0.2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 ht="12.75" x14ac:dyDescent="0.2">
      <c r="A43" s="61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ht="12.75" x14ac:dyDescent="0.2">
      <c r="A44" s="61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 ht="12.75" x14ac:dyDescent="0.2">
      <c r="A45" s="61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2" ht="12.75" x14ac:dyDescent="0.2">
      <c r="A46" s="61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 ht="12.75" x14ac:dyDescent="0.2">
      <c r="L47" s="61"/>
    </row>
    <row r="48" spans="1:12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</sheetData>
  <mergeCells count="11">
    <mergeCell ref="N2:N3"/>
    <mergeCell ref="A28:L28"/>
    <mergeCell ref="A1:L1"/>
    <mergeCell ref="A3:L3"/>
    <mergeCell ref="A4:L4"/>
    <mergeCell ref="A22:L27"/>
    <mergeCell ref="A2:L2"/>
    <mergeCell ref="A6:A7"/>
    <mergeCell ref="B6:D6"/>
    <mergeCell ref="F6:H6"/>
    <mergeCell ref="J6:L6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/>
  <dimension ref="A1:P72"/>
  <sheetViews>
    <sheetView showGridLines="0" workbookViewId="0">
      <selection activeCell="A19" sqref="A19:I19"/>
    </sheetView>
  </sheetViews>
  <sheetFormatPr baseColWidth="10" defaultRowHeight="13.5" customHeight="1" x14ac:dyDescent="0.2"/>
  <cols>
    <col min="1" max="1" width="17.85546875" style="150" customWidth="1"/>
    <col min="2" max="4" width="8.7109375" style="29" bestFit="1" customWidth="1"/>
    <col min="5" max="5" width="1.7109375" style="29" customWidth="1"/>
    <col min="6" max="8" width="7.7109375" style="29" bestFit="1" customWidth="1"/>
    <col min="9" max="9" width="1.7109375" style="29" customWidth="1"/>
    <col min="10" max="12" width="6.28515625" style="29" bestFit="1" customWidth="1"/>
    <col min="13" max="50" width="10.7109375" style="19" customWidth="1"/>
    <col min="51" max="16384" width="11.42578125" style="19"/>
  </cols>
  <sheetData>
    <row r="1" spans="1:16" ht="15" x14ac:dyDescent="0.2">
      <c r="A1" s="265" t="s">
        <v>148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</row>
    <row r="2" spans="1:16" ht="15" customHeight="1" x14ac:dyDescent="0.2">
      <c r="A2" s="279" t="s">
        <v>409</v>
      </c>
      <c r="B2" s="279"/>
      <c r="C2" s="279"/>
      <c r="D2" s="279"/>
      <c r="E2" s="279"/>
      <c r="F2" s="279"/>
      <c r="G2" s="279"/>
      <c r="H2" s="279"/>
      <c r="I2" s="279"/>
      <c r="J2" s="279"/>
      <c r="K2" s="279"/>
      <c r="L2" s="279"/>
      <c r="N2" s="259" t="s">
        <v>50</v>
      </c>
    </row>
    <row r="3" spans="1:16" ht="15" customHeight="1" x14ac:dyDescent="0.2">
      <c r="A3" s="279" t="s">
        <v>415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N3" s="259"/>
    </row>
    <row r="4" spans="1:16" ht="15" x14ac:dyDescent="0.2">
      <c r="A4" s="279" t="s">
        <v>411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</row>
    <row r="5" spans="1:16" ht="15" customHeight="1" x14ac:dyDescent="0.2">
      <c r="A5" s="202"/>
      <c r="B5" s="214"/>
      <c r="C5" s="214"/>
      <c r="D5" s="214"/>
      <c r="E5" s="214"/>
      <c r="F5" s="214"/>
      <c r="G5" s="214"/>
      <c r="H5" s="214"/>
      <c r="I5" s="61"/>
      <c r="J5" s="61"/>
      <c r="K5" s="61"/>
      <c r="L5" s="61"/>
    </row>
    <row r="6" spans="1:16" ht="15" customHeight="1" x14ac:dyDescent="0.2">
      <c r="A6" s="305" t="s">
        <v>85</v>
      </c>
      <c r="B6" s="297" t="s">
        <v>413</v>
      </c>
      <c r="C6" s="297"/>
      <c r="D6" s="297"/>
      <c r="E6" s="23"/>
      <c r="F6" s="297" t="s">
        <v>405</v>
      </c>
      <c r="G6" s="297"/>
      <c r="H6" s="297"/>
      <c r="I6" s="208"/>
      <c r="J6" s="297" t="s">
        <v>406</v>
      </c>
      <c r="K6" s="297"/>
      <c r="L6" s="297"/>
    </row>
    <row r="7" spans="1:16" s="32" customFormat="1" ht="15" customHeight="1" x14ac:dyDescent="0.2">
      <c r="A7" s="305"/>
      <c r="B7" s="209">
        <v>2019</v>
      </c>
      <c r="C7" s="209">
        <v>2020</v>
      </c>
      <c r="D7" s="210">
        <v>2021</v>
      </c>
      <c r="E7" s="210"/>
      <c r="F7" s="209">
        <v>2019</v>
      </c>
      <c r="G7" s="209">
        <v>2020</v>
      </c>
      <c r="H7" s="210">
        <v>2021</v>
      </c>
      <c r="I7" s="210"/>
      <c r="J7" s="209">
        <v>2019</v>
      </c>
      <c r="K7" s="209">
        <v>2020</v>
      </c>
      <c r="L7" s="210">
        <v>2021</v>
      </c>
    </row>
    <row r="8" spans="1:16" ht="15" customHeight="1" x14ac:dyDescent="0.2">
      <c r="A8" s="222" t="s">
        <v>81</v>
      </c>
      <c r="B8" s="106">
        <v>177062</v>
      </c>
      <c r="C8" s="106">
        <v>169540</v>
      </c>
      <c r="D8" s="106">
        <v>164186</v>
      </c>
      <c r="E8" s="106"/>
      <c r="F8" s="106">
        <v>95416</v>
      </c>
      <c r="G8" s="106">
        <v>95135</v>
      </c>
      <c r="H8" s="106">
        <v>92361</v>
      </c>
      <c r="I8" s="223"/>
      <c r="J8" s="224">
        <v>53.888468446081042</v>
      </c>
      <c r="K8" s="224">
        <v>56.113601509968149</v>
      </c>
      <c r="L8" s="224">
        <v>56.253882791468214</v>
      </c>
    </row>
    <row r="9" spans="1:16" ht="15" customHeight="1" x14ac:dyDescent="0.2">
      <c r="A9" s="217" t="s">
        <v>86</v>
      </c>
      <c r="B9" s="91">
        <v>10612</v>
      </c>
      <c r="C9" s="91">
        <v>10293</v>
      </c>
      <c r="D9" s="91">
        <v>8917</v>
      </c>
      <c r="E9" s="91"/>
      <c r="F9" s="91">
        <v>6094</v>
      </c>
      <c r="G9" s="91">
        <v>5885</v>
      </c>
      <c r="H9" s="91">
        <v>5295</v>
      </c>
      <c r="I9" s="218"/>
      <c r="J9" s="225">
        <v>57.425555974368635</v>
      </c>
      <c r="K9" s="225">
        <v>57.174778976003104</v>
      </c>
      <c r="L9" s="225">
        <v>59.380957721206684</v>
      </c>
    </row>
    <row r="10" spans="1:16" ht="15" customHeight="1" x14ac:dyDescent="0.2">
      <c r="A10" s="217" t="s">
        <v>87</v>
      </c>
      <c r="B10" s="91">
        <v>9418</v>
      </c>
      <c r="C10" s="91">
        <v>8508</v>
      </c>
      <c r="D10" s="91">
        <v>9710</v>
      </c>
      <c r="E10" s="91"/>
      <c r="F10" s="91">
        <v>5388</v>
      </c>
      <c r="G10" s="91">
        <v>5566</v>
      </c>
      <c r="H10" s="91">
        <v>5560</v>
      </c>
      <c r="I10" s="218"/>
      <c r="J10" s="225">
        <v>57.209598640900403</v>
      </c>
      <c r="K10" s="225">
        <v>65.420780441936998</v>
      </c>
      <c r="L10" s="225">
        <v>57.260556127703396</v>
      </c>
    </row>
    <row r="11" spans="1:16" ht="15" customHeight="1" x14ac:dyDescent="0.2">
      <c r="A11" s="217" t="s">
        <v>88</v>
      </c>
      <c r="B11" s="91">
        <v>7411</v>
      </c>
      <c r="C11" s="91">
        <v>7058</v>
      </c>
      <c r="D11" s="91">
        <v>7555</v>
      </c>
      <c r="E11" s="91"/>
      <c r="F11" s="91">
        <v>5060</v>
      </c>
      <c r="G11" s="91">
        <v>4462</v>
      </c>
      <c r="H11" s="91">
        <v>4206</v>
      </c>
      <c r="I11" s="218"/>
      <c r="J11" s="225">
        <v>68.276885710430449</v>
      </c>
      <c r="K11" s="225">
        <v>63.219042221592517</v>
      </c>
      <c r="L11" s="225">
        <v>55.671740569159503</v>
      </c>
    </row>
    <row r="12" spans="1:16" s="32" customFormat="1" ht="15" customHeight="1" x14ac:dyDescent="0.2">
      <c r="A12" s="217" t="s">
        <v>89</v>
      </c>
      <c r="B12" s="91">
        <v>9919</v>
      </c>
      <c r="C12" s="91">
        <v>8894</v>
      </c>
      <c r="D12" s="91">
        <v>8954</v>
      </c>
      <c r="E12" s="91"/>
      <c r="F12" s="91">
        <v>5554</v>
      </c>
      <c r="G12" s="91">
        <v>4501</v>
      </c>
      <c r="H12" s="91">
        <v>4697</v>
      </c>
      <c r="I12" s="218"/>
      <c r="J12" s="225">
        <v>55.993547736667004</v>
      </c>
      <c r="K12" s="225">
        <v>50.607150888239261</v>
      </c>
      <c r="L12" s="225">
        <v>52.457002457002453</v>
      </c>
      <c r="N12" s="19"/>
      <c r="O12" s="19"/>
      <c r="P12" s="19"/>
    </row>
    <row r="13" spans="1:16" ht="15" customHeight="1" x14ac:dyDescent="0.2">
      <c r="A13" s="217" t="s">
        <v>90</v>
      </c>
      <c r="B13" s="91">
        <v>4038</v>
      </c>
      <c r="C13" s="91">
        <v>3686</v>
      </c>
      <c r="D13" s="91">
        <v>3857</v>
      </c>
      <c r="E13" s="91"/>
      <c r="F13" s="91">
        <v>2244</v>
      </c>
      <c r="G13" s="91">
        <v>1614</v>
      </c>
      <c r="H13" s="91">
        <v>2195</v>
      </c>
      <c r="I13" s="218"/>
      <c r="J13" s="225">
        <v>55.572065378900447</v>
      </c>
      <c r="K13" s="225">
        <v>43.787303309820949</v>
      </c>
      <c r="L13" s="225">
        <v>56.90951516722842</v>
      </c>
    </row>
    <row r="14" spans="1:16" ht="15" customHeight="1" x14ac:dyDescent="0.2">
      <c r="A14" s="217" t="s">
        <v>91</v>
      </c>
      <c r="B14" s="91">
        <v>7347</v>
      </c>
      <c r="C14" s="91">
        <v>6702</v>
      </c>
      <c r="D14" s="91">
        <v>6797</v>
      </c>
      <c r="E14" s="91"/>
      <c r="F14" s="91">
        <v>3154</v>
      </c>
      <c r="G14" s="91">
        <v>3646</v>
      </c>
      <c r="H14" s="91">
        <v>3519</v>
      </c>
      <c r="I14" s="218"/>
      <c r="J14" s="225">
        <v>42.929086702055258</v>
      </c>
      <c r="K14" s="225">
        <v>54.401671142942412</v>
      </c>
      <c r="L14" s="225">
        <v>51.772840959246722</v>
      </c>
    </row>
    <row r="15" spans="1:16" ht="15" customHeight="1" x14ac:dyDescent="0.2">
      <c r="A15" s="217" t="s">
        <v>92</v>
      </c>
      <c r="B15" s="91">
        <v>1539</v>
      </c>
      <c r="C15" s="91">
        <v>1370</v>
      </c>
      <c r="D15" s="91">
        <v>1597</v>
      </c>
      <c r="E15" s="91"/>
      <c r="F15" s="37">
        <v>960</v>
      </c>
      <c r="G15" s="37">
        <v>891</v>
      </c>
      <c r="H15" s="37">
        <v>1154</v>
      </c>
      <c r="I15" s="218"/>
      <c r="J15" s="225">
        <v>62.378167641325533</v>
      </c>
      <c r="K15" s="225">
        <v>65.036496350364956</v>
      </c>
      <c r="L15" s="225">
        <v>72.260488415779591</v>
      </c>
    </row>
    <row r="16" spans="1:16" s="29" customFormat="1" ht="15" customHeight="1" x14ac:dyDescent="0.2">
      <c r="A16" s="217" t="s">
        <v>93</v>
      </c>
      <c r="B16" s="91">
        <v>15883</v>
      </c>
      <c r="C16" s="91">
        <v>14918</v>
      </c>
      <c r="D16" s="91">
        <v>13657</v>
      </c>
      <c r="E16" s="91"/>
      <c r="F16" s="91">
        <v>7604</v>
      </c>
      <c r="G16" s="91">
        <v>8658</v>
      </c>
      <c r="H16" s="91">
        <v>6678</v>
      </c>
      <c r="I16" s="218"/>
      <c r="J16" s="225">
        <v>47.875086570547126</v>
      </c>
      <c r="K16" s="225">
        <v>58.037270411583322</v>
      </c>
      <c r="L16" s="225">
        <v>48.89800102511532</v>
      </c>
      <c r="N16" s="19"/>
      <c r="O16" s="19"/>
      <c r="P16" s="19"/>
    </row>
    <row r="17" spans="1:12" ht="12.75" x14ac:dyDescent="0.2">
      <c r="A17" s="217" t="s">
        <v>94</v>
      </c>
      <c r="B17" s="91">
        <v>8384</v>
      </c>
      <c r="C17" s="91">
        <v>8163</v>
      </c>
      <c r="D17" s="91">
        <v>7052</v>
      </c>
      <c r="E17" s="91"/>
      <c r="F17" s="91">
        <v>5202</v>
      </c>
      <c r="G17" s="91">
        <v>5094</v>
      </c>
      <c r="H17" s="91">
        <v>4257</v>
      </c>
      <c r="I17" s="218"/>
      <c r="J17" s="225">
        <v>62.046755725190842</v>
      </c>
      <c r="K17" s="225">
        <v>62.403528114663729</v>
      </c>
      <c r="L17" s="225">
        <v>60.365853658536587</v>
      </c>
    </row>
    <row r="18" spans="1:12" ht="12.75" x14ac:dyDescent="0.2">
      <c r="A18" s="217" t="s">
        <v>95</v>
      </c>
      <c r="B18" s="91">
        <v>9489</v>
      </c>
      <c r="C18" s="91">
        <v>9341</v>
      </c>
      <c r="D18" s="91">
        <v>8091</v>
      </c>
      <c r="E18" s="91"/>
      <c r="F18" s="91">
        <v>3861</v>
      </c>
      <c r="G18" s="91">
        <v>3928</v>
      </c>
      <c r="H18" s="91">
        <v>4441</v>
      </c>
      <c r="I18" s="218"/>
      <c r="J18" s="225">
        <v>40.689219095795131</v>
      </c>
      <c r="K18" s="225">
        <v>42.051172251364946</v>
      </c>
      <c r="L18" s="225">
        <v>54.888147324187365</v>
      </c>
    </row>
    <row r="19" spans="1:12" ht="12.75" x14ac:dyDescent="0.2">
      <c r="A19" s="217" t="s">
        <v>96</v>
      </c>
      <c r="B19" s="91">
        <v>3585</v>
      </c>
      <c r="C19" s="91">
        <v>3496</v>
      </c>
      <c r="D19" s="91">
        <v>3832</v>
      </c>
      <c r="E19" s="91"/>
      <c r="F19" s="91">
        <v>1976</v>
      </c>
      <c r="G19" s="91">
        <v>1856</v>
      </c>
      <c r="H19" s="91">
        <v>1893</v>
      </c>
      <c r="I19" s="218"/>
      <c r="J19" s="225">
        <v>55.118549511854951</v>
      </c>
      <c r="K19" s="225">
        <v>53.089244851258577</v>
      </c>
      <c r="L19" s="225">
        <v>49.399791231732777</v>
      </c>
    </row>
    <row r="20" spans="1:12" ht="12.75" x14ac:dyDescent="0.2">
      <c r="A20" s="217" t="s">
        <v>97</v>
      </c>
      <c r="B20" s="91">
        <v>12978</v>
      </c>
      <c r="C20" s="91">
        <v>11564</v>
      </c>
      <c r="D20" s="91">
        <v>11994</v>
      </c>
      <c r="E20" s="91"/>
      <c r="F20" s="91">
        <v>8329</v>
      </c>
      <c r="G20" s="91">
        <v>7373</v>
      </c>
      <c r="H20" s="91">
        <v>8311</v>
      </c>
      <c r="I20" s="218"/>
      <c r="J20" s="225">
        <v>64.177839420557873</v>
      </c>
      <c r="K20" s="225">
        <v>63.758215150466967</v>
      </c>
      <c r="L20" s="225">
        <v>69.292979823244963</v>
      </c>
    </row>
    <row r="21" spans="1:12" ht="12.75" x14ac:dyDescent="0.2">
      <c r="A21" s="217" t="s">
        <v>98</v>
      </c>
      <c r="B21" s="91">
        <v>4483</v>
      </c>
      <c r="C21" s="91">
        <v>4511</v>
      </c>
      <c r="D21" s="91">
        <v>4437</v>
      </c>
      <c r="E21" s="91"/>
      <c r="F21" s="91">
        <v>3115</v>
      </c>
      <c r="G21" s="91">
        <v>2805</v>
      </c>
      <c r="H21" s="91">
        <v>2786</v>
      </c>
      <c r="I21" s="218"/>
      <c r="J21" s="225">
        <v>69.484720053535582</v>
      </c>
      <c r="K21" s="225">
        <v>62.181334515628464</v>
      </c>
      <c r="L21" s="225">
        <v>62.790173540680641</v>
      </c>
    </row>
    <row r="22" spans="1:12" ht="12.75" x14ac:dyDescent="0.2">
      <c r="A22" s="217" t="s">
        <v>99</v>
      </c>
      <c r="B22" s="91">
        <v>15609</v>
      </c>
      <c r="C22" s="91">
        <v>15295</v>
      </c>
      <c r="D22" s="91">
        <v>14707</v>
      </c>
      <c r="E22" s="91"/>
      <c r="F22" s="91">
        <v>8125</v>
      </c>
      <c r="G22" s="91">
        <v>7854</v>
      </c>
      <c r="H22" s="91">
        <v>8044</v>
      </c>
      <c r="I22" s="218"/>
      <c r="J22" s="225">
        <v>52.053302581843809</v>
      </c>
      <c r="K22" s="225">
        <v>51.350114416475968</v>
      </c>
      <c r="L22" s="225">
        <v>54.695043176718571</v>
      </c>
    </row>
    <row r="23" spans="1:12" ht="12.75" x14ac:dyDescent="0.2">
      <c r="A23" s="217" t="s">
        <v>100</v>
      </c>
      <c r="B23" s="91">
        <v>2824</v>
      </c>
      <c r="C23" s="91">
        <v>3137</v>
      </c>
      <c r="D23" s="91">
        <v>2732</v>
      </c>
      <c r="E23" s="91"/>
      <c r="F23" s="91">
        <v>1774</v>
      </c>
      <c r="G23" s="91">
        <v>1565</v>
      </c>
      <c r="H23" s="91">
        <v>1489</v>
      </c>
      <c r="I23" s="218"/>
      <c r="J23" s="225">
        <v>62.818696883852688</v>
      </c>
      <c r="K23" s="225">
        <v>49.888428434810329</v>
      </c>
      <c r="L23" s="225">
        <v>54.502196193265007</v>
      </c>
    </row>
    <row r="24" spans="1:12" ht="12.75" x14ac:dyDescent="0.2">
      <c r="A24" s="217" t="s">
        <v>101</v>
      </c>
      <c r="B24" s="91">
        <v>4628</v>
      </c>
      <c r="C24" s="91">
        <v>4619</v>
      </c>
      <c r="D24" s="91">
        <v>4553</v>
      </c>
      <c r="E24" s="91"/>
      <c r="F24" s="91">
        <v>1327</v>
      </c>
      <c r="G24" s="91">
        <v>2138</v>
      </c>
      <c r="H24" s="91">
        <v>1940</v>
      </c>
      <c r="I24" s="218"/>
      <c r="J24" s="225">
        <v>28.673292999135697</v>
      </c>
      <c r="K24" s="225">
        <v>46.287075124485824</v>
      </c>
      <c r="L24" s="225">
        <v>42.609268614100593</v>
      </c>
    </row>
    <row r="25" spans="1:12" ht="12.75" x14ac:dyDescent="0.2">
      <c r="A25" s="217" t="s">
        <v>102</v>
      </c>
      <c r="B25" s="91">
        <v>2883</v>
      </c>
      <c r="C25" s="91">
        <v>2833</v>
      </c>
      <c r="D25" s="91">
        <v>2725</v>
      </c>
      <c r="E25" s="91"/>
      <c r="F25" s="91">
        <v>1692</v>
      </c>
      <c r="G25" s="91">
        <v>1914</v>
      </c>
      <c r="H25" s="91">
        <v>1587</v>
      </c>
      <c r="I25" s="218"/>
      <c r="J25" s="225">
        <v>58.6888657648283</v>
      </c>
      <c r="K25" s="225">
        <v>67.560889516413695</v>
      </c>
      <c r="L25" s="225">
        <v>58.238532110091747</v>
      </c>
    </row>
    <row r="26" spans="1:12" ht="12.75" x14ac:dyDescent="0.2">
      <c r="A26" s="217" t="s">
        <v>103</v>
      </c>
      <c r="B26" s="91">
        <v>3944</v>
      </c>
      <c r="C26" s="91">
        <v>3933</v>
      </c>
      <c r="D26" s="91">
        <v>3528</v>
      </c>
      <c r="E26" s="91"/>
      <c r="F26" s="91">
        <v>1579</v>
      </c>
      <c r="G26" s="91">
        <v>1577</v>
      </c>
      <c r="H26" s="91">
        <v>1668</v>
      </c>
      <c r="I26" s="218"/>
      <c r="J26" s="225">
        <v>40.035496957403652</v>
      </c>
      <c r="K26" s="225">
        <v>40.096618357487927</v>
      </c>
      <c r="L26" s="225">
        <v>47.278911564625851</v>
      </c>
    </row>
    <row r="27" spans="1:12" ht="12.75" x14ac:dyDescent="0.2">
      <c r="A27" s="217" t="s">
        <v>104</v>
      </c>
      <c r="B27" s="91">
        <v>3637</v>
      </c>
      <c r="C27" s="91">
        <v>3557</v>
      </c>
      <c r="D27" s="91">
        <v>3192</v>
      </c>
      <c r="E27" s="91"/>
      <c r="F27" s="91">
        <v>1709</v>
      </c>
      <c r="G27" s="91">
        <v>2032</v>
      </c>
      <c r="H27" s="91">
        <v>2115</v>
      </c>
      <c r="I27" s="218"/>
      <c r="J27" s="225">
        <v>46.989276876546604</v>
      </c>
      <c r="K27" s="225">
        <v>57.126792240652236</v>
      </c>
      <c r="L27" s="225">
        <v>66.259398496240607</v>
      </c>
    </row>
    <row r="28" spans="1:12" ht="12.75" x14ac:dyDescent="0.2">
      <c r="A28" s="217" t="s">
        <v>105</v>
      </c>
      <c r="B28" s="91">
        <v>6910</v>
      </c>
      <c r="C28" s="91">
        <v>6894</v>
      </c>
      <c r="D28" s="91">
        <v>6667</v>
      </c>
      <c r="E28" s="91"/>
      <c r="F28" s="91">
        <v>4319</v>
      </c>
      <c r="G28" s="91">
        <v>4792</v>
      </c>
      <c r="H28" s="91">
        <v>4666</v>
      </c>
      <c r="I28" s="218"/>
      <c r="J28" s="225">
        <v>62.503617945007242</v>
      </c>
      <c r="K28" s="225">
        <v>69.509718595880472</v>
      </c>
      <c r="L28" s="225">
        <v>69.986500674966251</v>
      </c>
    </row>
    <row r="29" spans="1:12" ht="12.75" x14ac:dyDescent="0.2">
      <c r="A29" s="217" t="s">
        <v>106</v>
      </c>
      <c r="B29" s="91">
        <v>7653</v>
      </c>
      <c r="C29" s="91">
        <v>7336</v>
      </c>
      <c r="D29" s="91">
        <v>6962</v>
      </c>
      <c r="E29" s="91"/>
      <c r="F29" s="91">
        <v>4609</v>
      </c>
      <c r="G29" s="91">
        <v>4379</v>
      </c>
      <c r="H29" s="91">
        <v>3745</v>
      </c>
      <c r="I29" s="218"/>
      <c r="J29" s="225">
        <v>60.22474846465439</v>
      </c>
      <c r="K29" s="225">
        <v>59.691930207197387</v>
      </c>
      <c r="L29" s="225">
        <v>53.792013789141045</v>
      </c>
    </row>
    <row r="30" spans="1:12" ht="12.75" x14ac:dyDescent="0.2">
      <c r="A30" s="217" t="s">
        <v>107</v>
      </c>
      <c r="B30" s="91">
        <v>2968</v>
      </c>
      <c r="C30" s="91">
        <v>3283</v>
      </c>
      <c r="D30" s="91">
        <v>3096</v>
      </c>
      <c r="E30" s="91"/>
      <c r="F30" s="91">
        <v>1365</v>
      </c>
      <c r="G30" s="91">
        <v>1570</v>
      </c>
      <c r="H30" s="91">
        <v>1191</v>
      </c>
      <c r="I30" s="218"/>
      <c r="J30" s="225">
        <v>45.990566037735846</v>
      </c>
      <c r="K30" s="225">
        <v>47.822113920194944</v>
      </c>
      <c r="L30" s="225">
        <v>38.468992248062015</v>
      </c>
    </row>
    <row r="31" spans="1:12" ht="12.75" x14ac:dyDescent="0.2">
      <c r="A31" s="217" t="s">
        <v>108</v>
      </c>
      <c r="B31" s="91">
        <v>3512</v>
      </c>
      <c r="C31" s="91">
        <v>3652</v>
      </c>
      <c r="D31" s="91">
        <v>3496</v>
      </c>
      <c r="E31" s="91"/>
      <c r="F31" s="91">
        <v>2083</v>
      </c>
      <c r="G31" s="91">
        <v>2216</v>
      </c>
      <c r="H31" s="91">
        <v>2288</v>
      </c>
      <c r="I31" s="218"/>
      <c r="J31" s="225">
        <v>59.31093394077449</v>
      </c>
      <c r="K31" s="225">
        <v>60.679079956188389</v>
      </c>
      <c r="L31" s="225">
        <v>65.446224256292908</v>
      </c>
    </row>
    <row r="32" spans="1:12" ht="12.75" x14ac:dyDescent="0.2">
      <c r="A32" s="217" t="s">
        <v>109</v>
      </c>
      <c r="B32" s="91">
        <v>1165</v>
      </c>
      <c r="C32" s="91">
        <v>1140</v>
      </c>
      <c r="D32" s="91">
        <v>1132</v>
      </c>
      <c r="E32" s="91"/>
      <c r="F32" s="37">
        <v>499</v>
      </c>
      <c r="G32" s="37">
        <v>503</v>
      </c>
      <c r="H32" s="37">
        <v>554</v>
      </c>
      <c r="I32" s="218"/>
      <c r="J32" s="225">
        <v>42.832618025751074</v>
      </c>
      <c r="K32" s="225">
        <v>44.122807017543856</v>
      </c>
      <c r="L32" s="225">
        <v>48.939929328621908</v>
      </c>
    </row>
    <row r="33" spans="1:12" ht="12.75" x14ac:dyDescent="0.2">
      <c r="A33" s="202" t="s">
        <v>110</v>
      </c>
      <c r="B33" s="91">
        <v>8576</v>
      </c>
      <c r="C33" s="91">
        <v>8060</v>
      </c>
      <c r="D33" s="91">
        <v>8086</v>
      </c>
      <c r="E33" s="91"/>
      <c r="F33" s="91">
        <v>3741</v>
      </c>
      <c r="G33" s="91">
        <v>4217</v>
      </c>
      <c r="H33" s="91">
        <v>4298</v>
      </c>
      <c r="I33" s="218"/>
      <c r="J33" s="225">
        <v>43.621735074626869</v>
      </c>
      <c r="K33" s="225">
        <v>52.320099255583131</v>
      </c>
      <c r="L33" s="225">
        <v>53.153598812762802</v>
      </c>
    </row>
    <row r="34" spans="1:12" thickBot="1" x14ac:dyDescent="0.25">
      <c r="A34" s="219" t="s">
        <v>111</v>
      </c>
      <c r="B34" s="91">
        <v>6930</v>
      </c>
      <c r="C34" s="91">
        <v>6525</v>
      </c>
      <c r="D34" s="91">
        <v>6059</v>
      </c>
      <c r="E34" s="91"/>
      <c r="F34" s="91">
        <v>3831</v>
      </c>
      <c r="G34" s="91">
        <v>3731</v>
      </c>
      <c r="H34" s="91">
        <v>3291</v>
      </c>
      <c r="I34" s="218"/>
      <c r="J34" s="225">
        <v>55.281385281385283</v>
      </c>
      <c r="K34" s="225">
        <v>57.180076628352495</v>
      </c>
      <c r="L34" s="225">
        <v>54.315893711833638</v>
      </c>
    </row>
    <row r="35" spans="1:12" thickBot="1" x14ac:dyDescent="0.25">
      <c r="A35" s="220" t="s">
        <v>112</v>
      </c>
      <c r="B35" s="66">
        <v>737</v>
      </c>
      <c r="C35" s="66">
        <v>772</v>
      </c>
      <c r="D35" s="66">
        <v>801</v>
      </c>
      <c r="E35" s="66"/>
      <c r="F35" s="66">
        <v>222</v>
      </c>
      <c r="G35" s="66">
        <v>368</v>
      </c>
      <c r="H35" s="66">
        <v>493</v>
      </c>
      <c r="I35" s="221"/>
      <c r="J35" s="226">
        <v>30.122116689280869</v>
      </c>
      <c r="K35" s="226">
        <v>47.668393782383419</v>
      </c>
      <c r="L35" s="226">
        <v>61.548064918851431</v>
      </c>
    </row>
    <row r="36" spans="1:12" ht="27.75" customHeight="1" x14ac:dyDescent="0.2">
      <c r="A36" s="299" t="s">
        <v>414</v>
      </c>
      <c r="B36" s="299"/>
      <c r="C36" s="299"/>
      <c r="D36" s="299"/>
      <c r="E36" s="299"/>
      <c r="F36" s="299"/>
      <c r="G36" s="299"/>
      <c r="H36" s="299"/>
      <c r="I36" s="299"/>
      <c r="J36" s="299"/>
      <c r="K36" s="299"/>
      <c r="L36" s="299"/>
    </row>
    <row r="37" spans="1:12" ht="12.75" x14ac:dyDescent="0.2">
      <c r="A37" s="299" t="s">
        <v>377</v>
      </c>
      <c r="B37" s="299"/>
      <c r="C37" s="299"/>
      <c r="D37" s="299"/>
      <c r="E37" s="299"/>
      <c r="F37" s="299"/>
      <c r="G37" s="299"/>
      <c r="H37" s="299"/>
      <c r="I37" s="299"/>
      <c r="J37" s="299"/>
      <c r="K37" s="299"/>
      <c r="L37" s="299"/>
    </row>
    <row r="38" spans="1:12" ht="12.75" x14ac:dyDescent="0.2">
      <c r="A38" s="202"/>
      <c r="B38" s="61"/>
      <c r="C38" s="61"/>
      <c r="D38" s="61"/>
      <c r="E38" s="61"/>
      <c r="F38" s="61"/>
      <c r="G38" s="61"/>
      <c r="H38" s="61"/>
      <c r="I38" s="61"/>
      <c r="J38" s="61"/>
      <c r="K38" s="61"/>
      <c r="L38" s="61"/>
    </row>
    <row r="39" spans="1:12" ht="12.75" x14ac:dyDescent="0.2">
      <c r="A39" s="202"/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61"/>
    </row>
    <row r="40" spans="1:12" ht="12.75" x14ac:dyDescent="0.2">
      <c r="A40" s="202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61"/>
    </row>
    <row r="41" spans="1:12" ht="12.75" x14ac:dyDescent="0.2">
      <c r="A41" s="202"/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61"/>
    </row>
    <row r="42" spans="1:12" ht="12.75" x14ac:dyDescent="0.2">
      <c r="A42" s="202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</row>
    <row r="43" spans="1:12" ht="12.75" x14ac:dyDescent="0.2">
      <c r="A43" s="202"/>
      <c r="B43" s="61"/>
      <c r="C43" s="61"/>
      <c r="D43" s="61"/>
      <c r="E43" s="61"/>
      <c r="F43" s="61"/>
      <c r="G43" s="61"/>
      <c r="H43" s="61"/>
      <c r="I43" s="61"/>
      <c r="J43" s="61"/>
      <c r="K43" s="61"/>
      <c r="L43" s="61"/>
    </row>
    <row r="44" spans="1:12" ht="12.75" x14ac:dyDescent="0.2">
      <c r="A44" s="202"/>
      <c r="B44" s="61"/>
      <c r="C44" s="61"/>
      <c r="D44" s="61"/>
      <c r="E44" s="61"/>
      <c r="F44" s="61"/>
      <c r="G44" s="61"/>
      <c r="H44" s="61"/>
      <c r="I44" s="61"/>
      <c r="J44" s="61"/>
      <c r="K44" s="61"/>
      <c r="L44" s="61"/>
    </row>
    <row r="45" spans="1:12" ht="12.75" x14ac:dyDescent="0.2">
      <c r="A45" s="202"/>
      <c r="B45" s="61"/>
      <c r="C45" s="61"/>
      <c r="D45" s="61"/>
      <c r="E45" s="61"/>
      <c r="F45" s="61"/>
      <c r="G45" s="61"/>
      <c r="H45" s="61"/>
      <c r="I45" s="61"/>
      <c r="J45" s="61"/>
      <c r="K45" s="61"/>
      <c r="L45" s="61"/>
    </row>
    <row r="46" spans="1:12" ht="12.75" x14ac:dyDescent="0.2">
      <c r="A46" s="202"/>
      <c r="B46" s="61"/>
      <c r="C46" s="61"/>
      <c r="D46" s="61"/>
      <c r="E46" s="61"/>
      <c r="F46" s="61"/>
      <c r="G46" s="61"/>
      <c r="H46" s="61"/>
      <c r="I46" s="61"/>
      <c r="J46" s="61"/>
      <c r="K46" s="61"/>
      <c r="L46" s="61"/>
    </row>
    <row r="47" spans="1:12" ht="12.75" x14ac:dyDescent="0.2">
      <c r="A47" s="202"/>
      <c r="B47" s="61"/>
      <c r="C47" s="61"/>
      <c r="D47" s="61"/>
      <c r="E47" s="61"/>
      <c r="F47" s="61"/>
      <c r="G47" s="61"/>
      <c r="H47" s="61"/>
      <c r="I47" s="61"/>
      <c r="J47" s="61"/>
      <c r="K47" s="61"/>
      <c r="L47" s="61"/>
    </row>
    <row r="48" spans="1:12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  <row r="64" ht="12.75" x14ac:dyDescent="0.2"/>
    <row r="65" ht="12.75" x14ac:dyDescent="0.2"/>
    <row r="66" ht="12.75" x14ac:dyDescent="0.2"/>
    <row r="67" ht="12.75" x14ac:dyDescent="0.2"/>
    <row r="68" ht="12.75" x14ac:dyDescent="0.2"/>
    <row r="69" ht="12.75" x14ac:dyDescent="0.2"/>
    <row r="70" ht="12.75" x14ac:dyDescent="0.2"/>
    <row r="71" ht="12.75" x14ac:dyDescent="0.2"/>
    <row r="72" ht="12.75" x14ac:dyDescent="0.2"/>
  </sheetData>
  <mergeCells count="11">
    <mergeCell ref="A1:L1"/>
    <mergeCell ref="A2:L2"/>
    <mergeCell ref="A6:A7"/>
    <mergeCell ref="B6:D6"/>
    <mergeCell ref="F6:H6"/>
    <mergeCell ref="J6:L6"/>
    <mergeCell ref="N2:N3"/>
    <mergeCell ref="A36:L36"/>
    <mergeCell ref="A3:L3"/>
    <mergeCell ref="A4:L4"/>
    <mergeCell ref="A37:L37"/>
  </mergeCells>
  <hyperlinks>
    <hyperlink ref="N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3"/>
  <sheetViews>
    <sheetView showGridLines="0" workbookViewId="0">
      <selection activeCell="A19" sqref="A19:I19"/>
    </sheetView>
  </sheetViews>
  <sheetFormatPr baseColWidth="10" defaultRowHeight="13.5" customHeight="1" x14ac:dyDescent="0.2"/>
  <cols>
    <col min="1" max="1" width="34.85546875" style="29" bestFit="1" customWidth="1"/>
    <col min="2" max="2" width="8.5703125" style="72" bestFit="1" customWidth="1"/>
    <col min="3" max="3" width="9.85546875" style="72" customWidth="1"/>
    <col min="4" max="4" width="8.5703125" style="72" bestFit="1" customWidth="1"/>
    <col min="5" max="5" width="10.85546875" style="72" customWidth="1"/>
    <col min="6" max="6" width="1.7109375" style="72" customWidth="1"/>
    <col min="7" max="9" width="8.5703125" style="72" customWidth="1"/>
    <col min="10" max="10" width="12.140625" style="72" customWidth="1"/>
    <col min="11" max="39" width="10.7109375" style="19" customWidth="1"/>
    <col min="40" max="16384" width="11.42578125" style="19"/>
  </cols>
  <sheetData>
    <row r="1" spans="1:12" ht="15" customHeight="1" x14ac:dyDescent="0.2">
      <c r="A1" s="281" t="s">
        <v>160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2" ht="15" customHeight="1" x14ac:dyDescent="0.2">
      <c r="A2" s="281" t="s">
        <v>418</v>
      </c>
      <c r="B2" s="281"/>
      <c r="C2" s="281"/>
      <c r="D2" s="281"/>
      <c r="E2" s="281"/>
      <c r="F2" s="281"/>
      <c r="G2" s="281"/>
      <c r="H2" s="281"/>
      <c r="I2" s="281"/>
      <c r="J2" s="281"/>
      <c r="L2" s="259" t="s">
        <v>50</v>
      </c>
    </row>
    <row r="3" spans="1:12" ht="15" customHeight="1" x14ac:dyDescent="0.2">
      <c r="A3" s="281" t="s">
        <v>419</v>
      </c>
      <c r="B3" s="281"/>
      <c r="C3" s="281"/>
      <c r="D3" s="281"/>
      <c r="E3" s="281"/>
      <c r="F3" s="281"/>
      <c r="G3" s="281"/>
      <c r="H3" s="281"/>
      <c r="I3" s="281"/>
      <c r="J3" s="281"/>
      <c r="L3" s="259"/>
    </row>
    <row r="4" spans="1:12" ht="15" customHeight="1" x14ac:dyDescent="0.2">
      <c r="A4" s="281"/>
      <c r="B4" s="306"/>
      <c r="C4" s="307"/>
      <c r="D4" s="307"/>
      <c r="E4" s="307"/>
      <c r="F4" s="227"/>
      <c r="G4" s="227"/>
      <c r="H4" s="227"/>
      <c r="I4" s="227"/>
      <c r="J4" s="227"/>
    </row>
    <row r="5" spans="1:12" ht="15" customHeight="1" x14ac:dyDescent="0.2">
      <c r="A5" s="305" t="s">
        <v>300</v>
      </c>
      <c r="B5" s="297" t="s">
        <v>405</v>
      </c>
      <c r="C5" s="297"/>
      <c r="D5" s="297"/>
      <c r="E5" s="297"/>
      <c r="F5" s="229"/>
      <c r="G5" s="297" t="s">
        <v>406</v>
      </c>
      <c r="H5" s="297"/>
      <c r="I5" s="297"/>
      <c r="J5" s="297"/>
    </row>
    <row r="6" spans="1:12" ht="33.75" customHeight="1" x14ac:dyDescent="0.2">
      <c r="A6" s="305"/>
      <c r="B6" s="23" t="s">
        <v>69</v>
      </c>
      <c r="C6" s="23" t="s">
        <v>153</v>
      </c>
      <c r="D6" s="23" t="s">
        <v>272</v>
      </c>
      <c r="E6" s="23" t="s">
        <v>273</v>
      </c>
      <c r="F6" s="23"/>
      <c r="G6" s="23" t="s">
        <v>69</v>
      </c>
      <c r="H6" s="23" t="s">
        <v>153</v>
      </c>
      <c r="I6" s="23" t="s">
        <v>272</v>
      </c>
      <c r="J6" s="23" t="s">
        <v>273</v>
      </c>
    </row>
    <row r="7" spans="1:12" ht="15" customHeight="1" x14ac:dyDescent="0.2">
      <c r="A7" s="105" t="s">
        <v>69</v>
      </c>
      <c r="B7" s="106">
        <f>+B8+B9+B10+B11+B12+B13+B14+B18+B22+B23+B24+B25+B26+B27</f>
        <v>89241</v>
      </c>
      <c r="C7" s="106">
        <f>+C8+C9+C10+C11+C12+C13+C14+C18+C22+C23+C24+C25+C26+C27</f>
        <v>72987</v>
      </c>
      <c r="D7" s="106">
        <f>+D8+D9+D10+D11+D12+D13+D14+D18+D22+D23+D24+D25+D26+D27</f>
        <v>10006</v>
      </c>
      <c r="E7" s="106">
        <f>+E8+E9+E10+E11+E12+E13+E14+E18+E22+E23+E24+E25+E26+E27</f>
        <v>6248</v>
      </c>
      <c r="F7" s="106"/>
      <c r="G7" s="41">
        <v>58.077301036711162</v>
      </c>
      <c r="H7" s="41">
        <v>57.601609975534686</v>
      </c>
      <c r="I7" s="41">
        <v>60.525042342124365</v>
      </c>
      <c r="J7" s="41">
        <v>59.978880675818367</v>
      </c>
    </row>
    <row r="8" spans="1:12" ht="15" customHeight="1" x14ac:dyDescent="0.2">
      <c r="A8" s="98" t="s">
        <v>214</v>
      </c>
      <c r="B8" s="37">
        <f t="shared" ref="B8:B27" si="0">C8+D8+E8</f>
        <v>780</v>
      </c>
      <c r="C8" s="37">
        <v>514</v>
      </c>
      <c r="D8" s="37">
        <v>149</v>
      </c>
      <c r="E8" s="37">
        <v>117</v>
      </c>
      <c r="F8" s="37"/>
      <c r="G8" s="42">
        <v>34.150612959719787</v>
      </c>
      <c r="H8" s="42">
        <v>52.129817444219064</v>
      </c>
      <c r="I8" s="42">
        <v>18.016928657799276</v>
      </c>
      <c r="J8" s="42">
        <v>24.840764331210192</v>
      </c>
    </row>
    <row r="9" spans="1:12" s="32" customFormat="1" ht="15" customHeight="1" x14ac:dyDescent="0.2">
      <c r="A9" s="98" t="s">
        <v>215</v>
      </c>
      <c r="B9" s="91">
        <f t="shared" si="0"/>
        <v>358</v>
      </c>
      <c r="C9" s="37">
        <v>251</v>
      </c>
      <c r="D9" s="37">
        <v>79</v>
      </c>
      <c r="E9" s="37">
        <v>28</v>
      </c>
      <c r="F9" s="37"/>
      <c r="G9" s="42">
        <v>47.733333333333334</v>
      </c>
      <c r="H9" s="42">
        <v>44.741532976827095</v>
      </c>
      <c r="I9" s="42">
        <v>54.109589041095894</v>
      </c>
      <c r="J9" s="42">
        <v>65.116279069767444</v>
      </c>
    </row>
    <row r="10" spans="1:12" ht="15" customHeight="1" x14ac:dyDescent="0.2">
      <c r="A10" s="98" t="s">
        <v>216</v>
      </c>
      <c r="B10" s="37">
        <f t="shared" si="0"/>
        <v>81</v>
      </c>
      <c r="C10" s="37">
        <v>49</v>
      </c>
      <c r="D10" s="37">
        <v>17</v>
      </c>
      <c r="E10" s="37">
        <v>15</v>
      </c>
      <c r="F10" s="37"/>
      <c r="G10" s="42">
        <v>44.021739130434781</v>
      </c>
      <c r="H10" s="42">
        <v>42.608695652173914</v>
      </c>
      <c r="I10" s="42">
        <v>42.5</v>
      </c>
      <c r="J10" s="42">
        <v>51.724137931034484</v>
      </c>
    </row>
    <row r="11" spans="1:12" ht="15" customHeight="1" x14ac:dyDescent="0.2">
      <c r="A11" s="98" t="s">
        <v>217</v>
      </c>
      <c r="B11" s="37">
        <f t="shared" si="0"/>
        <v>6389</v>
      </c>
      <c r="C11" s="37">
        <v>5185</v>
      </c>
      <c r="D11" s="37">
        <v>692</v>
      </c>
      <c r="E11" s="37">
        <v>512</v>
      </c>
      <c r="F11" s="37"/>
      <c r="G11" s="42">
        <v>50.450094756790911</v>
      </c>
      <c r="H11" s="42">
        <v>50.251986819150993</v>
      </c>
      <c r="I11" s="42">
        <v>49.927849927849927</v>
      </c>
      <c r="J11" s="42">
        <v>53.333333333333336</v>
      </c>
    </row>
    <row r="12" spans="1:12" s="29" customFormat="1" ht="15" customHeight="1" x14ac:dyDescent="0.25">
      <c r="A12" s="98" t="s">
        <v>302</v>
      </c>
      <c r="B12" s="91">
        <f t="shared" si="0"/>
        <v>4909</v>
      </c>
      <c r="C12" s="37">
        <v>3987</v>
      </c>
      <c r="D12" s="37">
        <v>618</v>
      </c>
      <c r="E12" s="37">
        <v>304</v>
      </c>
      <c r="F12" s="37"/>
      <c r="G12" s="42">
        <v>53.714848451690557</v>
      </c>
      <c r="H12" s="42">
        <v>52.446724546172064</v>
      </c>
      <c r="I12" s="42">
        <v>60.116731517509727</v>
      </c>
      <c r="J12" s="42">
        <v>59.724950884086446</v>
      </c>
    </row>
    <row r="13" spans="1:12" ht="15" customHeight="1" x14ac:dyDescent="0.2">
      <c r="A13" s="98" t="s">
        <v>220</v>
      </c>
      <c r="B13" s="37">
        <f t="shared" si="0"/>
        <v>152</v>
      </c>
      <c r="C13" s="37">
        <v>133</v>
      </c>
      <c r="D13" s="37">
        <v>12</v>
      </c>
      <c r="E13" s="37">
        <v>7</v>
      </c>
      <c r="F13" s="37"/>
      <c r="G13" s="42">
        <v>33.853006681514472</v>
      </c>
      <c r="H13" s="42">
        <v>33.842239185750635</v>
      </c>
      <c r="I13" s="42">
        <v>26.086956521739129</v>
      </c>
      <c r="J13" s="42">
        <v>70</v>
      </c>
    </row>
    <row r="14" spans="1:12" ht="15" customHeight="1" x14ac:dyDescent="0.2">
      <c r="A14" s="98" t="s">
        <v>221</v>
      </c>
      <c r="B14" s="37">
        <f t="shared" si="0"/>
        <v>236</v>
      </c>
      <c r="C14" s="37">
        <v>125</v>
      </c>
      <c r="D14" s="37">
        <v>64</v>
      </c>
      <c r="E14" s="37">
        <v>47</v>
      </c>
      <c r="F14" s="37"/>
      <c r="G14" s="42">
        <v>48.659793814432987</v>
      </c>
      <c r="H14" s="42">
        <v>48.638132295719842</v>
      </c>
      <c r="I14" s="42">
        <v>56.140350877192979</v>
      </c>
      <c r="J14" s="42">
        <v>41.228070175438596</v>
      </c>
    </row>
    <row r="15" spans="1:12" ht="15" customHeight="1" x14ac:dyDescent="0.2">
      <c r="A15" s="101" t="s">
        <v>222</v>
      </c>
      <c r="B15" s="107">
        <f t="shared" si="0"/>
        <v>121</v>
      </c>
      <c r="C15" s="107">
        <v>62</v>
      </c>
      <c r="D15" s="122">
        <v>33</v>
      </c>
      <c r="E15" s="122">
        <v>26</v>
      </c>
      <c r="F15" s="122"/>
      <c r="G15" s="113">
        <v>47.637795275590548</v>
      </c>
      <c r="H15" s="113">
        <v>46.969696969696969</v>
      </c>
      <c r="I15" s="113">
        <v>54.098360655737707</v>
      </c>
      <c r="J15" s="113">
        <v>42.622950819672127</v>
      </c>
    </row>
    <row r="16" spans="1:12" ht="15" customHeight="1" x14ac:dyDescent="0.2">
      <c r="A16" s="101" t="s">
        <v>223</v>
      </c>
      <c r="B16" s="107">
        <f t="shared" si="0"/>
        <v>47</v>
      </c>
      <c r="C16" s="107">
        <v>32</v>
      </c>
      <c r="D16" s="122">
        <v>7</v>
      </c>
      <c r="E16" s="122">
        <v>8</v>
      </c>
      <c r="F16" s="122"/>
      <c r="G16" s="113">
        <v>50.537634408602152</v>
      </c>
      <c r="H16" s="113">
        <v>50.793650793650791</v>
      </c>
      <c r="I16" s="113">
        <v>53.846153846153847</v>
      </c>
      <c r="J16" s="113">
        <v>47.058823529411761</v>
      </c>
    </row>
    <row r="17" spans="1:12" ht="15" customHeight="1" x14ac:dyDescent="0.2">
      <c r="A17" s="101" t="s">
        <v>379</v>
      </c>
      <c r="B17" s="107">
        <f t="shared" si="0"/>
        <v>67</v>
      </c>
      <c r="C17" s="107">
        <v>31</v>
      </c>
      <c r="D17" s="122">
        <v>23</v>
      </c>
      <c r="E17" s="122">
        <v>13</v>
      </c>
      <c r="F17" s="122"/>
      <c r="G17" s="113">
        <v>48.550724637681157</v>
      </c>
      <c r="H17" s="113">
        <v>50</v>
      </c>
      <c r="I17" s="113">
        <v>57.499999999999993</v>
      </c>
      <c r="J17" s="113">
        <v>36.111111111111107</v>
      </c>
    </row>
    <row r="18" spans="1:12" ht="15" customHeight="1" x14ac:dyDescent="0.2">
      <c r="A18" s="98" t="s">
        <v>225</v>
      </c>
      <c r="B18" s="37">
        <f t="shared" si="0"/>
        <v>330</v>
      </c>
      <c r="C18" s="37">
        <v>157</v>
      </c>
      <c r="D18" s="37">
        <v>105</v>
      </c>
      <c r="E18" s="37">
        <v>68</v>
      </c>
      <c r="F18" s="37"/>
      <c r="G18" s="42">
        <v>60.550458715596335</v>
      </c>
      <c r="H18" s="42">
        <v>58.148148148148152</v>
      </c>
      <c r="I18" s="42">
        <v>66.037735849056602</v>
      </c>
      <c r="J18" s="42">
        <v>58.620689655172406</v>
      </c>
    </row>
    <row r="19" spans="1:12" ht="15" customHeight="1" x14ac:dyDescent="0.2">
      <c r="A19" s="101" t="s">
        <v>222</v>
      </c>
      <c r="B19" s="107">
        <f t="shared" si="0"/>
        <v>166</v>
      </c>
      <c r="C19" s="107">
        <v>83</v>
      </c>
      <c r="D19" s="122">
        <v>45</v>
      </c>
      <c r="E19" s="122">
        <v>38</v>
      </c>
      <c r="F19" s="122"/>
      <c r="G19" s="113">
        <v>65.098039215686271</v>
      </c>
      <c r="H19" s="113">
        <v>63.84615384615384</v>
      </c>
      <c r="I19" s="113">
        <v>66.17647058823529</v>
      </c>
      <c r="J19" s="113">
        <v>66.666666666666657</v>
      </c>
    </row>
    <row r="20" spans="1:12" ht="15" customHeight="1" x14ac:dyDescent="0.2">
      <c r="A20" s="101" t="s">
        <v>223</v>
      </c>
      <c r="B20" s="107">
        <f t="shared" si="0"/>
        <v>29</v>
      </c>
      <c r="C20" s="107">
        <v>14</v>
      </c>
      <c r="D20" s="122">
        <v>11</v>
      </c>
      <c r="E20" s="122">
        <v>4</v>
      </c>
      <c r="F20" s="122"/>
      <c r="G20" s="113">
        <v>64.444444444444443</v>
      </c>
      <c r="H20" s="113">
        <v>60.869565217391312</v>
      </c>
      <c r="I20" s="113">
        <v>78.571428571428569</v>
      </c>
      <c r="J20" s="113">
        <v>50</v>
      </c>
    </row>
    <row r="21" spans="1:12" ht="15" customHeight="1" x14ac:dyDescent="0.2">
      <c r="A21" s="101" t="s">
        <v>379</v>
      </c>
      <c r="B21" s="107">
        <f t="shared" si="0"/>
        <v>135</v>
      </c>
      <c r="C21" s="107">
        <v>60</v>
      </c>
      <c r="D21" s="122">
        <v>49</v>
      </c>
      <c r="E21" s="122">
        <v>26</v>
      </c>
      <c r="F21" s="122"/>
      <c r="G21" s="113">
        <v>55.102040816326522</v>
      </c>
      <c r="H21" s="113">
        <v>51.282051282051277</v>
      </c>
      <c r="I21" s="113">
        <v>63.636363636363633</v>
      </c>
      <c r="J21" s="113">
        <v>50.980392156862742</v>
      </c>
    </row>
    <row r="22" spans="1:12" ht="15" customHeight="1" x14ac:dyDescent="0.2">
      <c r="A22" s="98" t="s">
        <v>303</v>
      </c>
      <c r="B22" s="37">
        <f t="shared" si="0"/>
        <v>20</v>
      </c>
      <c r="C22" s="37">
        <v>8</v>
      </c>
      <c r="D22" s="37">
        <v>10</v>
      </c>
      <c r="E22" s="37">
        <v>2</v>
      </c>
      <c r="F22" s="37"/>
      <c r="G22" s="42">
        <v>55.555555555555557</v>
      </c>
      <c r="H22" s="42">
        <v>38.095238095238095</v>
      </c>
      <c r="I22" s="42">
        <v>90.909090909090907</v>
      </c>
      <c r="J22" s="42">
        <v>50</v>
      </c>
    </row>
    <row r="23" spans="1:12" ht="15" customHeight="1" x14ac:dyDescent="0.2">
      <c r="A23" s="98" t="s">
        <v>227</v>
      </c>
      <c r="B23" s="107">
        <f t="shared" si="0"/>
        <v>2443</v>
      </c>
      <c r="C23" s="107">
        <v>1640</v>
      </c>
      <c r="D23" s="122">
        <v>540</v>
      </c>
      <c r="E23" s="122">
        <v>263</v>
      </c>
      <c r="F23" s="122"/>
      <c r="G23" s="42">
        <v>55.776255707762559</v>
      </c>
      <c r="H23" s="42">
        <v>55.424129773572147</v>
      </c>
      <c r="I23" s="42">
        <v>55.045871559633028</v>
      </c>
      <c r="J23" s="42">
        <v>59.77272727272728</v>
      </c>
    </row>
    <row r="24" spans="1:12" ht="15" customHeight="1" x14ac:dyDescent="0.2">
      <c r="A24" s="98" t="s">
        <v>431</v>
      </c>
      <c r="B24" s="99">
        <f t="shared" si="0"/>
        <v>14830</v>
      </c>
      <c r="C24" s="37">
        <v>13989</v>
      </c>
      <c r="D24" s="99">
        <v>510</v>
      </c>
      <c r="E24" s="99">
        <v>331</v>
      </c>
      <c r="F24" s="99"/>
      <c r="G24" s="42">
        <v>59.994336340466845</v>
      </c>
      <c r="H24" s="42">
        <v>59.889545337785762</v>
      </c>
      <c r="I24" s="42">
        <v>60.714285714285708</v>
      </c>
      <c r="J24" s="42">
        <v>63.531669865642989</v>
      </c>
    </row>
    <row r="25" spans="1:12" ht="15" customHeight="1" x14ac:dyDescent="0.2">
      <c r="A25" s="98" t="s">
        <v>432</v>
      </c>
      <c r="B25" s="91">
        <f t="shared" si="0"/>
        <v>44991</v>
      </c>
      <c r="C25" s="99">
        <v>34775</v>
      </c>
      <c r="D25" s="91">
        <v>6243</v>
      </c>
      <c r="E25" s="37">
        <v>3973</v>
      </c>
      <c r="F25" s="37"/>
      <c r="G25" s="42">
        <v>61.02294921875</v>
      </c>
      <c r="H25" s="42">
        <v>59.701620656503231</v>
      </c>
      <c r="I25" s="42">
        <v>67.667461521786251</v>
      </c>
      <c r="J25" s="42">
        <v>63.527342500799492</v>
      </c>
    </row>
    <row r="26" spans="1:12" ht="15" customHeight="1" x14ac:dyDescent="0.2">
      <c r="A26" s="98" t="s">
        <v>229</v>
      </c>
      <c r="B26" s="91">
        <f t="shared" si="0"/>
        <v>11482</v>
      </c>
      <c r="C26" s="37">
        <v>11361</v>
      </c>
      <c r="D26" s="99">
        <v>82</v>
      </c>
      <c r="E26" s="99">
        <v>39</v>
      </c>
      <c r="F26" s="99"/>
      <c r="G26" s="42">
        <v>56.078144078144078</v>
      </c>
      <c r="H26" s="42">
        <v>56.167498887625456</v>
      </c>
      <c r="I26" s="42">
        <v>47.126436781609193</v>
      </c>
      <c r="J26" s="42">
        <v>52.702702702702695</v>
      </c>
    </row>
    <row r="27" spans="1:12" ht="15" customHeight="1" thickBot="1" x14ac:dyDescent="0.25">
      <c r="A27" s="230" t="s">
        <v>230</v>
      </c>
      <c r="B27" s="179">
        <f t="shared" si="0"/>
        <v>2240</v>
      </c>
      <c r="C27" s="231">
        <v>813</v>
      </c>
      <c r="D27" s="231">
        <v>885</v>
      </c>
      <c r="E27" s="231">
        <v>542</v>
      </c>
      <c r="F27" s="231"/>
      <c r="G27" s="67">
        <v>58.623397016487836</v>
      </c>
      <c r="H27" s="67">
        <v>58.279569892473113</v>
      </c>
      <c r="I27" s="67">
        <v>56.949806949806948</v>
      </c>
      <c r="J27" s="67">
        <v>62.155963302752291</v>
      </c>
    </row>
    <row r="28" spans="1:12" ht="15" customHeight="1" x14ac:dyDescent="0.2">
      <c r="A28" s="286" t="s">
        <v>417</v>
      </c>
      <c r="B28" s="308"/>
      <c r="C28" s="308"/>
      <c r="D28" s="308"/>
      <c r="E28" s="308"/>
      <c r="F28" s="198"/>
      <c r="G28" s="198"/>
      <c r="H28" s="198"/>
      <c r="I28" s="198"/>
      <c r="J28" s="198"/>
    </row>
    <row r="29" spans="1:12" ht="12.75" customHeight="1" x14ac:dyDescent="0.2">
      <c r="A29" s="299" t="s">
        <v>377</v>
      </c>
      <c r="B29" s="299"/>
      <c r="C29" s="299"/>
      <c r="D29" s="299"/>
      <c r="E29" s="299"/>
      <c r="F29" s="299"/>
      <c r="G29" s="299"/>
      <c r="H29" s="299"/>
      <c r="I29" s="299"/>
      <c r="J29" s="299"/>
      <c r="K29" s="36"/>
      <c r="L29" s="36"/>
    </row>
    <row r="30" spans="1:12" ht="12.75" x14ac:dyDescent="0.2">
      <c r="A30" s="287"/>
      <c r="B30" s="282"/>
      <c r="C30" s="282"/>
      <c r="D30" s="282"/>
      <c r="E30" s="282"/>
      <c r="F30" s="149"/>
      <c r="G30" s="149"/>
      <c r="H30" s="149"/>
      <c r="I30" s="149"/>
      <c r="J30" s="149"/>
    </row>
    <row r="31" spans="1:12" ht="12.75" x14ac:dyDescent="0.2">
      <c r="A31" s="264"/>
      <c r="B31" s="282"/>
      <c r="C31" s="282"/>
      <c r="D31" s="282"/>
      <c r="E31" s="282"/>
      <c r="F31" s="149"/>
      <c r="G31" s="149"/>
      <c r="H31" s="149"/>
      <c r="I31" s="149"/>
      <c r="J31" s="149"/>
    </row>
    <row r="32" spans="1:12" ht="12.75" x14ac:dyDescent="0.2">
      <c r="B32" s="71"/>
      <c r="C32" s="71"/>
      <c r="D32" s="71"/>
      <c r="E32" s="71"/>
      <c r="F32" s="71"/>
      <c r="G32" s="71"/>
      <c r="H32" s="71"/>
      <c r="I32" s="71"/>
      <c r="J32" s="71"/>
    </row>
    <row r="33" spans="2:10" ht="12.75" x14ac:dyDescent="0.2">
      <c r="B33" s="71"/>
      <c r="C33" s="71"/>
      <c r="D33" s="71"/>
      <c r="E33" s="71"/>
      <c r="F33" s="71"/>
      <c r="G33" s="71"/>
      <c r="H33" s="71"/>
      <c r="I33" s="71"/>
      <c r="J33" s="71"/>
    </row>
    <row r="34" spans="2:10" ht="12.75" x14ac:dyDescent="0.2">
      <c r="B34" s="71"/>
      <c r="C34" s="71"/>
      <c r="D34" s="71"/>
      <c r="E34" s="71"/>
      <c r="F34" s="71"/>
      <c r="G34" s="71"/>
      <c r="H34" s="71"/>
      <c r="I34" s="71"/>
      <c r="J34" s="71"/>
    </row>
    <row r="35" spans="2:10" ht="12.75" x14ac:dyDescent="0.2"/>
    <row r="36" spans="2:10" ht="12.75" x14ac:dyDescent="0.2"/>
    <row r="37" spans="2:10" ht="12.75" x14ac:dyDescent="0.2"/>
    <row r="38" spans="2:10" ht="12.75" x14ac:dyDescent="0.2"/>
    <row r="39" spans="2:10" ht="12.75" x14ac:dyDescent="0.2"/>
    <row r="40" spans="2:10" ht="12.75" x14ac:dyDescent="0.2"/>
    <row r="41" spans="2:10" ht="12.75" x14ac:dyDescent="0.2"/>
    <row r="42" spans="2:10" ht="12.75" x14ac:dyDescent="0.2"/>
    <row r="43" spans="2:10" ht="12.75" x14ac:dyDescent="0.2"/>
    <row r="44" spans="2:10" ht="12.75" x14ac:dyDescent="0.2"/>
    <row r="45" spans="2:10" ht="12.75" x14ac:dyDescent="0.2"/>
    <row r="46" spans="2:10" ht="12.75" x14ac:dyDescent="0.2"/>
    <row r="47" spans="2:10" ht="12.75" x14ac:dyDescent="0.2"/>
    <row r="48" spans="2:10" ht="12.75" x14ac:dyDescent="0.2"/>
    <row r="49" ht="12.75" x14ac:dyDescent="0.2"/>
    <row r="50" ht="12.75" x14ac:dyDescent="0.2"/>
    <row r="51" ht="12.75" x14ac:dyDescent="0.2"/>
    <row r="52" ht="12.75" x14ac:dyDescent="0.2"/>
    <row r="53" ht="12.75" x14ac:dyDescent="0.2"/>
    <row r="54" ht="12.75" x14ac:dyDescent="0.2"/>
    <row r="55" ht="12.75" x14ac:dyDescent="0.2"/>
    <row r="56" ht="12.75" x14ac:dyDescent="0.2"/>
    <row r="57" ht="12.75" x14ac:dyDescent="0.2"/>
    <row r="58" ht="12.75" x14ac:dyDescent="0.2"/>
    <row r="59" ht="12.75" x14ac:dyDescent="0.2"/>
    <row r="60" ht="12.75" x14ac:dyDescent="0.2"/>
    <row r="61" ht="12.75" x14ac:dyDescent="0.2"/>
    <row r="62" ht="12.75" x14ac:dyDescent="0.2"/>
    <row r="63" ht="12.75" x14ac:dyDescent="0.2"/>
  </sheetData>
  <mergeCells count="12">
    <mergeCell ref="A30:E30"/>
    <mergeCell ref="A31:E31"/>
    <mergeCell ref="B5:E5"/>
    <mergeCell ref="A5:A6"/>
    <mergeCell ref="A29:J29"/>
    <mergeCell ref="A28:E28"/>
    <mergeCell ref="A1:J1"/>
    <mergeCell ref="L2:L3"/>
    <mergeCell ref="G5:J5"/>
    <mergeCell ref="A2:J2"/>
    <mergeCell ref="A3:J3"/>
    <mergeCell ref="A4:E4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showGridLines="0" workbookViewId="0">
      <selection activeCell="A19" sqref="A19:I19"/>
    </sheetView>
  </sheetViews>
  <sheetFormatPr baseColWidth="10" defaultRowHeight="12.75" x14ac:dyDescent="0.2"/>
  <cols>
    <col min="1" max="1" width="39.42578125" style="29" customWidth="1"/>
    <col min="2" max="2" width="6.28515625" style="72" bestFit="1" customWidth="1"/>
    <col min="3" max="4" width="8.7109375" style="72" customWidth="1"/>
    <col min="5" max="5" width="1.7109375" style="72" customWidth="1"/>
    <col min="6" max="6" width="5.28515625" style="72" bestFit="1" customWidth="1"/>
    <col min="7" max="8" width="8.7109375" style="72" customWidth="1"/>
    <col min="9" max="16384" width="11.42578125" style="19"/>
  </cols>
  <sheetData>
    <row r="1" spans="1:11" ht="15" customHeight="1" x14ac:dyDescent="0.2">
      <c r="A1" s="281" t="s">
        <v>161</v>
      </c>
      <c r="B1" s="309"/>
      <c r="C1" s="309"/>
      <c r="D1" s="309"/>
      <c r="E1" s="309"/>
      <c r="F1" s="309"/>
      <c r="G1" s="309"/>
      <c r="H1" s="309"/>
    </row>
    <row r="2" spans="1:11" ht="15" customHeight="1" x14ac:dyDescent="0.2">
      <c r="A2" s="281" t="s">
        <v>423</v>
      </c>
      <c r="B2" s="309"/>
      <c r="C2" s="309"/>
      <c r="D2" s="309"/>
      <c r="E2" s="309"/>
      <c r="F2" s="309"/>
      <c r="G2" s="309"/>
      <c r="H2" s="309"/>
      <c r="J2" s="259" t="s">
        <v>50</v>
      </c>
    </row>
    <row r="3" spans="1:11" ht="15" customHeight="1" x14ac:dyDescent="0.2">
      <c r="A3" s="281" t="s">
        <v>422</v>
      </c>
      <c r="B3" s="309"/>
      <c r="C3" s="309"/>
      <c r="D3" s="309"/>
      <c r="E3" s="309"/>
      <c r="F3" s="309"/>
      <c r="G3" s="309"/>
      <c r="H3" s="309"/>
      <c r="J3" s="259"/>
    </row>
    <row r="4" spans="1:11" ht="15" x14ac:dyDescent="0.2">
      <c r="A4" s="281" t="s">
        <v>277</v>
      </c>
      <c r="B4" s="309"/>
      <c r="C4" s="309"/>
      <c r="D4" s="309"/>
      <c r="E4" s="309"/>
      <c r="F4" s="309"/>
      <c r="G4" s="309"/>
      <c r="H4" s="309"/>
    </row>
    <row r="5" spans="1:11" ht="15" x14ac:dyDescent="0.2">
      <c r="A5" s="191"/>
      <c r="B5" s="228"/>
      <c r="C5" s="227"/>
      <c r="D5" s="227"/>
      <c r="E5" s="227"/>
      <c r="F5" s="227"/>
      <c r="G5" s="227"/>
      <c r="H5" s="227"/>
    </row>
    <row r="6" spans="1:11" x14ac:dyDescent="0.2">
      <c r="A6" s="305" t="s">
        <v>300</v>
      </c>
      <c r="B6" s="297" t="s">
        <v>405</v>
      </c>
      <c r="C6" s="297"/>
      <c r="D6" s="297"/>
      <c r="E6" s="208"/>
      <c r="F6" s="297" t="s">
        <v>406</v>
      </c>
      <c r="G6" s="297"/>
      <c r="H6" s="297"/>
    </row>
    <row r="7" spans="1:11" ht="25.5" x14ac:dyDescent="0.2">
      <c r="A7" s="305"/>
      <c r="B7" s="23" t="s">
        <v>69</v>
      </c>
      <c r="C7" s="23" t="s">
        <v>364</v>
      </c>
      <c r="D7" s="23" t="s">
        <v>363</v>
      </c>
      <c r="E7" s="23"/>
      <c r="F7" s="23" t="s">
        <v>69</v>
      </c>
      <c r="G7" s="23" t="s">
        <v>364</v>
      </c>
      <c r="H7" s="23" t="s">
        <v>363</v>
      </c>
      <c r="K7" s="173"/>
    </row>
    <row r="8" spans="1:11" ht="15" customHeight="1" x14ac:dyDescent="0.2">
      <c r="A8" s="105" t="s">
        <v>69</v>
      </c>
      <c r="B8" s="106">
        <v>2945</v>
      </c>
      <c r="C8" s="59">
        <v>283</v>
      </c>
      <c r="D8" s="106">
        <v>2662</v>
      </c>
      <c r="E8" s="106"/>
      <c r="F8" s="232">
        <v>31.680292598967299</v>
      </c>
      <c r="G8" s="232">
        <v>24.438687392055268</v>
      </c>
      <c r="H8" s="232">
        <v>32.710739739493732</v>
      </c>
      <c r="K8" s="173"/>
    </row>
    <row r="9" spans="1:11" ht="15" customHeight="1" x14ac:dyDescent="0.2">
      <c r="A9" s="98" t="s">
        <v>214</v>
      </c>
      <c r="B9" s="37">
        <v>38</v>
      </c>
      <c r="C9" s="37">
        <v>18</v>
      </c>
      <c r="D9" s="37">
        <v>20</v>
      </c>
      <c r="E9" s="37"/>
      <c r="F9" s="117">
        <v>17.511520737327189</v>
      </c>
      <c r="G9" s="117">
        <v>26.865671641791046</v>
      </c>
      <c r="H9" s="117">
        <v>13.333333333333334</v>
      </c>
      <c r="K9" s="173"/>
    </row>
    <row r="10" spans="1:11" ht="15" customHeight="1" x14ac:dyDescent="0.2">
      <c r="A10" s="98" t="s">
        <v>215</v>
      </c>
      <c r="B10" s="37">
        <v>44</v>
      </c>
      <c r="C10" s="37">
        <v>19</v>
      </c>
      <c r="D10" s="37">
        <v>25</v>
      </c>
      <c r="E10" s="37"/>
      <c r="F10" s="117">
        <v>14.193548387096774</v>
      </c>
      <c r="G10" s="117">
        <v>15.079365079365079</v>
      </c>
      <c r="H10" s="117">
        <v>13.586956521739129</v>
      </c>
      <c r="K10" s="173"/>
    </row>
    <row r="11" spans="1:11" ht="15" customHeight="1" x14ac:dyDescent="0.2">
      <c r="A11" s="98" t="s">
        <v>216</v>
      </c>
      <c r="B11" s="37">
        <v>4</v>
      </c>
      <c r="C11" s="37">
        <v>2</v>
      </c>
      <c r="D11" s="37">
        <v>2</v>
      </c>
      <c r="E11" s="37"/>
      <c r="F11" s="117">
        <v>17.391304347826086</v>
      </c>
      <c r="G11" s="117">
        <v>40</v>
      </c>
      <c r="H11" s="117">
        <v>11.111111111111111</v>
      </c>
      <c r="K11" s="173"/>
    </row>
    <row r="12" spans="1:11" ht="15" customHeight="1" x14ac:dyDescent="0.2">
      <c r="A12" s="98" t="s">
        <v>217</v>
      </c>
      <c r="B12" s="37">
        <v>87</v>
      </c>
      <c r="C12" s="37">
        <v>9</v>
      </c>
      <c r="D12" s="37">
        <v>78</v>
      </c>
      <c r="E12" s="37"/>
      <c r="F12" s="117">
        <v>48.603351955307261</v>
      </c>
      <c r="G12" s="117">
        <v>33.333333333333329</v>
      </c>
      <c r="H12" s="117">
        <v>51.315789473684212</v>
      </c>
      <c r="K12" s="173"/>
    </row>
    <row r="13" spans="1:11" ht="15" customHeight="1" x14ac:dyDescent="0.2">
      <c r="A13" s="98" t="s">
        <v>219</v>
      </c>
      <c r="B13" s="91">
        <v>2567</v>
      </c>
      <c r="C13" s="37">
        <v>156</v>
      </c>
      <c r="D13" s="91">
        <v>2411</v>
      </c>
      <c r="E13" s="37"/>
      <c r="F13" s="117">
        <v>35.554016620498615</v>
      </c>
      <c r="G13" s="117">
        <v>28.888888888888886</v>
      </c>
      <c r="H13" s="117">
        <v>36.092814371257489</v>
      </c>
      <c r="K13" s="173"/>
    </row>
    <row r="14" spans="1:11" ht="15" customHeight="1" x14ac:dyDescent="0.2">
      <c r="A14" s="98" t="s">
        <v>220</v>
      </c>
      <c r="B14" s="37">
        <v>52</v>
      </c>
      <c r="C14" s="37">
        <v>29</v>
      </c>
      <c r="D14" s="37">
        <v>23</v>
      </c>
      <c r="E14" s="37"/>
      <c r="F14" s="117">
        <v>12.621359223300971</v>
      </c>
      <c r="G14" s="117">
        <v>19.727891156462583</v>
      </c>
      <c r="H14" s="117">
        <v>8.6792452830188669</v>
      </c>
      <c r="K14" s="173"/>
    </row>
    <row r="15" spans="1:11" s="178" customFormat="1" ht="15" customHeight="1" x14ac:dyDescent="0.2">
      <c r="A15" s="98" t="s">
        <v>221</v>
      </c>
      <c r="B15" s="37">
        <v>18</v>
      </c>
      <c r="C15" s="37">
        <v>4</v>
      </c>
      <c r="D15" s="37">
        <v>14</v>
      </c>
      <c r="E15" s="37"/>
      <c r="F15" s="117">
        <v>12.413793103448276</v>
      </c>
      <c r="G15" s="117">
        <v>14.285714285714285</v>
      </c>
      <c r="H15" s="117">
        <v>11.965811965811966</v>
      </c>
      <c r="K15" s="177"/>
    </row>
    <row r="16" spans="1:11" s="178" customFormat="1" ht="15" customHeight="1" x14ac:dyDescent="0.2">
      <c r="A16" s="101" t="s">
        <v>222</v>
      </c>
      <c r="B16" s="175">
        <v>10</v>
      </c>
      <c r="C16" s="175">
        <v>1</v>
      </c>
      <c r="D16" s="175">
        <v>9</v>
      </c>
      <c r="E16" s="122"/>
      <c r="F16" s="234">
        <v>13.888888888888889</v>
      </c>
      <c r="G16" s="234">
        <v>5.2631578947368416</v>
      </c>
      <c r="H16" s="234">
        <v>16.981132075471699</v>
      </c>
      <c r="K16" s="177"/>
    </row>
    <row r="17" spans="1:11" s="178" customFormat="1" ht="15" customHeight="1" x14ac:dyDescent="0.2">
      <c r="A17" s="101" t="s">
        <v>223</v>
      </c>
      <c r="B17" s="175">
        <v>0</v>
      </c>
      <c r="C17" s="175">
        <v>0</v>
      </c>
      <c r="D17" s="175">
        <v>0</v>
      </c>
      <c r="E17" s="122"/>
      <c r="F17" s="234">
        <v>0</v>
      </c>
      <c r="G17" s="234">
        <v>0</v>
      </c>
      <c r="H17" s="234">
        <v>0</v>
      </c>
      <c r="K17" s="177"/>
    </row>
    <row r="18" spans="1:11" ht="15" customHeight="1" x14ac:dyDescent="0.2">
      <c r="A18" s="101" t="s">
        <v>379</v>
      </c>
      <c r="B18" s="107">
        <v>8</v>
      </c>
      <c r="C18" s="107">
        <v>3</v>
      </c>
      <c r="D18" s="107">
        <v>5</v>
      </c>
      <c r="E18" s="122"/>
      <c r="F18" s="117">
        <v>14.545454545454545</v>
      </c>
      <c r="G18" s="117">
        <v>60</v>
      </c>
      <c r="H18" s="117">
        <v>10</v>
      </c>
      <c r="K18" s="173"/>
    </row>
    <row r="19" spans="1:11" s="178" customFormat="1" ht="15" customHeight="1" x14ac:dyDescent="0.2">
      <c r="A19" s="98" t="s">
        <v>380</v>
      </c>
      <c r="B19" s="37">
        <v>5</v>
      </c>
      <c r="C19" s="37">
        <v>1</v>
      </c>
      <c r="D19" s="37">
        <v>4</v>
      </c>
      <c r="E19" s="37"/>
      <c r="F19" s="117">
        <v>20</v>
      </c>
      <c r="G19" s="117">
        <v>25</v>
      </c>
      <c r="H19" s="117">
        <v>19.047619047619047</v>
      </c>
      <c r="K19" s="177"/>
    </row>
    <row r="20" spans="1:11" s="178" customFormat="1" ht="15" customHeight="1" x14ac:dyDescent="0.2">
      <c r="A20" s="101" t="s">
        <v>222</v>
      </c>
      <c r="B20" s="107">
        <v>2</v>
      </c>
      <c r="C20" s="107">
        <v>1</v>
      </c>
      <c r="D20" s="107">
        <v>1</v>
      </c>
      <c r="E20" s="122"/>
      <c r="F20" s="117">
        <v>22.222222222222221</v>
      </c>
      <c r="G20" s="117">
        <v>33.333333333333329</v>
      </c>
      <c r="H20" s="117">
        <v>16.666666666666664</v>
      </c>
      <c r="K20" s="177"/>
    </row>
    <row r="21" spans="1:11" s="178" customFormat="1" ht="15" customHeight="1" x14ac:dyDescent="0.2">
      <c r="A21" s="101" t="s">
        <v>223</v>
      </c>
      <c r="B21" s="107">
        <v>1</v>
      </c>
      <c r="C21" s="107">
        <v>0</v>
      </c>
      <c r="D21" s="107">
        <v>1</v>
      </c>
      <c r="E21" s="122"/>
      <c r="F21" s="117">
        <v>33.333333333333329</v>
      </c>
      <c r="G21" s="117">
        <v>0</v>
      </c>
      <c r="H21" s="117">
        <v>33.333333333333329</v>
      </c>
      <c r="K21" s="177"/>
    </row>
    <row r="22" spans="1:11" ht="15" customHeight="1" x14ac:dyDescent="0.2">
      <c r="A22" s="101" t="s">
        <v>379</v>
      </c>
      <c r="B22" s="107">
        <v>2</v>
      </c>
      <c r="C22" s="107">
        <v>0</v>
      </c>
      <c r="D22" s="107">
        <v>2</v>
      </c>
      <c r="E22" s="122"/>
      <c r="F22" s="117">
        <v>15.384615384615385</v>
      </c>
      <c r="G22" s="117">
        <v>0</v>
      </c>
      <c r="H22" s="117">
        <v>16.666666666666664</v>
      </c>
      <c r="K22" s="173"/>
    </row>
    <row r="23" spans="1:11" ht="15" customHeight="1" x14ac:dyDescent="0.2">
      <c r="A23" s="98" t="s">
        <v>227</v>
      </c>
      <c r="B23" s="37">
        <v>93</v>
      </c>
      <c r="C23" s="107">
        <v>41</v>
      </c>
      <c r="D23" s="37">
        <v>52</v>
      </c>
      <c r="E23" s="122"/>
      <c r="F23" s="117">
        <v>19.703389830508474</v>
      </c>
      <c r="G23" s="117">
        <v>23.163841807909606</v>
      </c>
      <c r="H23" s="117">
        <v>17.627118644067796</v>
      </c>
      <c r="K23" s="173"/>
    </row>
    <row r="24" spans="1:11" ht="15" customHeight="1" thickBot="1" x14ac:dyDescent="0.25">
      <c r="A24" s="230" t="s">
        <v>230</v>
      </c>
      <c r="B24" s="66">
        <v>37</v>
      </c>
      <c r="C24" s="231">
        <v>4</v>
      </c>
      <c r="D24" s="66">
        <v>33</v>
      </c>
      <c r="E24" s="231"/>
      <c r="F24" s="233">
        <v>12.802768166089965</v>
      </c>
      <c r="G24" s="233">
        <v>11.111111111111111</v>
      </c>
      <c r="H24" s="233">
        <v>13.043478260869565</v>
      </c>
    </row>
    <row r="25" spans="1:11" ht="12.75" customHeight="1" x14ac:dyDescent="0.2">
      <c r="A25" s="286" t="s">
        <v>382</v>
      </c>
      <c r="B25" s="308"/>
      <c r="C25" s="308"/>
      <c r="D25" s="308"/>
      <c r="E25" s="308"/>
      <c r="F25" s="198"/>
      <c r="G25" s="198"/>
      <c r="H25" s="198"/>
      <c r="I25" s="36"/>
      <c r="J25" s="36"/>
    </row>
    <row r="26" spans="1:11" x14ac:dyDescent="0.2">
      <c r="A26" s="299" t="s">
        <v>377</v>
      </c>
      <c r="B26" s="299"/>
      <c r="C26" s="299"/>
      <c r="D26" s="299"/>
      <c r="E26" s="299"/>
      <c r="F26" s="299"/>
      <c r="G26" s="299"/>
      <c r="H26" s="299"/>
    </row>
    <row r="27" spans="1:11" x14ac:dyDescent="0.2">
      <c r="B27" s="71"/>
      <c r="C27" s="71"/>
      <c r="D27" s="71"/>
      <c r="E27" s="71"/>
      <c r="F27" s="71"/>
      <c r="G27" s="71"/>
      <c r="H27" s="71"/>
    </row>
    <row r="28" spans="1:11" x14ac:dyDescent="0.2">
      <c r="B28" s="71"/>
      <c r="C28" s="71"/>
      <c r="D28" s="71"/>
      <c r="E28" s="71"/>
      <c r="F28" s="71"/>
      <c r="G28" s="71"/>
      <c r="H28" s="71"/>
    </row>
    <row r="29" spans="1:11" x14ac:dyDescent="0.2">
      <c r="B29" s="71"/>
      <c r="C29" s="71"/>
      <c r="D29" s="71"/>
      <c r="E29" s="71"/>
      <c r="F29" s="71"/>
      <c r="G29" s="71"/>
      <c r="H29" s="71"/>
    </row>
  </sheetData>
  <mergeCells count="10">
    <mergeCell ref="B6:D6"/>
    <mergeCell ref="F6:H6"/>
    <mergeCell ref="A26:H26"/>
    <mergeCell ref="A6:A7"/>
    <mergeCell ref="A25:E25"/>
    <mergeCell ref="A1:H1"/>
    <mergeCell ref="A2:H2"/>
    <mergeCell ref="A4:H4"/>
    <mergeCell ref="J2:J3"/>
    <mergeCell ref="A3:H3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showGridLines="0" workbookViewId="0">
      <selection activeCell="A19" sqref="A19:I19"/>
    </sheetView>
  </sheetViews>
  <sheetFormatPr baseColWidth="10" defaultRowHeight="15" x14ac:dyDescent="0.25"/>
  <cols>
    <col min="1" max="1" width="40.28515625" style="240" customWidth="1"/>
    <col min="2" max="2" width="13.42578125" style="240" customWidth="1"/>
    <col min="3" max="3" width="16.42578125" style="240" customWidth="1"/>
  </cols>
  <sheetData>
    <row r="1" spans="1:8" x14ac:dyDescent="0.25">
      <c r="A1" s="310" t="s">
        <v>424</v>
      </c>
      <c r="B1" s="310"/>
      <c r="C1" s="310"/>
    </row>
    <row r="2" spans="1:8" ht="15" customHeight="1" x14ac:dyDescent="0.25">
      <c r="A2" s="310" t="s">
        <v>440</v>
      </c>
      <c r="B2" s="310"/>
      <c r="C2" s="310"/>
      <c r="E2" s="259" t="s">
        <v>50</v>
      </c>
    </row>
    <row r="3" spans="1:8" ht="15" customHeight="1" x14ac:dyDescent="0.25">
      <c r="A3" s="310" t="s">
        <v>441</v>
      </c>
      <c r="B3" s="310"/>
      <c r="C3" s="310"/>
      <c r="E3" s="259"/>
    </row>
    <row r="4" spans="1:8" x14ac:dyDescent="0.25">
      <c r="A4" s="310" t="s">
        <v>426</v>
      </c>
      <c r="B4" s="310"/>
      <c r="C4" s="310"/>
    </row>
    <row r="5" spans="1:8" x14ac:dyDescent="0.25">
      <c r="A5" s="235"/>
      <c r="B5" s="235"/>
      <c r="C5" s="235"/>
    </row>
    <row r="6" spans="1:8" x14ac:dyDescent="0.25">
      <c r="A6" s="243" t="s">
        <v>300</v>
      </c>
      <c r="B6" s="244" t="s">
        <v>405</v>
      </c>
      <c r="C6" s="244" t="s">
        <v>406</v>
      </c>
    </row>
    <row r="7" spans="1:8" x14ac:dyDescent="0.25">
      <c r="A7" s="63" t="s">
        <v>69</v>
      </c>
      <c r="B7" s="241">
        <v>175</v>
      </c>
      <c r="C7" s="245">
        <v>14.21608448415922</v>
      </c>
    </row>
    <row r="8" spans="1:8" x14ac:dyDescent="0.25">
      <c r="A8" s="242" t="s">
        <v>214</v>
      </c>
      <c r="B8" s="236">
        <v>10</v>
      </c>
      <c r="C8" s="246">
        <v>14.492753623188406</v>
      </c>
    </row>
    <row r="9" spans="1:8" x14ac:dyDescent="0.25">
      <c r="A9" s="242" t="s">
        <v>215</v>
      </c>
      <c r="B9" s="236">
        <v>8</v>
      </c>
      <c r="C9" s="246">
        <v>4.5454545454545459</v>
      </c>
    </row>
    <row r="10" spans="1:8" x14ac:dyDescent="0.25">
      <c r="A10" s="242" t="s">
        <v>217</v>
      </c>
      <c r="B10" s="236">
        <v>2</v>
      </c>
      <c r="C10" s="246">
        <v>22.222222222222221</v>
      </c>
    </row>
    <row r="11" spans="1:8" x14ac:dyDescent="0.25">
      <c r="A11" s="242" t="s">
        <v>302</v>
      </c>
      <c r="B11" s="236">
        <v>113</v>
      </c>
      <c r="C11" s="246">
        <v>17.331288343558281</v>
      </c>
    </row>
    <row r="12" spans="1:8" x14ac:dyDescent="0.25">
      <c r="A12" s="242" t="s">
        <v>220</v>
      </c>
      <c r="B12" s="236">
        <v>13</v>
      </c>
      <c r="C12" s="246">
        <v>8.125</v>
      </c>
    </row>
    <row r="13" spans="1:8" x14ac:dyDescent="0.25">
      <c r="A13" s="242" t="s">
        <v>225</v>
      </c>
      <c r="B13" s="236">
        <v>1</v>
      </c>
      <c r="C13" s="246">
        <v>14.285714285714285</v>
      </c>
    </row>
    <row r="14" spans="1:8" x14ac:dyDescent="0.25">
      <c r="A14" s="242" t="s">
        <v>227</v>
      </c>
      <c r="B14" s="236">
        <v>15</v>
      </c>
      <c r="C14" s="246">
        <v>16.666666666666664</v>
      </c>
    </row>
    <row r="15" spans="1:8" ht="15" customHeight="1" thickBot="1" x14ac:dyDescent="0.3">
      <c r="A15" s="237" t="s">
        <v>230</v>
      </c>
      <c r="B15" s="238">
        <v>13</v>
      </c>
      <c r="C15" s="247">
        <v>37.142857142857146</v>
      </c>
      <c r="D15" s="36"/>
      <c r="E15" s="36"/>
      <c r="F15" s="36"/>
      <c r="G15" s="36"/>
      <c r="H15" s="36"/>
    </row>
    <row r="16" spans="1:8" x14ac:dyDescent="0.25">
      <c r="A16" s="311" t="s">
        <v>377</v>
      </c>
      <c r="B16" s="311"/>
      <c r="C16" s="311"/>
    </row>
    <row r="17" spans="1:3" x14ac:dyDescent="0.25">
      <c r="A17" s="239"/>
      <c r="B17" s="239"/>
      <c r="C17" s="239"/>
    </row>
    <row r="18" spans="1:3" x14ac:dyDescent="0.25">
      <c r="A18" s="239"/>
      <c r="B18" s="239"/>
      <c r="C18" s="239"/>
    </row>
    <row r="19" spans="1:3" x14ac:dyDescent="0.25">
      <c r="A19" s="239"/>
      <c r="B19" s="239"/>
      <c r="C19" s="239"/>
    </row>
    <row r="20" spans="1:3" x14ac:dyDescent="0.25">
      <c r="A20" s="239"/>
      <c r="B20" s="239"/>
      <c r="C20" s="239"/>
    </row>
    <row r="21" spans="1:3" x14ac:dyDescent="0.25">
      <c r="A21" s="239"/>
      <c r="B21" s="239"/>
      <c r="C21" s="239"/>
    </row>
    <row r="22" spans="1:3" x14ac:dyDescent="0.25">
      <c r="A22" s="239"/>
      <c r="B22" s="239"/>
      <c r="C22" s="239"/>
    </row>
  </sheetData>
  <mergeCells count="6">
    <mergeCell ref="A1:C1"/>
    <mergeCell ref="A2:C2"/>
    <mergeCell ref="E2:E3"/>
    <mergeCell ref="A16:C16"/>
    <mergeCell ref="A3:C3"/>
    <mergeCell ref="A4:C4"/>
  </mergeCells>
  <hyperlinks>
    <hyperlink ref="E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showGridLines="0" workbookViewId="0">
      <selection activeCell="A19" sqref="A19:I19"/>
    </sheetView>
  </sheetViews>
  <sheetFormatPr baseColWidth="10" defaultRowHeight="15" x14ac:dyDescent="0.25"/>
  <cols>
    <col min="1" max="1" width="15.5703125" style="29" bestFit="1" customWidth="1"/>
    <col min="2" max="2" width="8.5703125" style="72" bestFit="1" customWidth="1"/>
    <col min="3" max="3" width="9.85546875" style="72" customWidth="1"/>
    <col min="4" max="4" width="8.5703125" style="72" bestFit="1" customWidth="1"/>
    <col min="5" max="5" width="10.85546875" style="72" customWidth="1"/>
    <col min="6" max="6" width="1.7109375" style="72" customWidth="1"/>
    <col min="7" max="9" width="8.5703125" style="72" customWidth="1"/>
    <col min="10" max="10" width="12.140625" style="72" customWidth="1"/>
  </cols>
  <sheetData>
    <row r="1" spans="1:12" x14ac:dyDescent="0.25">
      <c r="A1" s="281" t="s">
        <v>428</v>
      </c>
      <c r="B1" s="281"/>
      <c r="C1" s="281"/>
      <c r="D1" s="281"/>
      <c r="E1" s="281"/>
      <c r="F1" s="281"/>
      <c r="G1" s="281"/>
      <c r="H1" s="281"/>
      <c r="I1" s="281"/>
      <c r="J1" s="281"/>
    </row>
    <row r="2" spans="1:12" ht="15" customHeight="1" x14ac:dyDescent="0.25">
      <c r="A2" s="281" t="s">
        <v>430</v>
      </c>
      <c r="B2" s="281"/>
      <c r="C2" s="281"/>
      <c r="D2" s="281"/>
      <c r="E2" s="281"/>
      <c r="F2" s="281"/>
      <c r="G2" s="281"/>
      <c r="H2" s="281"/>
      <c r="I2" s="281"/>
      <c r="J2" s="281"/>
      <c r="L2" s="259" t="s">
        <v>50</v>
      </c>
    </row>
    <row r="3" spans="1:12" ht="15" customHeight="1" x14ac:dyDescent="0.25">
      <c r="A3" s="281" t="s">
        <v>255</v>
      </c>
      <c r="B3" s="281"/>
      <c r="C3" s="281"/>
      <c r="D3" s="281"/>
      <c r="E3" s="281"/>
      <c r="F3" s="281"/>
      <c r="G3" s="281"/>
      <c r="H3" s="281"/>
      <c r="I3" s="281"/>
      <c r="J3" s="281"/>
      <c r="L3" s="259"/>
    </row>
    <row r="4" spans="1:12" x14ac:dyDescent="0.25">
      <c r="A4" s="281" t="s">
        <v>276</v>
      </c>
      <c r="B4" s="281"/>
      <c r="C4" s="281"/>
      <c r="D4" s="281"/>
      <c r="E4" s="281"/>
      <c r="F4" s="281"/>
      <c r="G4" s="281"/>
      <c r="H4" s="281"/>
      <c r="I4" s="281"/>
      <c r="J4" s="281"/>
    </row>
    <row r="5" spans="1:12" ht="15" customHeight="1" x14ac:dyDescent="0.25">
      <c r="A5" s="281" t="s">
        <v>277</v>
      </c>
      <c r="B5" s="281"/>
      <c r="C5" s="281"/>
      <c r="D5" s="281"/>
      <c r="E5" s="281"/>
      <c r="F5" s="281"/>
      <c r="G5" s="281"/>
      <c r="H5" s="281"/>
      <c r="I5" s="281"/>
      <c r="J5" s="281"/>
    </row>
    <row r="6" spans="1:12" x14ac:dyDescent="0.25">
      <c r="A6" s="281"/>
      <c r="B6" s="306"/>
      <c r="C6" s="307"/>
      <c r="D6" s="307"/>
      <c r="E6" s="307"/>
      <c r="F6" s="227"/>
      <c r="G6" s="248"/>
      <c r="H6" s="248"/>
      <c r="I6" s="248"/>
      <c r="J6" s="248"/>
    </row>
    <row r="7" spans="1:12" x14ac:dyDescent="0.25">
      <c r="A7" s="305" t="s">
        <v>270</v>
      </c>
      <c r="B7" s="297" t="s">
        <v>405</v>
      </c>
      <c r="C7" s="297"/>
      <c r="D7" s="297"/>
      <c r="E7" s="297"/>
      <c r="F7" s="229"/>
      <c r="G7" s="297" t="s">
        <v>406</v>
      </c>
      <c r="H7" s="297"/>
      <c r="I7" s="297"/>
      <c r="J7" s="297"/>
    </row>
    <row r="8" spans="1:12" ht="25.5" x14ac:dyDescent="0.25">
      <c r="A8" s="305"/>
      <c r="B8" s="23" t="s">
        <v>69</v>
      </c>
      <c r="C8" s="23" t="s">
        <v>153</v>
      </c>
      <c r="D8" s="23" t="s">
        <v>272</v>
      </c>
      <c r="E8" s="23" t="s">
        <v>273</v>
      </c>
      <c r="F8" s="23"/>
      <c r="G8" s="23" t="s">
        <v>69</v>
      </c>
      <c r="H8" s="23" t="s">
        <v>153</v>
      </c>
      <c r="I8" s="23" t="s">
        <v>272</v>
      </c>
      <c r="J8" s="23" t="s">
        <v>273</v>
      </c>
    </row>
    <row r="9" spans="1:12" x14ac:dyDescent="0.25">
      <c r="A9" s="105" t="s">
        <v>69</v>
      </c>
      <c r="B9" s="106">
        <v>89241</v>
      </c>
      <c r="C9" s="106">
        <v>72987</v>
      </c>
      <c r="D9" s="106">
        <v>10006</v>
      </c>
      <c r="E9" s="106">
        <v>6248</v>
      </c>
      <c r="F9" s="106"/>
      <c r="G9" s="41">
        <f>+B9/('C19'!D8+'C19'!E8+'C19'!F8)*100</f>
        <v>58.077301036711162</v>
      </c>
      <c r="H9" s="41">
        <f>+C9/('C19'!D8)*100</f>
        <v>57.601609975534686</v>
      </c>
      <c r="I9" s="41">
        <f>+D9/('C19'!E8)*100</f>
        <v>60.525042342124365</v>
      </c>
      <c r="J9" s="41">
        <f>+E9/('C19'!F8)*100</f>
        <v>59.978880675818367</v>
      </c>
    </row>
    <row r="10" spans="1:12" x14ac:dyDescent="0.25">
      <c r="A10" s="98" t="s">
        <v>118</v>
      </c>
      <c r="B10" s="37">
        <v>5064</v>
      </c>
      <c r="C10" s="37">
        <v>3883</v>
      </c>
      <c r="D10" s="37">
        <v>735</v>
      </c>
      <c r="E10" s="37">
        <v>446</v>
      </c>
      <c r="F10" s="37"/>
      <c r="G10" s="42">
        <f>+B10/('C19'!D9+'C19'!E9+'C19'!F9)*100</f>
        <v>61.344639612356147</v>
      </c>
      <c r="H10" s="42">
        <f>+C10/('C19'!D9)*100</f>
        <v>57.628376372810919</v>
      </c>
      <c r="I10" s="42">
        <f>+D10/('C19'!E9)*100</f>
        <v>74.392712550607285</v>
      </c>
      <c r="J10" s="42">
        <f>+E10/('C19'!F9)*100</f>
        <v>84.310018903591683</v>
      </c>
    </row>
    <row r="11" spans="1:12" x14ac:dyDescent="0.25">
      <c r="A11" s="98" t="s">
        <v>119</v>
      </c>
      <c r="B11" s="91">
        <v>5393</v>
      </c>
      <c r="C11" s="37">
        <v>4173</v>
      </c>
      <c r="D11" s="37">
        <v>749</v>
      </c>
      <c r="E11" s="37">
        <v>471</v>
      </c>
      <c r="F11" s="37"/>
      <c r="G11" s="42">
        <f>+B11/('C19'!D10+'C19'!E10+'C19'!F10)*100</f>
        <v>59.975533807829187</v>
      </c>
      <c r="H11" s="42">
        <f>+C11/('C19'!D10)*100</f>
        <v>65.530778894472363</v>
      </c>
      <c r="I11" s="42">
        <f>+D11/('C19'!E10)*100</f>
        <v>44.503862150920973</v>
      </c>
      <c r="J11" s="42">
        <f>+E11/('C19'!F10)*100</f>
        <v>50.053134962805522</v>
      </c>
    </row>
    <row r="12" spans="1:12" x14ac:dyDescent="0.25">
      <c r="A12" s="98" t="s">
        <v>120</v>
      </c>
      <c r="B12" s="91">
        <v>3978</v>
      </c>
      <c r="C12" s="37">
        <v>2867</v>
      </c>
      <c r="D12" s="37">
        <v>679</v>
      </c>
      <c r="E12" s="37">
        <v>432</v>
      </c>
      <c r="F12" s="37"/>
      <c r="G12" s="42">
        <f>+B12/('C19'!D11+'C19'!E11+'C19'!F11)*100</f>
        <v>56.489633626810566</v>
      </c>
      <c r="H12" s="42">
        <f>+C12/('C19'!D11)*100</f>
        <v>54.114760286900719</v>
      </c>
      <c r="I12" s="42">
        <f>+D12/('C19'!E11)*100</f>
        <v>61.503623188405797</v>
      </c>
      <c r="J12" s="42">
        <f>+E12/('C19'!F11)*100</f>
        <v>67.5</v>
      </c>
    </row>
    <row r="13" spans="1:12" x14ac:dyDescent="0.25">
      <c r="A13" s="98" t="s">
        <v>121</v>
      </c>
      <c r="B13" s="91">
        <v>4363</v>
      </c>
      <c r="C13" s="37">
        <v>3470</v>
      </c>
      <c r="D13" s="37">
        <v>565</v>
      </c>
      <c r="E13" s="37">
        <v>328</v>
      </c>
      <c r="F13" s="37"/>
      <c r="G13" s="42">
        <f>+B13/('C19'!D12+'C19'!E12+'C19'!F12)*100</f>
        <v>53.625860373647981</v>
      </c>
      <c r="H13" s="42">
        <f>+C13/('C19'!D12)*100</f>
        <v>53.155637254901968</v>
      </c>
      <c r="I13" s="42">
        <f>+D13/('C19'!E12)*100</f>
        <v>57.013118062563073</v>
      </c>
      <c r="J13" s="42">
        <f>+E13/('C19'!F12)*100</f>
        <v>53.160453808752031</v>
      </c>
    </row>
    <row r="14" spans="1:12" x14ac:dyDescent="0.25">
      <c r="A14" s="98" t="s">
        <v>122</v>
      </c>
      <c r="B14" s="91">
        <v>2181</v>
      </c>
      <c r="C14" s="37">
        <v>1634</v>
      </c>
      <c r="D14" s="37">
        <v>312</v>
      </c>
      <c r="E14" s="37">
        <v>235</v>
      </c>
      <c r="F14" s="37"/>
      <c r="G14" s="42">
        <f>+B14/('C19'!D13+'C19'!E13+'C19'!F13)*100</f>
        <v>59.121713201409598</v>
      </c>
      <c r="H14" s="42">
        <f>+C14/('C19'!D13)*100</f>
        <v>56.657420249653256</v>
      </c>
      <c r="I14" s="42">
        <f>+D14/('C19'!E13)*100</f>
        <v>69.026548672566364</v>
      </c>
      <c r="J14" s="42">
        <f>+E14/('C19'!F13)*100</f>
        <v>66.572237960339947</v>
      </c>
    </row>
    <row r="15" spans="1:12" x14ac:dyDescent="0.25">
      <c r="A15" s="98" t="s">
        <v>123</v>
      </c>
      <c r="B15" s="91">
        <v>3420</v>
      </c>
      <c r="C15" s="37">
        <v>2933</v>
      </c>
      <c r="D15" s="37">
        <v>335</v>
      </c>
      <c r="E15" s="37">
        <v>152</v>
      </c>
      <c r="F15" s="37"/>
      <c r="G15" s="42">
        <f>+B15/('C19'!D14+'C19'!E14+'C19'!F14)*100</f>
        <v>52.44594387363901</v>
      </c>
      <c r="H15" s="42">
        <f>+C15/('C19'!D14)*100</f>
        <v>53.590352640233874</v>
      </c>
      <c r="I15" s="42">
        <f>+D15/('C19'!E14)*100</f>
        <v>51.697530864197525</v>
      </c>
      <c r="J15" s="42">
        <f>+E15/('C19'!F14)*100</f>
        <v>38</v>
      </c>
    </row>
    <row r="16" spans="1:12" x14ac:dyDescent="0.25">
      <c r="A16" s="98" t="s">
        <v>124</v>
      </c>
      <c r="B16" s="91">
        <v>1086</v>
      </c>
      <c r="C16" s="37">
        <v>1007</v>
      </c>
      <c r="D16" s="37">
        <v>53</v>
      </c>
      <c r="E16" s="37">
        <v>26</v>
      </c>
      <c r="F16" s="37"/>
      <c r="G16" s="42">
        <f>+B16/('C19'!D15+'C19'!E15+'C19'!F15)*100</f>
        <v>72.934855607790468</v>
      </c>
      <c r="H16" s="42">
        <f>+C16/('C19'!D15)*100</f>
        <v>79.667721518987349</v>
      </c>
      <c r="I16" s="42">
        <f>+D16/('C19'!E15)*100</f>
        <v>40.769230769230766</v>
      </c>
      <c r="J16" s="42">
        <f>+E16/('C19'!F15)*100</f>
        <v>27.368421052631582</v>
      </c>
    </row>
    <row r="17" spans="1:10" x14ac:dyDescent="0.25">
      <c r="A17" s="98" t="s">
        <v>125</v>
      </c>
      <c r="B17" s="91">
        <v>6268</v>
      </c>
      <c r="C17" s="37">
        <v>5166</v>
      </c>
      <c r="D17" s="37">
        <v>642</v>
      </c>
      <c r="E17" s="37">
        <v>460</v>
      </c>
      <c r="F17" s="37"/>
      <c r="G17" s="42">
        <f>+B17/('C19'!D16+'C19'!E16+'C19'!F16)*100</f>
        <v>49.537659053188968</v>
      </c>
      <c r="H17" s="42">
        <f>+C17/('C19'!D16)*100</f>
        <v>50.292056074766357</v>
      </c>
      <c r="I17" s="42">
        <f>+D17/('C19'!E16)*100</f>
        <v>46.387283236994222</v>
      </c>
      <c r="J17" s="42">
        <f>+E17/('C19'!F16)*100</f>
        <v>46.138415245737214</v>
      </c>
    </row>
    <row r="18" spans="1:10" x14ac:dyDescent="0.25">
      <c r="A18" s="98" t="s">
        <v>126</v>
      </c>
      <c r="B18" s="91">
        <v>4033</v>
      </c>
      <c r="C18" s="37">
        <v>2911</v>
      </c>
      <c r="D18" s="37">
        <v>646</v>
      </c>
      <c r="E18" s="37">
        <v>476</v>
      </c>
      <c r="F18" s="37"/>
      <c r="G18" s="42">
        <f>+B18/('C19'!D17+'C19'!E17+'C19'!F17)*100</f>
        <v>61.450556148102997</v>
      </c>
      <c r="H18" s="42">
        <f>+C18/('C19'!D17)*100</f>
        <v>56.557217796774815</v>
      </c>
      <c r="I18" s="42">
        <f>+D18/('C19'!E17)*100</f>
        <v>75.291375291375289</v>
      </c>
      <c r="J18" s="42">
        <f>+E18/('C19'!F17)*100</f>
        <v>85.304659498207883</v>
      </c>
    </row>
    <row r="19" spans="1:10" x14ac:dyDescent="0.25">
      <c r="A19" s="98" t="s">
        <v>127</v>
      </c>
      <c r="B19" s="91">
        <v>4243</v>
      </c>
      <c r="C19" s="37">
        <v>3826</v>
      </c>
      <c r="D19" s="37">
        <v>194</v>
      </c>
      <c r="E19" s="37">
        <v>223</v>
      </c>
      <c r="F19" s="37"/>
      <c r="G19" s="42">
        <f>+B19/('C19'!D18+'C19'!E18+'C19'!F18)*100</f>
        <v>57.06792199058507</v>
      </c>
      <c r="H19" s="42">
        <f>+C19/('C19'!D18)*100</f>
        <v>57.820764696992597</v>
      </c>
      <c r="I19" s="42">
        <f>+D19/('C19'!E18)*100</f>
        <v>48.258706467661696</v>
      </c>
      <c r="J19" s="42">
        <f>+E19/('C19'!F18)*100</f>
        <v>53.605769230769226</v>
      </c>
    </row>
    <row r="20" spans="1:10" x14ac:dyDescent="0.25">
      <c r="A20" s="98" t="s">
        <v>128</v>
      </c>
      <c r="B20" s="91">
        <v>1877</v>
      </c>
      <c r="C20" s="37">
        <v>1643</v>
      </c>
      <c r="D20" s="37">
        <v>130</v>
      </c>
      <c r="E20" s="37">
        <v>104</v>
      </c>
      <c r="F20" s="37"/>
      <c r="G20" s="42">
        <f>+B20/('C19'!D19+'C19'!E19+'C19'!F19)*100</f>
        <v>51.019298722478936</v>
      </c>
      <c r="H20" s="42">
        <f>+C20/('C19'!D19)*100</f>
        <v>50.306184935701161</v>
      </c>
      <c r="I20" s="42">
        <f>+D20/('C19'!E19)*100</f>
        <v>53.061224489795919</v>
      </c>
      <c r="J20" s="42">
        <f>+E20/('C19'!F19)*100</f>
        <v>61.904761904761905</v>
      </c>
    </row>
    <row r="21" spans="1:10" x14ac:dyDescent="0.25">
      <c r="A21" s="98" t="s">
        <v>129</v>
      </c>
      <c r="B21" s="91">
        <v>8190</v>
      </c>
      <c r="C21" s="37">
        <v>6348</v>
      </c>
      <c r="D21" s="37">
        <v>1292</v>
      </c>
      <c r="E21" s="37">
        <v>550</v>
      </c>
      <c r="F21" s="37"/>
      <c r="G21" s="42">
        <f>+B21/('C19'!D20+'C19'!E20+'C19'!F20)*100</f>
        <v>72.400990099009903</v>
      </c>
      <c r="H21" s="42">
        <f>+C21/('C19'!D20)*100</f>
        <v>73.599999999999994</v>
      </c>
      <c r="I21" s="42">
        <f>+D21/('C19'!E20)*100</f>
        <v>74.040114613180521</v>
      </c>
      <c r="J21" s="42">
        <f>+E21/('C19'!F20)*100</f>
        <v>58.386411889596602</v>
      </c>
    </row>
    <row r="22" spans="1:10" x14ac:dyDescent="0.25">
      <c r="A22" s="98" t="s">
        <v>130</v>
      </c>
      <c r="B22" s="91">
        <v>2685</v>
      </c>
      <c r="C22" s="37">
        <v>2369</v>
      </c>
      <c r="D22" s="37">
        <v>214</v>
      </c>
      <c r="E22" s="37">
        <v>102</v>
      </c>
      <c r="F22" s="37"/>
      <c r="G22" s="42">
        <f>+B22/('C19'!D21+'C19'!E21+'C19'!F21)*100</f>
        <v>63.028169014084511</v>
      </c>
      <c r="H22" s="42">
        <f>+C22/('C19'!D21)*100</f>
        <v>65.064542708047242</v>
      </c>
      <c r="I22" s="42">
        <f>+D22/('C19'!E21)*100</f>
        <v>52.709359605911331</v>
      </c>
      <c r="J22" s="42">
        <f>+E22/('C19'!F21)*100</f>
        <v>47.887323943661968</v>
      </c>
    </row>
    <row r="23" spans="1:10" x14ac:dyDescent="0.25">
      <c r="A23" s="98" t="s">
        <v>131</v>
      </c>
      <c r="B23" s="91">
        <v>7845</v>
      </c>
      <c r="C23" s="37">
        <v>5753</v>
      </c>
      <c r="D23" s="37">
        <v>1286</v>
      </c>
      <c r="E23" s="37">
        <v>806</v>
      </c>
      <c r="F23" s="37"/>
      <c r="G23" s="42">
        <f>+B23/('C19'!D22+'C19'!E22+'C19'!F22)*100</f>
        <v>56.487615207373274</v>
      </c>
      <c r="H23" s="42">
        <f>+C23/('C19'!D22)*100</f>
        <v>53.411939467087556</v>
      </c>
      <c r="I23" s="42">
        <f>+D23/('C19'!E22)*100</f>
        <v>65.847414234511007</v>
      </c>
      <c r="J23" s="42">
        <f>+E23/('C19'!F22)*100</f>
        <v>69.243986254295535</v>
      </c>
    </row>
    <row r="24" spans="1:10" x14ac:dyDescent="0.25">
      <c r="A24" s="98" t="s">
        <v>132</v>
      </c>
      <c r="B24" s="91">
        <v>1435</v>
      </c>
      <c r="C24" s="37">
        <v>1397</v>
      </c>
      <c r="D24" s="37">
        <v>18</v>
      </c>
      <c r="E24" s="37">
        <v>20</v>
      </c>
      <c r="F24" s="37"/>
      <c r="G24" s="42">
        <f>+B24/('C19'!D23+'C19'!E23+'C19'!F23)*100</f>
        <v>55.128697656550131</v>
      </c>
      <c r="H24" s="42">
        <f>+C24/('C19'!D23)*100</f>
        <v>57.066993464052288</v>
      </c>
      <c r="I24" s="42">
        <f>+D24/('C19'!E23)*100</f>
        <v>17.307692307692307</v>
      </c>
      <c r="J24" s="42">
        <f>+E24/('C19'!F23)*100</f>
        <v>39.215686274509807</v>
      </c>
    </row>
    <row r="25" spans="1:10" x14ac:dyDescent="0.25">
      <c r="A25" s="98" t="s">
        <v>133</v>
      </c>
      <c r="B25" s="91">
        <v>1896</v>
      </c>
      <c r="C25" s="37">
        <v>1539</v>
      </c>
      <c r="D25" s="37">
        <v>247</v>
      </c>
      <c r="E25" s="37">
        <v>110</v>
      </c>
      <c r="F25" s="37"/>
      <c r="G25" s="42">
        <f>+B25/('C19'!D24+'C19'!E24+'C19'!F24)*100</f>
        <v>45.434938892882819</v>
      </c>
      <c r="H25" s="42">
        <f>+C25/('C19'!D24)*100</f>
        <v>43.193937692955373</v>
      </c>
      <c r="I25" s="42">
        <f>+D25/('C19'!E24)*100</f>
        <v>59.95145631067961</v>
      </c>
      <c r="J25" s="42">
        <f>+E25/('C19'!F24)*100</f>
        <v>55.555555555555557</v>
      </c>
    </row>
    <row r="26" spans="1:10" x14ac:dyDescent="0.25">
      <c r="A26" s="98" t="s">
        <v>134</v>
      </c>
      <c r="B26" s="91">
        <v>1491</v>
      </c>
      <c r="C26" s="37">
        <v>1398</v>
      </c>
      <c r="D26" s="37">
        <v>45</v>
      </c>
      <c r="E26" s="37">
        <v>48</v>
      </c>
      <c r="F26" s="37"/>
      <c r="G26" s="42">
        <f>+B26/('C19'!D25+'C19'!E25+'C19'!F25)*100</f>
        <v>61.40856672158155</v>
      </c>
      <c r="H26" s="42">
        <f>+C26/('C19'!D25)*100</f>
        <v>61.531690140845072</v>
      </c>
      <c r="I26" s="42">
        <f>+D26/('C19'!E25)*100</f>
        <v>45.91836734693878</v>
      </c>
      <c r="J26" s="42">
        <f>+E26/('C19'!F25)*100</f>
        <v>82.758620689655174</v>
      </c>
    </row>
    <row r="27" spans="1:10" x14ac:dyDescent="0.25">
      <c r="A27" s="98" t="s">
        <v>135</v>
      </c>
      <c r="B27" s="91">
        <v>1529</v>
      </c>
      <c r="C27" s="37">
        <v>1353</v>
      </c>
      <c r="D27" s="37">
        <v>113</v>
      </c>
      <c r="E27" s="37">
        <v>63</v>
      </c>
      <c r="F27" s="37"/>
      <c r="G27" s="42">
        <f>+B27/('C19'!D26+'C19'!E26+'C19'!F26)*100</f>
        <v>48.975016015374763</v>
      </c>
      <c r="H27" s="42">
        <f>+C27/('C19'!D26)*100</f>
        <v>49.41563184806428</v>
      </c>
      <c r="I27" s="42">
        <f>+D27/('C19'!E26)*100</f>
        <v>51.363636363636367</v>
      </c>
      <c r="J27" s="42">
        <f>+E27/('C19'!F26)*100</f>
        <v>38.414634146341463</v>
      </c>
    </row>
    <row r="28" spans="1:10" x14ac:dyDescent="0.25">
      <c r="A28" s="98" t="s">
        <v>136</v>
      </c>
      <c r="B28" s="91">
        <v>2071</v>
      </c>
      <c r="C28" s="37">
        <v>1896</v>
      </c>
      <c r="D28" s="37">
        <v>116</v>
      </c>
      <c r="E28" s="37">
        <v>59</v>
      </c>
      <c r="F28" s="37"/>
      <c r="G28" s="42">
        <f>+B28/('C19'!D27+'C19'!E27+'C19'!F27)*100</f>
        <v>68.803986710963457</v>
      </c>
      <c r="H28" s="42">
        <f>+C28/('C19'!D27)*100</f>
        <v>69.298245614035096</v>
      </c>
      <c r="I28" s="42">
        <f>+D28/('C19'!E27)*100</f>
        <v>77.852348993288587</v>
      </c>
      <c r="J28" s="42">
        <f>+E28/('C19'!F27)*100</f>
        <v>47.199999999999996</v>
      </c>
    </row>
    <row r="29" spans="1:10" x14ac:dyDescent="0.25">
      <c r="A29" s="98" t="s">
        <v>137</v>
      </c>
      <c r="B29" s="91">
        <v>4615</v>
      </c>
      <c r="C29" s="37">
        <v>3883</v>
      </c>
      <c r="D29" s="37">
        <v>445</v>
      </c>
      <c r="E29" s="37">
        <v>287</v>
      </c>
      <c r="F29" s="37"/>
      <c r="G29" s="42">
        <f>+B29/('C19'!D28+'C19'!E28+'C19'!F28)*100</f>
        <v>72.267460068900718</v>
      </c>
      <c r="H29" s="42">
        <f>+C29/('C19'!D28)*100</f>
        <v>72.525214792678369</v>
      </c>
      <c r="I29" s="42">
        <f>+D29/('C19'!E28)*100</f>
        <v>72.357723577235774</v>
      </c>
      <c r="J29" s="42">
        <f>+E29/('C19'!F28)*100</f>
        <v>68.824940047961633</v>
      </c>
    </row>
    <row r="30" spans="1:10" x14ac:dyDescent="0.25">
      <c r="A30" s="98" t="s">
        <v>138</v>
      </c>
      <c r="B30" s="91">
        <v>3555</v>
      </c>
      <c r="C30" s="37">
        <v>3032</v>
      </c>
      <c r="D30" s="37">
        <v>251</v>
      </c>
      <c r="E30" s="37">
        <v>272</v>
      </c>
      <c r="F30" s="37"/>
      <c r="G30" s="42">
        <f>+B30/('C19'!D29+'C19'!E29+'C19'!F29)*100</f>
        <v>56.001890359168236</v>
      </c>
      <c r="H30" s="42">
        <f>+C30/('C19'!D29)*100</f>
        <v>53.749335224251013</v>
      </c>
      <c r="I30" s="42">
        <f>+D30/('C19'!E29)*100</f>
        <v>68.956043956043956</v>
      </c>
      <c r="J30" s="42">
        <f>+E30/('C19'!F29)*100</f>
        <v>79.300291545189509</v>
      </c>
    </row>
    <row r="31" spans="1:10" x14ac:dyDescent="0.25">
      <c r="A31" s="98" t="s">
        <v>139</v>
      </c>
      <c r="B31" s="91">
        <v>1176</v>
      </c>
      <c r="C31" s="37">
        <v>1123</v>
      </c>
      <c r="D31" s="37">
        <v>32</v>
      </c>
      <c r="E31" s="37">
        <v>21</v>
      </c>
      <c r="F31" s="37"/>
      <c r="G31" s="42">
        <f>+B31/('C19'!D30+'C19'!E30+'C19'!F30)*100</f>
        <v>40.150221918743597</v>
      </c>
      <c r="H31" s="42">
        <f>+C31/('C19'!D30)*100</f>
        <v>42.265713210387659</v>
      </c>
      <c r="I31" s="42">
        <f>+D31/('C19'!E30)*100</f>
        <v>19.753086419753085</v>
      </c>
      <c r="J31" s="42">
        <f>+E31/('C19'!F30)*100</f>
        <v>19.090909090909093</v>
      </c>
    </row>
    <row r="32" spans="1:10" x14ac:dyDescent="0.25">
      <c r="A32" s="98" t="s">
        <v>275</v>
      </c>
      <c r="B32" s="91">
        <v>2271</v>
      </c>
      <c r="C32" s="37">
        <v>1956</v>
      </c>
      <c r="D32" s="37">
        <v>161</v>
      </c>
      <c r="E32" s="37">
        <v>154</v>
      </c>
      <c r="F32" s="37"/>
      <c r="G32" s="42">
        <f>+B32/('C19'!D31+'C19'!E31+'C19'!F31)*100</f>
        <v>68.07553956834532</v>
      </c>
      <c r="H32" s="42">
        <f>+C32/('C19'!D31)*100</f>
        <v>66.621253405994551</v>
      </c>
      <c r="I32" s="42">
        <f>+D32/('C19'!E31)*100</f>
        <v>79.310344827586206</v>
      </c>
      <c r="J32" s="42">
        <f>+E32/('C19'!F31)*100</f>
        <v>78.172588832487307</v>
      </c>
    </row>
    <row r="33" spans="1:10" x14ac:dyDescent="0.25">
      <c r="A33" s="98" t="s">
        <v>141</v>
      </c>
      <c r="B33" s="37">
        <v>548</v>
      </c>
      <c r="C33" s="37">
        <v>545</v>
      </c>
      <c r="D33" s="37">
        <v>2</v>
      </c>
      <c r="E33" s="37">
        <v>1</v>
      </c>
      <c r="F33" s="37"/>
      <c r="G33" s="42">
        <f>+B33/('C19'!D32+'C19'!E32+'C19'!F32)*100</f>
        <v>51.552210724364997</v>
      </c>
      <c r="H33" s="42">
        <f>+C33/('C19'!D32)*100</f>
        <v>53.067185978578379</v>
      </c>
      <c r="I33" s="42">
        <f>+D33/('C19'!E32)*100</f>
        <v>10.526315789473683</v>
      </c>
      <c r="J33" s="42">
        <f>+E33/('C19'!F32)*100</f>
        <v>5.8823529411764701</v>
      </c>
    </row>
    <row r="34" spans="1:10" x14ac:dyDescent="0.25">
      <c r="A34" s="98" t="s">
        <v>142</v>
      </c>
      <c r="B34" s="91">
        <v>4291</v>
      </c>
      <c r="C34" s="37">
        <v>3626</v>
      </c>
      <c r="D34" s="37">
        <v>442</v>
      </c>
      <c r="E34" s="37">
        <v>223</v>
      </c>
      <c r="F34" s="37"/>
      <c r="G34" s="42">
        <f>+B34/('C19'!D33+'C19'!E33+'C19'!F33)*100</f>
        <v>54.872122762148337</v>
      </c>
      <c r="H34" s="42">
        <f>+C34/('C19'!D33)*100</f>
        <v>53.567735263702176</v>
      </c>
      <c r="I34" s="42">
        <f>+D34/('C19'!E33)*100</f>
        <v>66.167664670658695</v>
      </c>
      <c r="J34" s="42">
        <f>+E34/('C19'!F33)*100</f>
        <v>58.224543080939952</v>
      </c>
    </row>
    <row r="35" spans="1:10" x14ac:dyDescent="0.25">
      <c r="A35" s="98" t="s">
        <v>143</v>
      </c>
      <c r="B35" s="91">
        <v>3283</v>
      </c>
      <c r="C35" s="37">
        <v>2854</v>
      </c>
      <c r="D35" s="37">
        <v>268</v>
      </c>
      <c r="E35" s="37">
        <v>161</v>
      </c>
      <c r="F35" s="37"/>
      <c r="G35" s="42">
        <f>+B35/('C19'!D34+'C19'!E34+'C19'!F34)*100</f>
        <v>56.691417717147296</v>
      </c>
      <c r="H35" s="42">
        <f>+C35/('C19'!D34)*100</f>
        <v>56.447784810126578</v>
      </c>
      <c r="I35" s="42">
        <f>+D35/('C19'!E34)*100</f>
        <v>58.901098901098905</v>
      </c>
      <c r="J35" s="42">
        <f>+E35/('C19'!F34)*100</f>
        <v>57.499999999999993</v>
      </c>
    </row>
    <row r="36" spans="1:10" ht="15.75" thickBot="1" x14ac:dyDescent="0.3">
      <c r="A36" s="102" t="s">
        <v>144</v>
      </c>
      <c r="B36" s="39">
        <v>454</v>
      </c>
      <c r="C36" s="39">
        <v>402</v>
      </c>
      <c r="D36" s="39">
        <v>34</v>
      </c>
      <c r="E36" s="39">
        <v>18</v>
      </c>
      <c r="F36" s="39"/>
      <c r="G36" s="43">
        <f>+B36/('C19'!D35+'C19'!E35+'C19'!F35)*100</f>
        <v>61.684782608695656</v>
      </c>
      <c r="H36" s="43">
        <f>+C36/('C19'!D35)*100</f>
        <v>64.734299516908209</v>
      </c>
      <c r="I36" s="43">
        <f>+D36/('C19'!E35)*100</f>
        <v>45.945945945945951</v>
      </c>
      <c r="J36" s="43">
        <f>+E36/('C19'!F35)*100</f>
        <v>43.902439024390247</v>
      </c>
    </row>
    <row r="37" spans="1:10" x14ac:dyDescent="0.25">
      <c r="A37" s="283" t="s">
        <v>427</v>
      </c>
      <c r="B37" s="283"/>
      <c r="C37" s="283"/>
      <c r="D37" s="283"/>
      <c r="E37" s="283"/>
      <c r="F37" s="283"/>
      <c r="G37" s="283"/>
      <c r="H37" s="283"/>
      <c r="I37" s="283"/>
      <c r="J37" s="283"/>
    </row>
    <row r="38" spans="1:10" x14ac:dyDescent="0.25">
      <c r="B38" s="71"/>
      <c r="C38" s="71"/>
      <c r="D38" s="71"/>
      <c r="E38" s="71"/>
      <c r="F38" s="71"/>
      <c r="G38" s="71"/>
      <c r="H38" s="71"/>
      <c r="I38" s="71"/>
      <c r="J38" s="71"/>
    </row>
  </sheetData>
  <mergeCells count="11">
    <mergeCell ref="L2:L3"/>
    <mergeCell ref="A1:J1"/>
    <mergeCell ref="A2:J2"/>
    <mergeCell ref="A37:J37"/>
    <mergeCell ref="A3:J3"/>
    <mergeCell ref="A4:J4"/>
    <mergeCell ref="A7:A8"/>
    <mergeCell ref="A5:J5"/>
    <mergeCell ref="A6:E6"/>
    <mergeCell ref="B7:E7"/>
    <mergeCell ref="G7:J7"/>
  </mergeCells>
  <hyperlinks>
    <hyperlink ref="L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showGridLines="0" workbookViewId="0">
      <selection activeCell="A19" sqref="A19:I19"/>
    </sheetView>
  </sheetViews>
  <sheetFormatPr baseColWidth="10" defaultRowHeight="15" x14ac:dyDescent="0.25"/>
  <cols>
    <col min="1" max="1" width="18.7109375" style="29" customWidth="1"/>
    <col min="2" max="4" width="8.7109375" style="72" customWidth="1"/>
    <col min="5" max="5" width="1.7109375" style="72" customWidth="1"/>
    <col min="6" max="8" width="8.7109375" style="72" customWidth="1"/>
  </cols>
  <sheetData>
    <row r="1" spans="1:10" ht="15" customHeight="1" x14ac:dyDescent="0.25">
      <c r="A1" s="281" t="s">
        <v>149</v>
      </c>
      <c r="B1" s="309"/>
      <c r="C1" s="309"/>
      <c r="D1" s="309"/>
      <c r="E1" s="309"/>
      <c r="F1" s="309"/>
      <c r="G1" s="309"/>
      <c r="H1" s="309"/>
    </row>
    <row r="2" spans="1:10" ht="15" customHeight="1" x14ac:dyDescent="0.25">
      <c r="A2" s="281" t="s">
        <v>433</v>
      </c>
      <c r="B2" s="309"/>
      <c r="C2" s="309"/>
      <c r="D2" s="309"/>
      <c r="E2" s="309"/>
      <c r="F2" s="309"/>
      <c r="G2" s="309"/>
      <c r="H2" s="309"/>
      <c r="J2" s="259" t="s">
        <v>50</v>
      </c>
    </row>
    <row r="3" spans="1:10" ht="15" customHeight="1" x14ac:dyDescent="0.25">
      <c r="A3" s="281" t="s">
        <v>276</v>
      </c>
      <c r="B3" s="309"/>
      <c r="C3" s="309"/>
      <c r="D3" s="309"/>
      <c r="E3" s="309"/>
      <c r="F3" s="309"/>
      <c r="G3" s="309"/>
      <c r="H3" s="309"/>
      <c r="J3" s="259"/>
    </row>
    <row r="4" spans="1:10" x14ac:dyDescent="0.25">
      <c r="A4" s="281" t="s">
        <v>389</v>
      </c>
      <c r="B4" s="309"/>
      <c r="C4" s="309"/>
      <c r="D4" s="309"/>
      <c r="E4" s="309"/>
      <c r="F4" s="309"/>
      <c r="G4" s="309"/>
      <c r="H4" s="309"/>
    </row>
    <row r="5" spans="1:10" x14ac:dyDescent="0.25">
      <c r="A5" s="191"/>
      <c r="B5" s="228"/>
      <c r="C5" s="227"/>
      <c r="D5" s="227"/>
      <c r="E5" s="227"/>
      <c r="F5" s="227"/>
      <c r="G5" s="227"/>
      <c r="H5" s="227"/>
    </row>
    <row r="6" spans="1:10" ht="15" customHeight="1" x14ac:dyDescent="0.25">
      <c r="A6" s="305" t="s">
        <v>85</v>
      </c>
      <c r="B6" s="297" t="s">
        <v>405</v>
      </c>
      <c r="C6" s="297"/>
      <c r="D6" s="297"/>
      <c r="E6" s="208"/>
      <c r="F6" s="297" t="s">
        <v>406</v>
      </c>
      <c r="G6" s="297"/>
      <c r="H6" s="297"/>
    </row>
    <row r="7" spans="1:10" ht="25.5" x14ac:dyDescent="0.25">
      <c r="A7" s="305"/>
      <c r="B7" s="23" t="s">
        <v>69</v>
      </c>
      <c r="C7" s="23" t="s">
        <v>364</v>
      </c>
      <c r="D7" s="23" t="s">
        <v>363</v>
      </c>
      <c r="E7" s="23"/>
      <c r="F7" s="23" t="s">
        <v>69</v>
      </c>
      <c r="G7" s="23" t="s">
        <v>364</v>
      </c>
      <c r="H7" s="23" t="s">
        <v>363</v>
      </c>
    </row>
    <row r="8" spans="1:10" x14ac:dyDescent="0.25">
      <c r="A8" s="105" t="s">
        <v>69</v>
      </c>
      <c r="B8" s="106">
        <v>2945</v>
      </c>
      <c r="C8" s="59">
        <v>283</v>
      </c>
      <c r="D8" s="106">
        <v>2662</v>
      </c>
      <c r="E8" s="106"/>
      <c r="F8" s="232">
        <v>31.680292598967299</v>
      </c>
      <c r="G8" s="232">
        <v>24.438687392055268</v>
      </c>
      <c r="H8" s="232">
        <v>32.710739739493732</v>
      </c>
    </row>
    <row r="9" spans="1:10" x14ac:dyDescent="0.25">
      <c r="A9" s="98" t="s">
        <v>118</v>
      </c>
      <c r="B9" s="37">
        <v>227</v>
      </c>
      <c r="C9" s="37">
        <v>8</v>
      </c>
      <c r="D9" s="37">
        <v>219</v>
      </c>
      <c r="E9" s="37"/>
      <c r="F9" s="117">
        <v>42.193308550185876</v>
      </c>
      <c r="G9" s="117">
        <v>9.8765432098765427</v>
      </c>
      <c r="H9" s="117">
        <v>47.921225382932164</v>
      </c>
    </row>
    <row r="10" spans="1:10" x14ac:dyDescent="0.25">
      <c r="A10" s="98" t="s">
        <v>119</v>
      </c>
      <c r="B10" s="37">
        <v>128</v>
      </c>
      <c r="C10" s="37">
        <v>16</v>
      </c>
      <c r="D10" s="37">
        <v>112</v>
      </c>
      <c r="E10" s="37"/>
      <c r="F10" s="117">
        <v>23.659889094269872</v>
      </c>
      <c r="G10" s="117">
        <v>21.621621621621621</v>
      </c>
      <c r="H10" s="117">
        <v>23.982869379014989</v>
      </c>
    </row>
    <row r="11" spans="1:10" x14ac:dyDescent="0.25">
      <c r="A11" s="98" t="s">
        <v>120</v>
      </c>
      <c r="B11" s="37">
        <v>228</v>
      </c>
      <c r="C11" s="37">
        <v>45</v>
      </c>
      <c r="D11" s="37">
        <v>183</v>
      </c>
      <c r="E11" s="37"/>
      <c r="F11" s="117">
        <v>44.444444444444443</v>
      </c>
      <c r="G11" s="117">
        <v>42.857142857142854</v>
      </c>
      <c r="H11" s="117">
        <v>44.852941176470587</v>
      </c>
    </row>
    <row r="12" spans="1:10" x14ac:dyDescent="0.25">
      <c r="A12" s="98" t="s">
        <v>121</v>
      </c>
      <c r="B12" s="37">
        <v>324</v>
      </c>
      <c r="C12" s="37">
        <v>28</v>
      </c>
      <c r="D12" s="37">
        <v>296</v>
      </c>
      <c r="E12" s="37"/>
      <c r="F12" s="117">
        <v>43.489932885906043</v>
      </c>
      <c r="G12" s="117">
        <v>27.722772277227726</v>
      </c>
      <c r="H12" s="117">
        <v>45.962732919254655</v>
      </c>
    </row>
    <row r="13" spans="1:10" x14ac:dyDescent="0.25">
      <c r="A13" s="98" t="s">
        <v>122</v>
      </c>
      <c r="B13" s="37">
        <v>14</v>
      </c>
      <c r="C13" s="37">
        <v>2</v>
      </c>
      <c r="D13" s="37">
        <v>12</v>
      </c>
      <c r="E13" s="37"/>
      <c r="F13" s="117">
        <v>8.3333333333333321</v>
      </c>
      <c r="G13" s="117">
        <v>9.5238095238095237</v>
      </c>
      <c r="H13" s="117">
        <v>8.1632653061224492</v>
      </c>
    </row>
    <row r="14" spans="1:10" x14ac:dyDescent="0.25">
      <c r="A14" s="98" t="s">
        <v>123</v>
      </c>
      <c r="B14" s="37">
        <v>99</v>
      </c>
      <c r="C14" s="37">
        <v>0</v>
      </c>
      <c r="D14" s="37">
        <v>99</v>
      </c>
      <c r="E14" s="37"/>
      <c r="F14" s="117">
        <v>46.261682242990652</v>
      </c>
      <c r="G14" s="117">
        <v>0</v>
      </c>
      <c r="H14" s="117">
        <v>47.596153846153847</v>
      </c>
    </row>
    <row r="15" spans="1:10" x14ac:dyDescent="0.25">
      <c r="A15" s="98" t="s">
        <v>124</v>
      </c>
      <c r="B15" s="37">
        <v>68</v>
      </c>
      <c r="C15" s="37">
        <v>5</v>
      </c>
      <c r="D15" s="37">
        <v>63</v>
      </c>
      <c r="E15" s="37"/>
      <c r="F15" s="117">
        <v>62.962962962962962</v>
      </c>
      <c r="G15" s="117">
        <v>35.714285714285715</v>
      </c>
      <c r="H15" s="117">
        <v>67.021276595744681</v>
      </c>
    </row>
    <row r="16" spans="1:10" x14ac:dyDescent="0.25">
      <c r="A16" s="98" t="s">
        <v>125</v>
      </c>
      <c r="B16" s="37">
        <v>368</v>
      </c>
      <c r="C16" s="37">
        <v>66</v>
      </c>
      <c r="D16" s="37">
        <v>302</v>
      </c>
      <c r="E16" s="37"/>
      <c r="F16" s="117">
        <v>43.447461629279807</v>
      </c>
      <c r="G16" s="117">
        <v>29.72972972972973</v>
      </c>
      <c r="H16" s="117">
        <v>48.32</v>
      </c>
    </row>
    <row r="17" spans="1:8" x14ac:dyDescent="0.25">
      <c r="A17" s="98" t="s">
        <v>126</v>
      </c>
      <c r="B17" s="37">
        <v>184</v>
      </c>
      <c r="C17" s="37">
        <v>4</v>
      </c>
      <c r="D17" s="37">
        <v>180</v>
      </c>
      <c r="E17" s="37"/>
      <c r="F17" s="117">
        <v>59.163987138263664</v>
      </c>
      <c r="G17" s="117">
        <v>16</v>
      </c>
      <c r="H17" s="117">
        <v>62.93706293706294</v>
      </c>
    </row>
    <row r="18" spans="1:8" x14ac:dyDescent="0.25">
      <c r="A18" s="98" t="s">
        <v>127</v>
      </c>
      <c r="B18" s="37">
        <v>198</v>
      </c>
      <c r="C18" s="37">
        <v>15</v>
      </c>
      <c r="D18" s="37">
        <v>183</v>
      </c>
      <c r="E18" s="37"/>
      <c r="F18" s="117">
        <v>37.786259541984734</v>
      </c>
      <c r="G18" s="117">
        <v>30.612244897959183</v>
      </c>
      <c r="H18" s="117">
        <v>38.526315789473685</v>
      </c>
    </row>
    <row r="19" spans="1:8" x14ac:dyDescent="0.25">
      <c r="A19" s="98" t="s">
        <v>128</v>
      </c>
      <c r="B19" s="37">
        <v>12</v>
      </c>
      <c r="C19" s="37">
        <v>0</v>
      </c>
      <c r="D19" s="37">
        <v>12</v>
      </c>
      <c r="E19" s="37"/>
      <c r="F19" s="117">
        <v>11.76470588235294</v>
      </c>
      <c r="G19" s="117">
        <v>0</v>
      </c>
      <c r="H19" s="117">
        <v>12.244897959183673</v>
      </c>
    </row>
    <row r="20" spans="1:8" x14ac:dyDescent="0.25">
      <c r="A20" s="98" t="s">
        <v>129</v>
      </c>
      <c r="B20" s="37">
        <v>121</v>
      </c>
      <c r="C20" s="37">
        <v>12</v>
      </c>
      <c r="D20" s="37">
        <v>109</v>
      </c>
      <c r="E20" s="37"/>
      <c r="F20" s="117">
        <v>20.268006700167504</v>
      </c>
      <c r="G20" s="117">
        <v>17.142857142857142</v>
      </c>
      <c r="H20" s="117">
        <v>20.683111954459203</v>
      </c>
    </row>
    <row r="21" spans="1:8" x14ac:dyDescent="0.25">
      <c r="A21" s="98" t="s">
        <v>130</v>
      </c>
      <c r="B21" s="37">
        <v>96</v>
      </c>
      <c r="C21" s="37">
        <v>0</v>
      </c>
      <c r="D21" s="37">
        <v>96</v>
      </c>
      <c r="E21" s="37"/>
      <c r="F21" s="117">
        <v>73.846153846153854</v>
      </c>
      <c r="G21" s="117">
        <v>0</v>
      </c>
      <c r="H21" s="117">
        <v>77.41935483870968</v>
      </c>
    </row>
    <row r="22" spans="1:8" x14ac:dyDescent="0.25">
      <c r="A22" s="98" t="s">
        <v>131</v>
      </c>
      <c r="B22" s="37">
        <v>168</v>
      </c>
      <c r="C22" s="37">
        <v>36</v>
      </c>
      <c r="D22" s="37">
        <v>132</v>
      </c>
      <c r="E22" s="37"/>
      <c r="F22" s="117">
        <v>24.925816023738872</v>
      </c>
      <c r="G22" s="117">
        <v>33.644859813084111</v>
      </c>
      <c r="H22" s="117">
        <v>23.280423280423278</v>
      </c>
    </row>
    <row r="23" spans="1:8" x14ac:dyDescent="0.25">
      <c r="A23" s="98" t="s">
        <v>239</v>
      </c>
      <c r="B23" s="37">
        <v>54</v>
      </c>
      <c r="C23" s="37">
        <v>5</v>
      </c>
      <c r="D23" s="37">
        <v>49</v>
      </c>
      <c r="E23" s="37"/>
      <c r="F23" s="117">
        <v>41.860465116279073</v>
      </c>
      <c r="G23" s="117">
        <v>27.777777777777779</v>
      </c>
      <c r="H23" s="117">
        <v>44.144144144144143</v>
      </c>
    </row>
    <row r="24" spans="1:8" x14ac:dyDescent="0.25">
      <c r="A24" s="98" t="s">
        <v>133</v>
      </c>
      <c r="B24" s="37">
        <v>44</v>
      </c>
      <c r="C24" s="37">
        <v>0</v>
      </c>
      <c r="D24" s="37">
        <v>44</v>
      </c>
      <c r="E24" s="37"/>
      <c r="F24" s="117">
        <v>11.578947368421053</v>
      </c>
      <c r="G24" s="117">
        <v>0</v>
      </c>
      <c r="H24" s="117">
        <v>11.733333333333333</v>
      </c>
    </row>
    <row r="25" spans="1:8" x14ac:dyDescent="0.25">
      <c r="A25" s="98" t="s">
        <v>134</v>
      </c>
      <c r="B25" s="37">
        <v>96</v>
      </c>
      <c r="C25" s="37">
        <v>0</v>
      </c>
      <c r="D25" s="37">
        <v>96</v>
      </c>
      <c r="E25" s="37"/>
      <c r="F25" s="117">
        <v>32.323232323232325</v>
      </c>
      <c r="G25" s="117">
        <v>0</v>
      </c>
      <c r="H25" s="117">
        <v>33.684210526315788</v>
      </c>
    </row>
    <row r="26" spans="1:8" x14ac:dyDescent="0.25">
      <c r="A26" s="98" t="s">
        <v>135</v>
      </c>
      <c r="B26" s="37">
        <v>139</v>
      </c>
      <c r="C26" s="37">
        <v>9</v>
      </c>
      <c r="D26" s="37">
        <v>130</v>
      </c>
      <c r="E26" s="37"/>
      <c r="F26" s="117">
        <v>34.236453201970448</v>
      </c>
      <c r="G26" s="117">
        <v>42.857142857142854</v>
      </c>
      <c r="H26" s="117">
        <v>33.766233766233768</v>
      </c>
    </row>
    <row r="27" spans="1:8" x14ac:dyDescent="0.25">
      <c r="A27" s="98" t="s">
        <v>136</v>
      </c>
      <c r="B27" s="37">
        <v>44</v>
      </c>
      <c r="C27" s="37">
        <v>0</v>
      </c>
      <c r="D27" s="37">
        <v>44</v>
      </c>
      <c r="E27" s="37"/>
      <c r="F27" s="117">
        <v>24.175824175824175</v>
      </c>
      <c r="G27" s="117">
        <v>0</v>
      </c>
      <c r="H27" s="117">
        <v>27.160493827160494</v>
      </c>
    </row>
    <row r="28" spans="1:8" x14ac:dyDescent="0.25">
      <c r="A28" s="98" t="s">
        <v>137</v>
      </c>
      <c r="B28" s="37">
        <v>51</v>
      </c>
      <c r="C28" s="37">
        <v>24</v>
      </c>
      <c r="D28" s="37">
        <v>27</v>
      </c>
      <c r="E28" s="37"/>
      <c r="F28" s="117">
        <v>18.14946619217082</v>
      </c>
      <c r="G28" s="117">
        <v>51.063829787234042</v>
      </c>
      <c r="H28" s="117">
        <v>11.538461538461538</v>
      </c>
    </row>
    <row r="29" spans="1:8" x14ac:dyDescent="0.25">
      <c r="A29" s="98" t="s">
        <v>138</v>
      </c>
      <c r="B29" s="37">
        <v>190</v>
      </c>
      <c r="C29" s="37">
        <v>7</v>
      </c>
      <c r="D29" s="37">
        <v>183</v>
      </c>
      <c r="E29" s="37"/>
      <c r="F29" s="117">
        <v>30.944625407166125</v>
      </c>
      <c r="G29" s="117">
        <v>14.583333333333334</v>
      </c>
      <c r="H29" s="117">
        <v>32.332155477031804</v>
      </c>
    </row>
    <row r="30" spans="1:8" x14ac:dyDescent="0.25">
      <c r="A30" s="98" t="s">
        <v>139</v>
      </c>
      <c r="B30" s="37">
        <v>15</v>
      </c>
      <c r="C30" s="37">
        <v>0</v>
      </c>
      <c r="D30" s="37">
        <v>15</v>
      </c>
      <c r="E30" s="37"/>
      <c r="F30" s="117">
        <v>8.9820359281437128</v>
      </c>
      <c r="G30" s="117">
        <v>0</v>
      </c>
      <c r="H30" s="117">
        <v>9.5541401273885356</v>
      </c>
    </row>
    <row r="31" spans="1:8" x14ac:dyDescent="0.25">
      <c r="A31" s="98" t="s">
        <v>275</v>
      </c>
      <c r="B31" s="37">
        <v>17</v>
      </c>
      <c r="C31" s="37">
        <v>0</v>
      </c>
      <c r="D31" s="37">
        <v>17</v>
      </c>
      <c r="E31" s="37"/>
      <c r="F31" s="117">
        <v>10.625</v>
      </c>
      <c r="G31" s="117">
        <v>0</v>
      </c>
      <c r="H31" s="117">
        <v>10.759493670886076</v>
      </c>
    </row>
    <row r="32" spans="1:8" x14ac:dyDescent="0.25">
      <c r="A32" s="98" t="s">
        <v>141</v>
      </c>
      <c r="B32" s="37">
        <v>6</v>
      </c>
      <c r="C32" s="37">
        <v>0</v>
      </c>
      <c r="D32" s="37">
        <v>6</v>
      </c>
      <c r="E32" s="37"/>
      <c r="F32" s="117">
        <v>8.695652173913043</v>
      </c>
      <c r="G32" s="117">
        <v>0</v>
      </c>
      <c r="H32" s="117">
        <v>9.0909090909090917</v>
      </c>
    </row>
    <row r="33" spans="1:8" x14ac:dyDescent="0.25">
      <c r="A33" s="98" t="s">
        <v>142</v>
      </c>
      <c r="B33" s="37">
        <v>7</v>
      </c>
      <c r="C33" s="37">
        <v>0</v>
      </c>
      <c r="D33" s="37">
        <v>7</v>
      </c>
      <c r="E33" s="37"/>
      <c r="F33" s="117">
        <v>2.6315789473684208</v>
      </c>
      <c r="G33" s="117">
        <v>0</v>
      </c>
      <c r="H33" s="117">
        <v>3.3653846153846154</v>
      </c>
    </row>
    <row r="34" spans="1:8" x14ac:dyDescent="0.25">
      <c r="A34" s="98" t="s">
        <v>143</v>
      </c>
      <c r="B34" s="37">
        <v>8</v>
      </c>
      <c r="C34" s="37">
        <v>1</v>
      </c>
      <c r="D34" s="37">
        <v>7</v>
      </c>
      <c r="E34" s="37"/>
      <c r="F34" s="117">
        <v>2.9850746268656714</v>
      </c>
      <c r="G34" s="117">
        <v>3.4482758620689653</v>
      </c>
      <c r="H34" s="117">
        <v>2.9288702928870292</v>
      </c>
    </row>
    <row r="35" spans="1:8" ht="15.75" thickBot="1" x14ac:dyDescent="0.3">
      <c r="A35" s="102" t="s">
        <v>144</v>
      </c>
      <c r="B35" s="39">
        <v>39</v>
      </c>
      <c r="C35" s="39">
        <v>0</v>
      </c>
      <c r="D35" s="39">
        <v>39</v>
      </c>
      <c r="E35" s="39"/>
      <c r="F35" s="118">
        <v>60</v>
      </c>
      <c r="G35" s="118">
        <v>0</v>
      </c>
      <c r="H35" s="118">
        <v>60</v>
      </c>
    </row>
    <row r="36" spans="1:8" x14ac:dyDescent="0.25">
      <c r="A36" s="299" t="s">
        <v>377</v>
      </c>
      <c r="B36" s="299"/>
      <c r="C36" s="299"/>
      <c r="D36" s="299"/>
      <c r="E36" s="299"/>
      <c r="F36" s="299"/>
      <c r="G36" s="299"/>
      <c r="H36" s="299"/>
    </row>
  </sheetData>
  <mergeCells count="9">
    <mergeCell ref="J2:J3"/>
    <mergeCell ref="A36:H36"/>
    <mergeCell ref="F6:H6"/>
    <mergeCell ref="A1:H1"/>
    <mergeCell ref="A2:H2"/>
    <mergeCell ref="A3:H3"/>
    <mergeCell ref="A4:H4"/>
    <mergeCell ref="A6:A7"/>
    <mergeCell ref="B6:D6"/>
  </mergeCells>
  <hyperlinks>
    <hyperlink ref="J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showGridLines="0" workbookViewId="0">
      <selection activeCell="A19" sqref="A19:I19"/>
    </sheetView>
  </sheetViews>
  <sheetFormatPr baseColWidth="10" defaultRowHeight="12.75" x14ac:dyDescent="0.2"/>
  <cols>
    <col min="1" max="1" width="27.5703125" style="240" customWidth="1"/>
    <col min="2" max="2" width="12.140625" style="240" customWidth="1"/>
    <col min="3" max="3" width="13.7109375" style="240" customWidth="1"/>
    <col min="4" max="16384" width="11.42578125" style="19"/>
  </cols>
  <sheetData>
    <row r="1" spans="1:5" ht="15" customHeight="1" x14ac:dyDescent="0.2">
      <c r="A1" s="310" t="s">
        <v>162</v>
      </c>
      <c r="B1" s="310"/>
      <c r="C1" s="310"/>
    </row>
    <row r="2" spans="1:5" ht="15" customHeight="1" x14ac:dyDescent="0.2">
      <c r="A2" s="310" t="s">
        <v>436</v>
      </c>
      <c r="B2" s="310"/>
      <c r="C2" s="310"/>
      <c r="E2" s="259" t="s">
        <v>50</v>
      </c>
    </row>
    <row r="3" spans="1:5" ht="15" customHeight="1" x14ac:dyDescent="0.2">
      <c r="A3" s="310" t="s">
        <v>437</v>
      </c>
      <c r="B3" s="310"/>
      <c r="C3" s="310"/>
      <c r="E3" s="259"/>
    </row>
    <row r="4" spans="1:5" ht="15" customHeight="1" x14ac:dyDescent="0.2">
      <c r="A4" s="310" t="s">
        <v>438</v>
      </c>
      <c r="B4" s="310"/>
      <c r="C4" s="310"/>
    </row>
    <row r="5" spans="1:5" ht="15" x14ac:dyDescent="0.2">
      <c r="A5" s="310" t="s">
        <v>439</v>
      </c>
      <c r="B5" s="310"/>
      <c r="C5" s="310"/>
    </row>
    <row r="6" spans="1:5" ht="15" customHeight="1" x14ac:dyDescent="0.2">
      <c r="A6" s="235"/>
      <c r="B6" s="235"/>
      <c r="C6" s="235"/>
    </row>
    <row r="7" spans="1:5" ht="15" customHeight="1" x14ac:dyDescent="0.2">
      <c r="A7" s="243" t="s">
        <v>85</v>
      </c>
      <c r="B7" s="244" t="s">
        <v>405</v>
      </c>
      <c r="C7" s="244" t="s">
        <v>406</v>
      </c>
    </row>
    <row r="8" spans="1:5" ht="15" customHeight="1" x14ac:dyDescent="0.2">
      <c r="A8" s="63" t="s">
        <v>69</v>
      </c>
      <c r="B8" s="241">
        <v>175</v>
      </c>
      <c r="C8" s="245">
        <v>14.21608448415922</v>
      </c>
    </row>
    <row r="9" spans="1:5" ht="15" customHeight="1" x14ac:dyDescent="0.2">
      <c r="A9" s="242" t="s">
        <v>86</v>
      </c>
      <c r="B9" s="236">
        <v>4</v>
      </c>
      <c r="C9" s="246">
        <v>3.225806451612903</v>
      </c>
    </row>
    <row r="10" spans="1:5" ht="15" customHeight="1" x14ac:dyDescent="0.2">
      <c r="A10" s="242" t="s">
        <v>87</v>
      </c>
      <c r="B10" s="236">
        <v>39</v>
      </c>
      <c r="C10" s="246">
        <v>22.033898305084744</v>
      </c>
    </row>
    <row r="11" spans="1:5" ht="15" customHeight="1" x14ac:dyDescent="0.2">
      <c r="A11" s="242" t="s">
        <v>89</v>
      </c>
      <c r="B11" s="236">
        <v>10</v>
      </c>
      <c r="C11" s="246">
        <v>13.698630136986301</v>
      </c>
    </row>
    <row r="12" spans="1:5" ht="15" customHeight="1" x14ac:dyDescent="0.2">
      <c r="A12" s="242" t="s">
        <v>93</v>
      </c>
      <c r="B12" s="236">
        <v>42</v>
      </c>
      <c r="C12" s="246">
        <v>26.751592356687897</v>
      </c>
    </row>
    <row r="13" spans="1:5" ht="15" customHeight="1" x14ac:dyDescent="0.2">
      <c r="A13" s="242" t="s">
        <v>94</v>
      </c>
      <c r="B13" s="236">
        <v>40</v>
      </c>
      <c r="C13" s="246">
        <v>22.471910112359549</v>
      </c>
    </row>
    <row r="14" spans="1:5" ht="15" customHeight="1" x14ac:dyDescent="0.2">
      <c r="A14" s="242" t="s">
        <v>96</v>
      </c>
      <c r="B14" s="236">
        <v>4</v>
      </c>
      <c r="C14" s="246">
        <v>7.8431372549019605</v>
      </c>
    </row>
    <row r="15" spans="1:5" ht="15" customHeight="1" x14ac:dyDescent="0.2">
      <c r="A15" s="242" t="s">
        <v>98</v>
      </c>
      <c r="B15" s="236">
        <v>5</v>
      </c>
      <c r="C15" s="246">
        <v>10.638297872340425</v>
      </c>
    </row>
    <row r="16" spans="1:5" ht="13.5" thickBot="1" x14ac:dyDescent="0.25">
      <c r="A16" s="237" t="s">
        <v>99</v>
      </c>
      <c r="B16" s="238">
        <v>31</v>
      </c>
      <c r="C16" s="247">
        <v>21.379310344827587</v>
      </c>
    </row>
    <row r="17" spans="1:3" x14ac:dyDescent="0.2">
      <c r="A17" s="311" t="s">
        <v>377</v>
      </c>
      <c r="B17" s="311"/>
      <c r="C17" s="311"/>
    </row>
    <row r="18" spans="1:3" x14ac:dyDescent="0.2">
      <c r="A18" s="239"/>
      <c r="B18" s="239"/>
      <c r="C18" s="239"/>
    </row>
    <row r="19" spans="1:3" x14ac:dyDescent="0.2">
      <c r="A19" s="239"/>
      <c r="B19" s="239"/>
      <c r="C19" s="239"/>
    </row>
    <row r="20" spans="1:3" x14ac:dyDescent="0.2">
      <c r="A20" s="239"/>
      <c r="B20" s="239"/>
      <c r="C20" s="239"/>
    </row>
    <row r="21" spans="1:3" x14ac:dyDescent="0.2">
      <c r="A21" s="239"/>
      <c r="B21" s="239"/>
      <c r="C21" s="239"/>
    </row>
    <row r="22" spans="1:3" x14ac:dyDescent="0.2">
      <c r="A22" s="239"/>
      <c r="B22" s="239"/>
      <c r="C22" s="239"/>
    </row>
    <row r="23" spans="1:3" x14ac:dyDescent="0.2">
      <c r="A23" s="239"/>
      <c r="B23" s="239"/>
      <c r="C23" s="239"/>
    </row>
  </sheetData>
  <mergeCells count="7">
    <mergeCell ref="E2:E3"/>
    <mergeCell ref="A17:C17"/>
    <mergeCell ref="A5:C5"/>
    <mergeCell ref="A1:C1"/>
    <mergeCell ref="A2:C2"/>
    <mergeCell ref="A3:C3"/>
    <mergeCell ref="A4:C4"/>
  </mergeCells>
  <hyperlinks>
    <hyperlink ref="E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L20"/>
  <sheetViews>
    <sheetView showGridLines="0" workbookViewId="0">
      <selection activeCell="A19" sqref="A19:I19"/>
    </sheetView>
  </sheetViews>
  <sheetFormatPr baseColWidth="10" defaultColWidth="23.42578125" defaultRowHeight="12.75" x14ac:dyDescent="0.2"/>
  <cols>
    <col min="1" max="1" width="30.7109375" style="19" bestFit="1" customWidth="1"/>
    <col min="2" max="9" width="8.28515625" style="19" bestFit="1" customWidth="1"/>
    <col min="10" max="103" width="10.7109375" style="19" customWidth="1"/>
    <col min="104" max="16384" width="23.42578125" style="19"/>
  </cols>
  <sheetData>
    <row r="1" spans="1:12" ht="15" x14ac:dyDescent="0.2">
      <c r="A1" s="265" t="s">
        <v>75</v>
      </c>
      <c r="B1" s="265"/>
      <c r="C1" s="265"/>
      <c r="D1" s="265"/>
      <c r="E1" s="265"/>
      <c r="F1" s="265"/>
      <c r="G1" s="265"/>
      <c r="H1" s="265"/>
      <c r="I1" s="265"/>
    </row>
    <row r="2" spans="1:12" ht="15" x14ac:dyDescent="0.2">
      <c r="A2" s="265" t="s">
        <v>190</v>
      </c>
      <c r="B2" s="265"/>
      <c r="C2" s="265"/>
      <c r="D2" s="265"/>
      <c r="E2" s="265"/>
      <c r="F2" s="265"/>
      <c r="G2" s="265"/>
      <c r="H2" s="265"/>
      <c r="I2" s="265"/>
      <c r="K2" s="259" t="s">
        <v>50</v>
      </c>
    </row>
    <row r="3" spans="1:12" ht="15" customHeight="1" x14ac:dyDescent="0.2">
      <c r="A3" s="265" t="s">
        <v>196</v>
      </c>
      <c r="B3" s="265"/>
      <c r="C3" s="265"/>
      <c r="D3" s="265"/>
      <c r="E3" s="265"/>
      <c r="F3" s="265"/>
      <c r="G3" s="265"/>
      <c r="H3" s="265"/>
      <c r="I3" s="265"/>
      <c r="K3" s="259"/>
    </row>
    <row r="4" spans="1:12" ht="15" customHeight="1" x14ac:dyDescent="0.2">
      <c r="A4" s="265" t="s">
        <v>197</v>
      </c>
      <c r="B4" s="265"/>
      <c r="C4" s="265"/>
      <c r="D4" s="265"/>
      <c r="E4" s="265"/>
      <c r="F4" s="265"/>
      <c r="G4" s="265"/>
      <c r="H4" s="265"/>
      <c r="I4" s="265"/>
      <c r="J4" s="93"/>
      <c r="K4" s="94"/>
      <c r="L4" s="93"/>
    </row>
    <row r="5" spans="1:12" x14ac:dyDescent="0.2">
      <c r="A5" s="20"/>
      <c r="B5" s="21"/>
      <c r="C5" s="21"/>
      <c r="D5" s="21"/>
      <c r="E5" s="21"/>
      <c r="F5" s="21"/>
      <c r="G5" s="21"/>
      <c r="H5" s="21"/>
      <c r="I5" s="21"/>
    </row>
    <row r="6" spans="1:12" ht="15" customHeight="1" x14ac:dyDescent="0.2">
      <c r="A6" s="22" t="s">
        <v>188</v>
      </c>
      <c r="B6" s="23">
        <v>2014</v>
      </c>
      <c r="C6" s="23">
        <v>2015</v>
      </c>
      <c r="D6" s="23">
        <v>2016</v>
      </c>
      <c r="E6" s="23">
        <v>2017</v>
      </c>
      <c r="F6" s="23">
        <v>2018</v>
      </c>
      <c r="G6" s="23">
        <v>2019</v>
      </c>
      <c r="H6" s="23">
        <v>2020</v>
      </c>
      <c r="I6" s="23">
        <v>2021</v>
      </c>
    </row>
    <row r="7" spans="1:12" ht="15" customHeight="1" x14ac:dyDescent="0.2">
      <c r="A7" s="89" t="s">
        <v>69</v>
      </c>
      <c r="B7" s="59">
        <v>183280</v>
      </c>
      <c r="C7" s="59">
        <v>192076</v>
      </c>
      <c r="D7" s="59">
        <v>196466</v>
      </c>
      <c r="E7" s="59">
        <v>205049</v>
      </c>
      <c r="F7" s="59">
        <v>218267</v>
      </c>
      <c r="G7" s="59">
        <v>206625</v>
      </c>
      <c r="H7" s="59">
        <v>196990</v>
      </c>
      <c r="I7" s="59">
        <v>186874</v>
      </c>
    </row>
    <row r="8" spans="1:12" ht="15" customHeight="1" x14ac:dyDescent="0.2">
      <c r="A8" s="90" t="s">
        <v>191</v>
      </c>
      <c r="B8" s="37">
        <v>16934</v>
      </c>
      <c r="C8" s="37">
        <v>18127</v>
      </c>
      <c r="D8" s="37">
        <v>17383</v>
      </c>
      <c r="E8" s="37">
        <v>19407</v>
      </c>
      <c r="F8" s="37">
        <v>23158</v>
      </c>
      <c r="G8" s="37">
        <v>23395</v>
      </c>
      <c r="H8" s="37">
        <v>21849</v>
      </c>
      <c r="I8" s="37">
        <v>17156</v>
      </c>
    </row>
    <row r="9" spans="1:12" ht="15" customHeight="1" x14ac:dyDescent="0.2">
      <c r="A9" s="90" t="s">
        <v>192</v>
      </c>
      <c r="B9" s="37">
        <v>121441</v>
      </c>
      <c r="C9" s="37">
        <v>127246</v>
      </c>
      <c r="D9" s="37">
        <v>130380</v>
      </c>
      <c r="E9" s="37">
        <v>135508</v>
      </c>
      <c r="F9" s="37">
        <v>147315</v>
      </c>
      <c r="G9" s="37">
        <v>139304</v>
      </c>
      <c r="H9" s="37">
        <v>135220</v>
      </c>
      <c r="I9" s="37">
        <v>127868</v>
      </c>
    </row>
    <row r="10" spans="1:12" ht="15" customHeight="1" x14ac:dyDescent="0.2">
      <c r="A10" s="90" t="s">
        <v>193</v>
      </c>
      <c r="B10" s="91">
        <v>38722</v>
      </c>
      <c r="C10" s="91">
        <v>40262</v>
      </c>
      <c r="D10" s="91">
        <v>41566</v>
      </c>
      <c r="E10" s="91">
        <v>43153</v>
      </c>
      <c r="F10" s="91">
        <v>41263</v>
      </c>
      <c r="G10" s="91">
        <v>36419</v>
      </c>
      <c r="H10" s="91">
        <v>33050</v>
      </c>
      <c r="I10" s="91">
        <v>35087</v>
      </c>
    </row>
    <row r="11" spans="1:12" ht="15" customHeight="1" x14ac:dyDescent="0.2">
      <c r="A11" s="90" t="s">
        <v>194</v>
      </c>
      <c r="B11" s="37">
        <v>4165</v>
      </c>
      <c r="C11" s="37">
        <v>3611</v>
      </c>
      <c r="D11" s="37">
        <v>4166</v>
      </c>
      <c r="E11" s="37">
        <v>4143</v>
      </c>
      <c r="F11" s="37">
        <v>4191</v>
      </c>
      <c r="G11" s="37">
        <v>4400</v>
      </c>
      <c r="H11" s="37">
        <v>4624</v>
      </c>
      <c r="I11" s="37">
        <v>4787</v>
      </c>
    </row>
    <row r="12" spans="1:12" ht="15" customHeight="1" x14ac:dyDescent="0.2">
      <c r="A12" s="90" t="s">
        <v>195</v>
      </c>
      <c r="B12" s="37">
        <v>630</v>
      </c>
      <c r="C12" s="37">
        <v>1487</v>
      </c>
      <c r="D12" s="37">
        <v>1679</v>
      </c>
      <c r="E12" s="37">
        <v>1588</v>
      </c>
      <c r="F12" s="37">
        <v>1057</v>
      </c>
      <c r="G12" s="37">
        <v>1768</v>
      </c>
      <c r="H12" s="37">
        <v>977</v>
      </c>
      <c r="I12" s="37">
        <v>745</v>
      </c>
    </row>
    <row r="13" spans="1:12" ht="15" customHeight="1" thickBot="1" x14ac:dyDescent="0.25">
      <c r="A13" s="92" t="s">
        <v>189</v>
      </c>
      <c r="B13" s="39">
        <v>1388</v>
      </c>
      <c r="C13" s="39">
        <v>1343</v>
      </c>
      <c r="D13" s="39">
        <v>1292</v>
      </c>
      <c r="E13" s="39">
        <v>1250</v>
      </c>
      <c r="F13" s="39">
        <v>1283</v>
      </c>
      <c r="G13" s="39">
        <v>1339</v>
      </c>
      <c r="H13" s="39">
        <v>1270</v>
      </c>
      <c r="I13" s="39">
        <v>1231</v>
      </c>
    </row>
    <row r="14" spans="1:12" x14ac:dyDescent="0.2">
      <c r="A14" s="264" t="s">
        <v>68</v>
      </c>
      <c r="B14" s="264"/>
      <c r="C14" s="264"/>
      <c r="D14" s="264"/>
      <c r="E14" s="264"/>
      <c r="F14" s="264"/>
      <c r="G14" s="264"/>
      <c r="H14" s="264"/>
      <c r="I14" s="264"/>
    </row>
    <row r="15" spans="1:12" x14ac:dyDescent="0.2">
      <c r="B15" s="26"/>
      <c r="C15" s="26"/>
      <c r="D15" s="26"/>
      <c r="E15" s="26"/>
      <c r="F15" s="26"/>
      <c r="G15" s="26"/>
      <c r="H15" s="26"/>
      <c r="I15" s="26"/>
    </row>
    <row r="16" spans="1:12" x14ac:dyDescent="0.2">
      <c r="B16" s="26"/>
      <c r="C16" s="26"/>
      <c r="D16" s="26"/>
      <c r="E16" s="26"/>
      <c r="F16" s="26"/>
      <c r="G16" s="26"/>
      <c r="H16" s="26"/>
      <c r="I16" s="26"/>
    </row>
    <row r="17" spans="2:9" x14ac:dyDescent="0.2">
      <c r="B17" s="26"/>
      <c r="C17" s="26"/>
      <c r="D17" s="26"/>
      <c r="E17" s="26"/>
      <c r="F17" s="26"/>
      <c r="G17" s="26"/>
      <c r="H17" s="26"/>
      <c r="I17" s="26"/>
    </row>
    <row r="18" spans="2:9" x14ac:dyDescent="0.2">
      <c r="B18" s="26"/>
      <c r="C18" s="26"/>
      <c r="D18" s="26"/>
      <c r="E18" s="26"/>
      <c r="F18" s="26"/>
      <c r="G18" s="26"/>
      <c r="H18" s="26"/>
      <c r="I18" s="26"/>
    </row>
    <row r="19" spans="2:9" x14ac:dyDescent="0.2">
      <c r="B19" s="26"/>
      <c r="C19" s="26"/>
      <c r="D19" s="26"/>
      <c r="E19" s="26"/>
      <c r="F19" s="26"/>
      <c r="G19" s="26"/>
      <c r="H19" s="26"/>
      <c r="I19" s="26"/>
    </row>
    <row r="20" spans="2:9" x14ac:dyDescent="0.2">
      <c r="B20" s="26"/>
    </row>
  </sheetData>
  <mergeCells count="6">
    <mergeCell ref="A14:I14"/>
    <mergeCell ref="A3:I3"/>
    <mergeCell ref="K2:K3"/>
    <mergeCell ref="A1:I1"/>
    <mergeCell ref="A2:I2"/>
    <mergeCell ref="A4:I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K31"/>
  <sheetViews>
    <sheetView showGridLines="0" workbookViewId="0">
      <selection activeCell="A19" sqref="A19:I19"/>
    </sheetView>
  </sheetViews>
  <sheetFormatPr baseColWidth="10" defaultRowHeight="12.75" x14ac:dyDescent="0.2"/>
  <cols>
    <col min="1" max="1" width="18" style="29" bestFit="1" customWidth="1"/>
    <col min="2" max="9" width="9.7109375" style="29" customWidth="1"/>
    <col min="10" max="47" width="10.7109375" style="19" customWidth="1"/>
    <col min="48" max="16384" width="11.42578125" style="19"/>
  </cols>
  <sheetData>
    <row r="1" spans="1:11" ht="15" x14ac:dyDescent="0.2">
      <c r="A1" s="265" t="s">
        <v>74</v>
      </c>
      <c r="B1" s="265"/>
      <c r="C1" s="265"/>
      <c r="D1" s="265"/>
      <c r="E1" s="265"/>
      <c r="F1" s="265"/>
      <c r="G1" s="265"/>
      <c r="H1" s="265"/>
      <c r="I1" s="265"/>
    </row>
    <row r="2" spans="1:11" ht="15" customHeight="1" x14ac:dyDescent="0.2">
      <c r="A2" s="265" t="s">
        <v>190</v>
      </c>
      <c r="B2" s="265"/>
      <c r="C2" s="265"/>
      <c r="D2" s="265"/>
      <c r="E2" s="265"/>
      <c r="F2" s="265"/>
      <c r="G2" s="265"/>
      <c r="H2" s="265"/>
      <c r="I2" s="265"/>
      <c r="K2" s="259" t="s">
        <v>50</v>
      </c>
    </row>
    <row r="3" spans="1:11" ht="15" customHeight="1" x14ac:dyDescent="0.2">
      <c r="A3" s="265" t="s">
        <v>203</v>
      </c>
      <c r="B3" s="265"/>
      <c r="C3" s="265"/>
      <c r="D3" s="265"/>
      <c r="E3" s="265"/>
      <c r="F3" s="265"/>
      <c r="G3" s="265"/>
      <c r="H3" s="265"/>
      <c r="I3" s="265"/>
      <c r="K3" s="259"/>
    </row>
    <row r="4" spans="1:11" ht="15" x14ac:dyDescent="0.2">
      <c r="A4" s="265" t="s">
        <v>197</v>
      </c>
      <c r="B4" s="265"/>
      <c r="C4" s="265"/>
      <c r="D4" s="265"/>
      <c r="E4" s="265"/>
      <c r="F4" s="265"/>
      <c r="G4" s="265"/>
      <c r="H4" s="265"/>
      <c r="I4" s="265"/>
    </row>
    <row r="5" spans="1:11" x14ac:dyDescent="0.2">
      <c r="A5" s="20"/>
      <c r="B5" s="21"/>
      <c r="C5" s="21"/>
      <c r="D5" s="21"/>
      <c r="E5" s="21"/>
      <c r="F5" s="21"/>
      <c r="G5" s="21"/>
      <c r="H5" s="21"/>
      <c r="I5" s="21"/>
    </row>
    <row r="6" spans="1:11" ht="15" customHeight="1" x14ac:dyDescent="0.2">
      <c r="A6" s="22" t="s">
        <v>198</v>
      </c>
      <c r="B6" s="47">
        <v>2014</v>
      </c>
      <c r="C6" s="47">
        <v>2015</v>
      </c>
      <c r="D6" s="47">
        <v>2016</v>
      </c>
      <c r="E6" s="47">
        <v>2017</v>
      </c>
      <c r="F6" s="47">
        <v>2018</v>
      </c>
      <c r="G6" s="47">
        <v>2019</v>
      </c>
      <c r="H6" s="47">
        <v>2020</v>
      </c>
      <c r="I6" s="47">
        <v>2021</v>
      </c>
    </row>
    <row r="7" spans="1:11" ht="15" customHeight="1" x14ac:dyDescent="0.2">
      <c r="A7" s="268" t="s">
        <v>69</v>
      </c>
      <c r="B7" s="268"/>
      <c r="C7" s="268"/>
      <c r="D7" s="268"/>
      <c r="E7" s="268"/>
      <c r="F7" s="268"/>
      <c r="G7" s="268"/>
      <c r="H7" s="268"/>
      <c r="I7" s="268"/>
    </row>
    <row r="8" spans="1:11" s="32" customFormat="1" ht="15" customHeight="1" x14ac:dyDescent="0.2">
      <c r="A8" s="31" t="s">
        <v>69</v>
      </c>
      <c r="B8" s="74">
        <f>+B9+B10+B11</f>
        <v>183280</v>
      </c>
      <c r="C8" s="74">
        <f t="shared" ref="C8:H8" si="0">SUM(C9:C11)</f>
        <v>192076</v>
      </c>
      <c r="D8" s="74">
        <f t="shared" si="0"/>
        <v>196466</v>
      </c>
      <c r="E8" s="74">
        <f t="shared" si="0"/>
        <v>205049</v>
      </c>
      <c r="F8" s="74">
        <f t="shared" si="0"/>
        <v>218267</v>
      </c>
      <c r="G8" s="74">
        <f t="shared" si="0"/>
        <v>206625</v>
      </c>
      <c r="H8" s="74">
        <f t="shared" si="0"/>
        <v>196990</v>
      </c>
      <c r="I8" s="74">
        <f>+I9+I10+I11</f>
        <v>186874</v>
      </c>
    </row>
    <row r="9" spans="1:11" ht="15" customHeight="1" x14ac:dyDescent="0.2">
      <c r="A9" s="24" t="s">
        <v>199</v>
      </c>
      <c r="B9" s="73">
        <v>166948</v>
      </c>
      <c r="C9" s="73">
        <v>175651</v>
      </c>
      <c r="D9" s="73">
        <v>179683</v>
      </c>
      <c r="E9" s="73">
        <v>188583</v>
      </c>
      <c r="F9" s="73">
        <v>201900</v>
      </c>
      <c r="G9" s="73">
        <v>190587</v>
      </c>
      <c r="H9" s="73">
        <v>181315</v>
      </c>
      <c r="I9" s="73">
        <v>170871</v>
      </c>
    </row>
    <row r="10" spans="1:11" ht="15" customHeight="1" x14ac:dyDescent="0.2">
      <c r="A10" s="24" t="s">
        <v>200</v>
      </c>
      <c r="B10" s="73">
        <v>14944</v>
      </c>
      <c r="C10" s="73">
        <v>15082</v>
      </c>
      <c r="D10" s="73">
        <v>15491</v>
      </c>
      <c r="E10" s="73">
        <v>15216</v>
      </c>
      <c r="F10" s="73">
        <v>15084</v>
      </c>
      <c r="G10" s="73">
        <v>14699</v>
      </c>
      <c r="H10" s="73">
        <v>14405</v>
      </c>
      <c r="I10" s="73">
        <v>14772</v>
      </c>
    </row>
    <row r="11" spans="1:11" ht="15" customHeight="1" x14ac:dyDescent="0.2">
      <c r="A11" s="24" t="s">
        <v>189</v>
      </c>
      <c r="B11" s="73">
        <v>1388</v>
      </c>
      <c r="C11" s="73">
        <v>1343</v>
      </c>
      <c r="D11" s="73">
        <v>1292</v>
      </c>
      <c r="E11" s="73">
        <v>1250</v>
      </c>
      <c r="F11" s="73">
        <v>1283</v>
      </c>
      <c r="G11" s="73">
        <v>1339</v>
      </c>
      <c r="H11" s="73">
        <v>1270</v>
      </c>
      <c r="I11" s="37">
        <v>1231</v>
      </c>
    </row>
    <row r="12" spans="1:11" ht="15" customHeight="1" x14ac:dyDescent="0.2">
      <c r="A12" s="268" t="s">
        <v>201</v>
      </c>
      <c r="B12" s="268"/>
      <c r="C12" s="268"/>
      <c r="D12" s="268"/>
      <c r="E12" s="268"/>
      <c r="F12" s="268"/>
      <c r="G12" s="268"/>
      <c r="H12" s="268"/>
      <c r="I12" s="268"/>
    </row>
    <row r="13" spans="1:11" s="32" customFormat="1" ht="15" customHeight="1" x14ac:dyDescent="0.2">
      <c r="A13" s="31" t="s">
        <v>69</v>
      </c>
      <c r="B13" s="74">
        <f>+B14+B15+B16</f>
        <v>107936</v>
      </c>
      <c r="C13" s="74">
        <f t="shared" ref="C13:H13" si="1">SUM(C14:C16)</f>
        <v>113845</v>
      </c>
      <c r="D13" s="74">
        <f t="shared" si="1"/>
        <v>115773</v>
      </c>
      <c r="E13" s="74">
        <f t="shared" si="1"/>
        <v>120849</v>
      </c>
      <c r="F13" s="74">
        <f t="shared" si="1"/>
        <v>129204</v>
      </c>
      <c r="G13" s="74">
        <f t="shared" si="1"/>
        <v>124950</v>
      </c>
      <c r="H13" s="74">
        <f t="shared" si="1"/>
        <v>119931</v>
      </c>
      <c r="I13" s="74">
        <f>+I14+I15+I16</f>
        <v>113727</v>
      </c>
    </row>
    <row r="14" spans="1:11" ht="15" customHeight="1" x14ac:dyDescent="0.2">
      <c r="A14" s="24" t="s">
        <v>199</v>
      </c>
      <c r="B14" s="73">
        <v>98150</v>
      </c>
      <c r="C14" s="73">
        <v>104011</v>
      </c>
      <c r="D14" s="73">
        <v>105653</v>
      </c>
      <c r="E14" s="73">
        <v>110797</v>
      </c>
      <c r="F14" s="73">
        <v>119249</v>
      </c>
      <c r="G14" s="73">
        <v>115115</v>
      </c>
      <c r="H14" s="73">
        <v>110284</v>
      </c>
      <c r="I14" s="73">
        <v>103804</v>
      </c>
    </row>
    <row r="15" spans="1:11" ht="15" customHeight="1" x14ac:dyDescent="0.2">
      <c r="A15" s="24" t="s">
        <v>200</v>
      </c>
      <c r="B15" s="73">
        <v>8986</v>
      </c>
      <c r="C15" s="73">
        <v>9070</v>
      </c>
      <c r="D15" s="73">
        <v>9367</v>
      </c>
      <c r="E15" s="73">
        <v>9322</v>
      </c>
      <c r="F15" s="73">
        <v>9209</v>
      </c>
      <c r="G15" s="73">
        <v>9055</v>
      </c>
      <c r="H15" s="73">
        <v>8918</v>
      </c>
      <c r="I15" s="73">
        <v>9214</v>
      </c>
    </row>
    <row r="16" spans="1:11" ht="15" customHeight="1" x14ac:dyDescent="0.2">
      <c r="A16" s="24" t="s">
        <v>189</v>
      </c>
      <c r="B16" s="50">
        <v>800</v>
      </c>
      <c r="C16" s="50">
        <v>764</v>
      </c>
      <c r="D16" s="50">
        <v>753</v>
      </c>
      <c r="E16" s="50">
        <v>730</v>
      </c>
      <c r="F16" s="50">
        <v>746</v>
      </c>
      <c r="G16" s="50">
        <v>780</v>
      </c>
      <c r="H16" s="50">
        <v>729</v>
      </c>
      <c r="I16" s="37">
        <v>709</v>
      </c>
    </row>
    <row r="17" spans="1:9" ht="15" customHeight="1" x14ac:dyDescent="0.2">
      <c r="A17" s="268" t="s">
        <v>202</v>
      </c>
      <c r="B17" s="268"/>
      <c r="C17" s="268"/>
      <c r="D17" s="268"/>
      <c r="E17" s="268"/>
      <c r="F17" s="268"/>
      <c r="G17" s="268"/>
      <c r="H17" s="268"/>
      <c r="I17" s="268"/>
    </row>
    <row r="18" spans="1:9" s="32" customFormat="1" ht="15" customHeight="1" x14ac:dyDescent="0.2">
      <c r="A18" s="31" t="s">
        <v>69</v>
      </c>
      <c r="B18" s="74">
        <f>+B19+B20+B21</f>
        <v>75344</v>
      </c>
      <c r="C18" s="74">
        <f t="shared" ref="C18:H18" si="2">SUM(C19:C21)</f>
        <v>78231</v>
      </c>
      <c r="D18" s="74">
        <f t="shared" si="2"/>
        <v>80693</v>
      </c>
      <c r="E18" s="74">
        <f t="shared" si="2"/>
        <v>84200</v>
      </c>
      <c r="F18" s="74">
        <f t="shared" si="2"/>
        <v>89063</v>
      </c>
      <c r="G18" s="74">
        <f t="shared" si="2"/>
        <v>81675</v>
      </c>
      <c r="H18" s="74">
        <f t="shared" si="2"/>
        <v>77059</v>
      </c>
      <c r="I18" s="74">
        <f>+I19+I20+I21</f>
        <v>73147</v>
      </c>
    </row>
    <row r="19" spans="1:9" ht="15" customHeight="1" x14ac:dyDescent="0.2">
      <c r="A19" s="24" t="s">
        <v>199</v>
      </c>
      <c r="B19" s="73">
        <v>68798</v>
      </c>
      <c r="C19" s="73">
        <v>71640</v>
      </c>
      <c r="D19" s="73">
        <v>74030</v>
      </c>
      <c r="E19" s="73">
        <v>77786</v>
      </c>
      <c r="F19" s="73">
        <v>82651</v>
      </c>
      <c r="G19" s="73">
        <v>75472</v>
      </c>
      <c r="H19" s="73">
        <v>71031</v>
      </c>
      <c r="I19" s="73">
        <v>67067</v>
      </c>
    </row>
    <row r="20" spans="1:9" ht="15" customHeight="1" x14ac:dyDescent="0.2">
      <c r="A20" s="95" t="s">
        <v>200</v>
      </c>
      <c r="B20" s="73">
        <v>5958</v>
      </c>
      <c r="C20" s="73">
        <v>6012</v>
      </c>
      <c r="D20" s="73">
        <v>6124</v>
      </c>
      <c r="E20" s="73">
        <v>5894</v>
      </c>
      <c r="F20" s="73">
        <v>5875</v>
      </c>
      <c r="G20" s="73">
        <v>5644</v>
      </c>
      <c r="H20" s="73">
        <v>5487</v>
      </c>
      <c r="I20" s="73">
        <v>5558</v>
      </c>
    </row>
    <row r="21" spans="1:9" ht="15" customHeight="1" thickBot="1" x14ac:dyDescent="0.25">
      <c r="A21" s="25" t="s">
        <v>189</v>
      </c>
      <c r="B21" s="51">
        <v>588</v>
      </c>
      <c r="C21" s="51">
        <v>579</v>
      </c>
      <c r="D21" s="51">
        <v>539</v>
      </c>
      <c r="E21" s="51">
        <v>520</v>
      </c>
      <c r="F21" s="51">
        <v>537</v>
      </c>
      <c r="G21" s="51">
        <v>559</v>
      </c>
      <c r="H21" s="51">
        <v>541</v>
      </c>
      <c r="I21" s="39">
        <v>522</v>
      </c>
    </row>
    <row r="22" spans="1:9" x14ac:dyDescent="0.2">
      <c r="A22" s="266" t="s">
        <v>207</v>
      </c>
      <c r="B22" s="267"/>
      <c r="C22" s="267"/>
      <c r="D22" s="267"/>
      <c r="E22" s="267"/>
      <c r="F22" s="267"/>
      <c r="G22" s="267"/>
      <c r="H22" s="267"/>
      <c r="I22" s="267"/>
    </row>
    <row r="23" spans="1:9" x14ac:dyDescent="0.2">
      <c r="A23" s="269" t="s">
        <v>208</v>
      </c>
      <c r="B23" s="269"/>
      <c r="C23" s="269"/>
      <c r="D23" s="269"/>
      <c r="E23" s="269"/>
      <c r="F23" s="269"/>
      <c r="G23" s="269"/>
      <c r="H23" s="269"/>
      <c r="I23" s="269"/>
    </row>
    <row r="24" spans="1:9" x14ac:dyDescent="0.2">
      <c r="A24" s="269" t="s">
        <v>209</v>
      </c>
      <c r="B24" s="269"/>
      <c r="C24" s="269"/>
      <c r="D24" s="269"/>
      <c r="E24" s="269"/>
      <c r="F24" s="269"/>
      <c r="G24" s="269"/>
      <c r="H24" s="269"/>
      <c r="I24" s="269"/>
    </row>
    <row r="25" spans="1:9" x14ac:dyDescent="0.2">
      <c r="A25" s="264" t="s">
        <v>68</v>
      </c>
      <c r="B25" s="264"/>
      <c r="C25" s="264"/>
      <c r="D25" s="264"/>
      <c r="E25" s="264"/>
      <c r="F25" s="264"/>
      <c r="G25" s="264"/>
      <c r="H25" s="264"/>
      <c r="I25" s="264"/>
    </row>
    <row r="26" spans="1:9" x14ac:dyDescent="0.2">
      <c r="B26" s="30"/>
      <c r="C26" s="30"/>
      <c r="D26" s="30"/>
      <c r="E26" s="30"/>
      <c r="F26" s="30"/>
      <c r="G26" s="30"/>
      <c r="H26" s="30"/>
      <c r="I26" s="30"/>
    </row>
    <row r="27" spans="1:9" x14ac:dyDescent="0.2">
      <c r="B27" s="30"/>
      <c r="C27" s="30"/>
      <c r="D27" s="30"/>
      <c r="E27" s="30"/>
      <c r="F27" s="30"/>
      <c r="G27" s="30"/>
      <c r="H27" s="30"/>
      <c r="I27" s="30"/>
    </row>
    <row r="28" spans="1:9" x14ac:dyDescent="0.2">
      <c r="B28" s="30"/>
      <c r="C28" s="30"/>
      <c r="D28" s="30"/>
      <c r="E28" s="30"/>
      <c r="F28" s="30"/>
      <c r="G28" s="30"/>
      <c r="H28" s="30"/>
      <c r="I28" s="30"/>
    </row>
    <row r="29" spans="1:9" x14ac:dyDescent="0.2">
      <c r="B29" s="30"/>
      <c r="C29" s="30"/>
      <c r="D29" s="30"/>
      <c r="E29" s="30"/>
      <c r="F29" s="30"/>
      <c r="G29" s="30"/>
      <c r="H29" s="30"/>
      <c r="I29" s="30"/>
    </row>
    <row r="30" spans="1:9" x14ac:dyDescent="0.2">
      <c r="B30" s="30"/>
      <c r="C30" s="30"/>
      <c r="D30" s="30"/>
      <c r="E30" s="30"/>
      <c r="F30" s="30"/>
      <c r="G30" s="30"/>
      <c r="H30" s="30"/>
      <c r="I30" s="30"/>
    </row>
    <row r="31" spans="1:9" x14ac:dyDescent="0.2">
      <c r="B31" s="30"/>
      <c r="C31" s="30"/>
      <c r="D31" s="30"/>
      <c r="E31" s="30"/>
      <c r="F31" s="30"/>
      <c r="G31" s="30"/>
      <c r="H31" s="30"/>
      <c r="I31" s="30"/>
    </row>
  </sheetData>
  <mergeCells count="12">
    <mergeCell ref="A25:I25"/>
    <mergeCell ref="K2:K3"/>
    <mergeCell ref="A22:I22"/>
    <mergeCell ref="A1:I1"/>
    <mergeCell ref="A2:I2"/>
    <mergeCell ref="A3:I3"/>
    <mergeCell ref="A7:I7"/>
    <mergeCell ref="A12:I12"/>
    <mergeCell ref="A17:I17"/>
    <mergeCell ref="A4:I4"/>
    <mergeCell ref="A23:I23"/>
    <mergeCell ref="A24:I2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K30"/>
  <sheetViews>
    <sheetView showGridLines="0" workbookViewId="0">
      <selection activeCell="A19" sqref="A19:I19"/>
    </sheetView>
  </sheetViews>
  <sheetFormatPr baseColWidth="10" defaultRowHeight="12.75" x14ac:dyDescent="0.2"/>
  <cols>
    <col min="1" max="1" width="18" style="29" bestFit="1" customWidth="1"/>
    <col min="2" max="9" width="9.7109375" style="29" customWidth="1"/>
    <col min="10" max="47" width="10.7109375" style="19" customWidth="1"/>
    <col min="48" max="16384" width="11.42578125" style="19"/>
  </cols>
  <sheetData>
    <row r="1" spans="1:11" ht="15" x14ac:dyDescent="0.2">
      <c r="A1" s="265" t="s">
        <v>76</v>
      </c>
      <c r="B1" s="265"/>
      <c r="C1" s="265"/>
      <c r="D1" s="265"/>
      <c r="E1" s="265"/>
      <c r="F1" s="265"/>
      <c r="G1" s="265"/>
      <c r="H1" s="265"/>
      <c r="I1" s="265"/>
    </row>
    <row r="2" spans="1:11" ht="15" customHeight="1" x14ac:dyDescent="0.2">
      <c r="A2" s="265" t="s">
        <v>190</v>
      </c>
      <c r="B2" s="265"/>
      <c r="C2" s="265"/>
      <c r="D2" s="265"/>
      <c r="E2" s="265"/>
      <c r="F2" s="265"/>
      <c r="G2" s="265"/>
      <c r="H2" s="265"/>
      <c r="I2" s="265"/>
      <c r="K2" s="259" t="s">
        <v>50</v>
      </c>
    </row>
    <row r="3" spans="1:11" ht="15" customHeight="1" x14ac:dyDescent="0.2">
      <c r="A3" s="265" t="s">
        <v>210</v>
      </c>
      <c r="B3" s="265"/>
      <c r="C3" s="265"/>
      <c r="D3" s="265"/>
      <c r="E3" s="265"/>
      <c r="F3" s="265"/>
      <c r="G3" s="265"/>
      <c r="H3" s="265"/>
      <c r="I3" s="265"/>
      <c r="K3" s="259"/>
    </row>
    <row r="4" spans="1:11" ht="15" x14ac:dyDescent="0.2">
      <c r="A4" s="265" t="s">
        <v>197</v>
      </c>
      <c r="B4" s="265"/>
      <c r="C4" s="265"/>
      <c r="D4" s="265"/>
      <c r="E4" s="265"/>
      <c r="F4" s="265"/>
      <c r="G4" s="265"/>
      <c r="H4" s="265"/>
      <c r="I4" s="265"/>
    </row>
    <row r="5" spans="1:11" x14ac:dyDescent="0.2">
      <c r="A5" s="20"/>
      <c r="B5" s="21"/>
      <c r="C5" s="21"/>
      <c r="D5" s="21"/>
      <c r="E5" s="21"/>
      <c r="F5" s="21"/>
      <c r="G5" s="21"/>
      <c r="H5" s="21"/>
      <c r="I5" s="21"/>
    </row>
    <row r="6" spans="1:11" ht="15" customHeight="1" x14ac:dyDescent="0.2">
      <c r="A6" s="22" t="s">
        <v>73</v>
      </c>
      <c r="B6" s="47">
        <v>2014</v>
      </c>
      <c r="C6" s="47">
        <v>2015</v>
      </c>
      <c r="D6" s="47">
        <v>2016</v>
      </c>
      <c r="E6" s="47">
        <v>2017</v>
      </c>
      <c r="F6" s="47">
        <v>2018</v>
      </c>
      <c r="G6" s="47">
        <v>2019</v>
      </c>
      <c r="H6" s="47">
        <v>2020</v>
      </c>
      <c r="I6" s="47">
        <v>2021</v>
      </c>
    </row>
    <row r="7" spans="1:11" ht="15" customHeight="1" x14ac:dyDescent="0.2">
      <c r="A7" s="268" t="s">
        <v>69</v>
      </c>
      <c r="B7" s="268"/>
      <c r="C7" s="268"/>
      <c r="D7" s="268"/>
      <c r="E7" s="268"/>
      <c r="F7" s="268"/>
      <c r="G7" s="268"/>
      <c r="H7" s="268"/>
      <c r="I7" s="268"/>
    </row>
    <row r="8" spans="1:11" s="32" customFormat="1" ht="15" customHeight="1" x14ac:dyDescent="0.2">
      <c r="A8" s="31" t="s">
        <v>69</v>
      </c>
      <c r="B8" s="74">
        <v>183280</v>
      </c>
      <c r="C8" s="74">
        <v>192076</v>
      </c>
      <c r="D8" s="74">
        <v>196466</v>
      </c>
      <c r="E8" s="74">
        <v>205049</v>
      </c>
      <c r="F8" s="74">
        <v>218267</v>
      </c>
      <c r="G8" s="74">
        <v>206625</v>
      </c>
      <c r="H8" s="74">
        <v>196990</v>
      </c>
      <c r="I8" s="74">
        <v>186874</v>
      </c>
    </row>
    <row r="9" spans="1:11" ht="15" customHeight="1" x14ac:dyDescent="0.2">
      <c r="A9" s="24" t="s">
        <v>70</v>
      </c>
      <c r="B9" s="73">
        <v>168963</v>
      </c>
      <c r="C9" s="73">
        <v>177574</v>
      </c>
      <c r="D9" s="73">
        <v>181402</v>
      </c>
      <c r="E9" s="73">
        <v>188724</v>
      </c>
      <c r="F9" s="73">
        <v>201295</v>
      </c>
      <c r="G9" s="73">
        <v>193047</v>
      </c>
      <c r="H9" s="73">
        <v>183956</v>
      </c>
      <c r="I9" s="73">
        <v>174239</v>
      </c>
    </row>
    <row r="10" spans="1:11" ht="15" customHeight="1" x14ac:dyDescent="0.2">
      <c r="A10" s="24" t="s">
        <v>71</v>
      </c>
      <c r="B10" s="73">
        <v>11024</v>
      </c>
      <c r="C10" s="73">
        <v>10898</v>
      </c>
      <c r="D10" s="73">
        <v>11879</v>
      </c>
      <c r="E10" s="73">
        <v>12920</v>
      </c>
      <c r="F10" s="73">
        <v>13464</v>
      </c>
      <c r="G10" s="73">
        <v>10374</v>
      </c>
      <c r="H10" s="73">
        <v>10021</v>
      </c>
      <c r="I10" s="73">
        <v>9779</v>
      </c>
    </row>
    <row r="11" spans="1:11" ht="15" customHeight="1" x14ac:dyDescent="0.2">
      <c r="A11" s="24" t="s">
        <v>72</v>
      </c>
      <c r="B11" s="73">
        <v>3293</v>
      </c>
      <c r="C11" s="73">
        <v>3604</v>
      </c>
      <c r="D11" s="73">
        <v>3185</v>
      </c>
      <c r="E11" s="73">
        <v>3405</v>
      </c>
      <c r="F11" s="73">
        <v>3508</v>
      </c>
      <c r="G11" s="73">
        <v>3204</v>
      </c>
      <c r="H11" s="73">
        <v>3013</v>
      </c>
      <c r="I11" s="73">
        <v>2856</v>
      </c>
    </row>
    <row r="12" spans="1:11" ht="15" customHeight="1" x14ac:dyDescent="0.2">
      <c r="A12" s="268" t="s">
        <v>199</v>
      </c>
      <c r="B12" s="268"/>
      <c r="C12" s="268"/>
      <c r="D12" s="268"/>
      <c r="E12" s="268"/>
      <c r="F12" s="268"/>
      <c r="G12" s="268"/>
      <c r="H12" s="268"/>
      <c r="I12" s="268"/>
    </row>
    <row r="13" spans="1:11" s="32" customFormat="1" ht="15" customHeight="1" x14ac:dyDescent="0.2">
      <c r="A13" s="31" t="s">
        <v>69</v>
      </c>
      <c r="B13" s="74">
        <v>166948</v>
      </c>
      <c r="C13" s="74">
        <v>175651</v>
      </c>
      <c r="D13" s="74">
        <v>179683</v>
      </c>
      <c r="E13" s="74">
        <v>188583</v>
      </c>
      <c r="F13" s="74">
        <v>201900</v>
      </c>
      <c r="G13" s="74">
        <v>190587</v>
      </c>
      <c r="H13" s="74">
        <v>181315</v>
      </c>
      <c r="I13" s="74">
        <v>170871</v>
      </c>
      <c r="J13" s="19"/>
    </row>
    <row r="14" spans="1:11" ht="15" customHeight="1" x14ac:dyDescent="0.2">
      <c r="A14" s="24" t="s">
        <v>70</v>
      </c>
      <c r="B14" s="73">
        <v>154185</v>
      </c>
      <c r="C14" s="73">
        <v>162640</v>
      </c>
      <c r="D14" s="73">
        <v>166082</v>
      </c>
      <c r="E14" s="73">
        <v>173667</v>
      </c>
      <c r="F14" s="73">
        <v>186384</v>
      </c>
      <c r="G14" s="73">
        <v>178501</v>
      </c>
      <c r="H14" s="73">
        <v>169682</v>
      </c>
      <c r="I14" s="73">
        <v>159582</v>
      </c>
    </row>
    <row r="15" spans="1:11" ht="15" customHeight="1" x14ac:dyDescent="0.2">
      <c r="A15" s="24" t="s">
        <v>71</v>
      </c>
      <c r="B15" s="73">
        <v>10986</v>
      </c>
      <c r="C15" s="73">
        <v>10862</v>
      </c>
      <c r="D15" s="73">
        <v>11830</v>
      </c>
      <c r="E15" s="73">
        <v>12888</v>
      </c>
      <c r="F15" s="73">
        <v>13422</v>
      </c>
      <c r="G15" s="73">
        <v>10339</v>
      </c>
      <c r="H15" s="73">
        <v>9995</v>
      </c>
      <c r="I15" s="73">
        <v>9765</v>
      </c>
    </row>
    <row r="16" spans="1:11" ht="15" customHeight="1" x14ac:dyDescent="0.2">
      <c r="A16" s="24" t="s">
        <v>72</v>
      </c>
      <c r="B16" s="73">
        <v>1777</v>
      </c>
      <c r="C16" s="73">
        <v>2149</v>
      </c>
      <c r="D16" s="73">
        <v>1771</v>
      </c>
      <c r="E16" s="73">
        <v>2028</v>
      </c>
      <c r="F16" s="73">
        <v>2094</v>
      </c>
      <c r="G16" s="73">
        <v>1747</v>
      </c>
      <c r="H16" s="73">
        <v>1638</v>
      </c>
      <c r="I16" s="73">
        <v>1524</v>
      </c>
    </row>
    <row r="17" spans="1:9" ht="15" customHeight="1" x14ac:dyDescent="0.2">
      <c r="A17" s="268" t="s">
        <v>200</v>
      </c>
      <c r="B17" s="268"/>
      <c r="C17" s="268"/>
      <c r="D17" s="268"/>
      <c r="E17" s="268"/>
      <c r="F17" s="268"/>
      <c r="G17" s="268"/>
      <c r="H17" s="268"/>
      <c r="I17" s="268"/>
    </row>
    <row r="18" spans="1:9" s="32" customFormat="1" ht="15" customHeight="1" x14ac:dyDescent="0.2">
      <c r="A18" s="31" t="s">
        <v>69</v>
      </c>
      <c r="B18" s="74">
        <v>14944</v>
      </c>
      <c r="C18" s="74">
        <v>15082</v>
      </c>
      <c r="D18" s="74">
        <v>15491</v>
      </c>
      <c r="E18" s="74">
        <v>15216</v>
      </c>
      <c r="F18" s="74">
        <v>15084</v>
      </c>
      <c r="G18" s="74">
        <v>14699</v>
      </c>
      <c r="H18" s="74">
        <v>14405</v>
      </c>
      <c r="I18" s="74">
        <v>14772</v>
      </c>
    </row>
    <row r="19" spans="1:9" ht="15" customHeight="1" x14ac:dyDescent="0.2">
      <c r="A19" s="24" t="s">
        <v>70</v>
      </c>
      <c r="B19" s="73">
        <v>14778</v>
      </c>
      <c r="C19" s="73">
        <v>14934</v>
      </c>
      <c r="D19" s="73">
        <v>15320</v>
      </c>
      <c r="E19" s="73">
        <v>15057</v>
      </c>
      <c r="F19" s="73">
        <v>14911</v>
      </c>
      <c r="G19" s="73">
        <v>14546</v>
      </c>
      <c r="H19" s="73">
        <v>14274</v>
      </c>
      <c r="I19" s="73">
        <v>14657</v>
      </c>
    </row>
    <row r="20" spans="1:9" ht="15" customHeight="1" x14ac:dyDescent="0.2">
      <c r="A20" s="24" t="s">
        <v>71</v>
      </c>
      <c r="B20" s="50">
        <v>38</v>
      </c>
      <c r="C20" s="50">
        <v>36</v>
      </c>
      <c r="D20" s="50">
        <v>49</v>
      </c>
      <c r="E20" s="50">
        <v>32</v>
      </c>
      <c r="F20" s="50">
        <v>42</v>
      </c>
      <c r="G20" s="50">
        <v>35</v>
      </c>
      <c r="H20" s="50">
        <v>26</v>
      </c>
      <c r="I20" s="50">
        <v>14</v>
      </c>
    </row>
    <row r="21" spans="1:9" ht="15" customHeight="1" x14ac:dyDescent="0.2">
      <c r="A21" s="24" t="s">
        <v>72</v>
      </c>
      <c r="B21" s="50">
        <v>128</v>
      </c>
      <c r="C21" s="50">
        <v>112</v>
      </c>
      <c r="D21" s="50">
        <v>122</v>
      </c>
      <c r="E21" s="50">
        <v>127</v>
      </c>
      <c r="F21" s="50">
        <v>131</v>
      </c>
      <c r="G21" s="50">
        <v>118</v>
      </c>
      <c r="H21" s="50">
        <v>105</v>
      </c>
      <c r="I21" s="50">
        <v>101</v>
      </c>
    </row>
    <row r="22" spans="1:9" ht="15" customHeight="1" x14ac:dyDescent="0.2">
      <c r="A22" s="268" t="s">
        <v>189</v>
      </c>
      <c r="B22" s="268"/>
      <c r="C22" s="268"/>
      <c r="D22" s="268"/>
      <c r="E22" s="268"/>
      <c r="F22" s="268"/>
      <c r="G22" s="268"/>
      <c r="H22" s="268"/>
      <c r="I22" s="268"/>
    </row>
    <row r="23" spans="1:9" s="32" customFormat="1" ht="15" customHeight="1" x14ac:dyDescent="0.2">
      <c r="A23" s="31" t="s">
        <v>69</v>
      </c>
      <c r="B23" s="74">
        <v>1388</v>
      </c>
      <c r="C23" s="74">
        <v>1343</v>
      </c>
      <c r="D23" s="74">
        <v>1292</v>
      </c>
      <c r="E23" s="74">
        <v>1250</v>
      </c>
      <c r="F23" s="74">
        <v>1283</v>
      </c>
      <c r="G23" s="74">
        <v>1339</v>
      </c>
      <c r="H23" s="74">
        <v>1270</v>
      </c>
      <c r="I23" s="74">
        <v>1231</v>
      </c>
    </row>
    <row r="24" spans="1:9" ht="15" customHeight="1" thickBot="1" x14ac:dyDescent="0.25">
      <c r="A24" s="25" t="s">
        <v>72</v>
      </c>
      <c r="B24" s="96">
        <v>1388</v>
      </c>
      <c r="C24" s="96">
        <v>1343</v>
      </c>
      <c r="D24" s="96">
        <v>1292</v>
      </c>
      <c r="E24" s="96">
        <v>1250</v>
      </c>
      <c r="F24" s="96">
        <v>1283</v>
      </c>
      <c r="G24" s="96">
        <v>1339</v>
      </c>
      <c r="H24" s="96">
        <v>1270</v>
      </c>
      <c r="I24" s="96">
        <v>1231</v>
      </c>
    </row>
    <row r="25" spans="1:9" ht="15" customHeight="1" x14ac:dyDescent="0.2">
      <c r="A25" s="264" t="s">
        <v>154</v>
      </c>
      <c r="B25" s="264"/>
      <c r="C25" s="264"/>
      <c r="D25" s="264"/>
      <c r="E25" s="264"/>
      <c r="F25" s="264"/>
      <c r="G25" s="264"/>
      <c r="H25" s="264"/>
      <c r="I25" s="264"/>
    </row>
    <row r="26" spans="1:9" x14ac:dyDescent="0.2">
      <c r="A26" s="264" t="s">
        <v>68</v>
      </c>
      <c r="B26" s="264"/>
      <c r="C26" s="264"/>
      <c r="D26" s="264"/>
      <c r="E26" s="264"/>
      <c r="F26" s="264"/>
      <c r="G26" s="264"/>
      <c r="H26" s="264"/>
      <c r="I26" s="264"/>
    </row>
    <row r="27" spans="1:9" x14ac:dyDescent="0.2">
      <c r="B27" s="30"/>
      <c r="C27" s="30"/>
      <c r="D27" s="30"/>
      <c r="E27" s="30"/>
      <c r="F27" s="30"/>
      <c r="G27" s="30"/>
      <c r="H27" s="30"/>
      <c r="I27" s="30"/>
    </row>
    <row r="28" spans="1:9" x14ac:dyDescent="0.2">
      <c r="B28" s="30"/>
      <c r="C28" s="30"/>
      <c r="D28" s="30"/>
      <c r="E28" s="30"/>
      <c r="F28" s="30"/>
      <c r="G28" s="30"/>
      <c r="H28" s="30"/>
      <c r="I28" s="30"/>
    </row>
    <row r="29" spans="1:9" x14ac:dyDescent="0.2">
      <c r="B29" s="30"/>
      <c r="C29" s="30"/>
      <c r="D29" s="30"/>
      <c r="E29" s="30"/>
      <c r="F29" s="30"/>
      <c r="G29" s="30"/>
      <c r="H29" s="30"/>
      <c r="I29" s="30"/>
    </row>
    <row r="30" spans="1:9" x14ac:dyDescent="0.2">
      <c r="B30" s="30"/>
      <c r="C30" s="30"/>
      <c r="D30" s="30"/>
      <c r="E30" s="30"/>
      <c r="F30" s="30"/>
      <c r="G30" s="30"/>
      <c r="H30" s="30"/>
      <c r="I30" s="30"/>
    </row>
  </sheetData>
  <mergeCells count="11">
    <mergeCell ref="A1:I1"/>
    <mergeCell ref="A2:I2"/>
    <mergeCell ref="A3:I3"/>
    <mergeCell ref="A26:I26"/>
    <mergeCell ref="K2:K3"/>
    <mergeCell ref="A7:I7"/>
    <mergeCell ref="A22:I22"/>
    <mergeCell ref="A25:I25"/>
    <mergeCell ref="A12:I12"/>
    <mergeCell ref="A17:I17"/>
    <mergeCell ref="A4:I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orientation="landscape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showGridLines="0" workbookViewId="0">
      <selection activeCell="A19" sqref="A19:I19"/>
    </sheetView>
  </sheetViews>
  <sheetFormatPr baseColWidth="10" defaultRowHeight="12.75" x14ac:dyDescent="0.2"/>
  <cols>
    <col min="1" max="1" width="34.85546875" style="29" bestFit="1" customWidth="1"/>
    <col min="2" max="9" width="8.5703125" style="72" bestFit="1" customWidth="1"/>
    <col min="10" max="47" width="10.7109375" style="19" customWidth="1"/>
    <col min="48" max="16384" width="11.42578125" style="19"/>
  </cols>
  <sheetData>
    <row r="1" spans="1:11" ht="15" x14ac:dyDescent="0.2">
      <c r="A1" s="265" t="s">
        <v>77</v>
      </c>
      <c r="B1" s="265"/>
      <c r="C1" s="265"/>
      <c r="D1" s="265"/>
      <c r="E1" s="265"/>
      <c r="F1" s="265"/>
      <c r="G1" s="265"/>
      <c r="H1" s="265"/>
      <c r="I1" s="265"/>
    </row>
    <row r="2" spans="1:11" ht="15" customHeight="1" x14ac:dyDescent="0.2">
      <c r="A2" s="265" t="s">
        <v>190</v>
      </c>
      <c r="B2" s="265"/>
      <c r="C2" s="265"/>
      <c r="D2" s="265"/>
      <c r="E2" s="265"/>
      <c r="F2" s="265"/>
      <c r="G2" s="265"/>
      <c r="H2" s="265"/>
      <c r="I2" s="265"/>
      <c r="K2" s="259" t="s">
        <v>50</v>
      </c>
    </row>
    <row r="3" spans="1:11" ht="15" customHeight="1" x14ac:dyDescent="0.2">
      <c r="A3" s="265" t="s">
        <v>238</v>
      </c>
      <c r="B3" s="265"/>
      <c r="C3" s="265"/>
      <c r="D3" s="265"/>
      <c r="E3" s="265"/>
      <c r="F3" s="265"/>
      <c r="G3" s="265"/>
      <c r="H3" s="265"/>
      <c r="I3" s="265"/>
      <c r="K3" s="259"/>
    </row>
    <row r="4" spans="1:11" x14ac:dyDescent="0.2">
      <c r="A4" s="20"/>
      <c r="B4" s="69"/>
      <c r="C4" s="69"/>
      <c r="D4" s="69"/>
      <c r="E4" s="69"/>
      <c r="F4" s="69"/>
      <c r="G4" s="69"/>
      <c r="H4" s="69"/>
      <c r="I4" s="69"/>
    </row>
    <row r="5" spans="1:11" ht="15" customHeight="1" x14ac:dyDescent="0.2">
      <c r="A5" s="22" t="s">
        <v>212</v>
      </c>
      <c r="B5" s="47">
        <v>2014</v>
      </c>
      <c r="C5" s="47">
        <v>2015</v>
      </c>
      <c r="D5" s="47">
        <v>2016</v>
      </c>
      <c r="E5" s="47">
        <v>2017</v>
      </c>
      <c r="F5" s="47">
        <v>2018</v>
      </c>
      <c r="G5" s="47">
        <v>2019</v>
      </c>
      <c r="H5" s="47">
        <v>2020</v>
      </c>
      <c r="I5" s="47">
        <v>2021</v>
      </c>
    </row>
    <row r="6" spans="1:11" ht="15" customHeight="1" x14ac:dyDescent="0.2">
      <c r="A6" s="105" t="s">
        <v>69</v>
      </c>
      <c r="B6" s="106">
        <v>183280</v>
      </c>
      <c r="C6" s="106">
        <v>192076</v>
      </c>
      <c r="D6" s="106">
        <v>196466</v>
      </c>
      <c r="E6" s="106">
        <v>205049</v>
      </c>
      <c r="F6" s="106">
        <v>218267</v>
      </c>
      <c r="G6" s="106">
        <v>206625</v>
      </c>
      <c r="H6" s="106">
        <v>196990</v>
      </c>
      <c r="I6" s="106">
        <v>186874</v>
      </c>
    </row>
    <row r="7" spans="1:11" ht="15" customHeight="1" x14ac:dyDescent="0.2">
      <c r="A7" s="98" t="s">
        <v>213</v>
      </c>
      <c r="B7" s="37">
        <v>688</v>
      </c>
      <c r="C7" s="37">
        <v>493</v>
      </c>
      <c r="D7" s="37">
        <v>748</v>
      </c>
      <c r="E7" s="37">
        <v>345</v>
      </c>
      <c r="F7" s="37">
        <v>442</v>
      </c>
      <c r="G7" s="37">
        <v>12</v>
      </c>
      <c r="H7" s="37">
        <v>3</v>
      </c>
      <c r="I7" s="37">
        <v>7</v>
      </c>
    </row>
    <row r="8" spans="1:11" ht="15" customHeight="1" x14ac:dyDescent="0.2">
      <c r="A8" s="98" t="s">
        <v>214</v>
      </c>
      <c r="B8" s="91">
        <v>1983</v>
      </c>
      <c r="C8" s="91">
        <v>2224</v>
      </c>
      <c r="D8" s="91">
        <v>2182</v>
      </c>
      <c r="E8" s="91">
        <v>2026</v>
      </c>
      <c r="F8" s="91">
        <v>1965</v>
      </c>
      <c r="G8" s="91">
        <v>2626</v>
      </c>
      <c r="H8" s="91">
        <v>2657</v>
      </c>
      <c r="I8" s="91">
        <v>3251</v>
      </c>
    </row>
    <row r="9" spans="1:11" ht="15" customHeight="1" x14ac:dyDescent="0.2">
      <c r="A9" s="98" t="s">
        <v>215</v>
      </c>
      <c r="B9" s="91">
        <v>2609</v>
      </c>
      <c r="C9" s="91">
        <v>2336</v>
      </c>
      <c r="D9" s="91">
        <v>2434</v>
      </c>
      <c r="E9" s="91">
        <v>2238</v>
      </c>
      <c r="F9" s="91">
        <v>2639</v>
      </c>
      <c r="G9" s="91">
        <v>2311</v>
      </c>
      <c r="H9" s="91">
        <v>2328</v>
      </c>
      <c r="I9" s="91">
        <v>2384</v>
      </c>
    </row>
    <row r="10" spans="1:11" ht="15" customHeight="1" x14ac:dyDescent="0.2">
      <c r="A10" s="98" t="s">
        <v>216</v>
      </c>
      <c r="B10" s="37">
        <v>403</v>
      </c>
      <c r="C10" s="37">
        <v>419</v>
      </c>
      <c r="D10" s="37">
        <v>463</v>
      </c>
      <c r="E10" s="37">
        <v>354</v>
      </c>
      <c r="F10" s="37">
        <v>346</v>
      </c>
      <c r="G10" s="37">
        <v>353</v>
      </c>
      <c r="H10" s="37">
        <v>302</v>
      </c>
      <c r="I10" s="37">
        <v>340</v>
      </c>
    </row>
    <row r="11" spans="1:11" ht="15" customHeight="1" x14ac:dyDescent="0.2">
      <c r="A11" s="98" t="s">
        <v>217</v>
      </c>
      <c r="B11" s="91">
        <v>12590</v>
      </c>
      <c r="C11" s="91">
        <v>13653</v>
      </c>
      <c r="D11" s="91">
        <v>15519</v>
      </c>
      <c r="E11" s="91">
        <v>17690</v>
      </c>
      <c r="F11" s="91">
        <v>19348</v>
      </c>
      <c r="G11" s="91">
        <v>19439</v>
      </c>
      <c r="H11" s="91">
        <v>16942</v>
      </c>
      <c r="I11" s="91">
        <v>14277</v>
      </c>
    </row>
    <row r="12" spans="1:11" ht="15" customHeight="1" x14ac:dyDescent="0.2">
      <c r="A12" s="98" t="s">
        <v>218</v>
      </c>
      <c r="B12" s="91">
        <v>2065</v>
      </c>
      <c r="C12" s="91">
        <v>2317</v>
      </c>
      <c r="D12" s="91">
        <v>2632</v>
      </c>
      <c r="E12" s="91">
        <v>2249</v>
      </c>
      <c r="F12" s="91">
        <v>2518</v>
      </c>
      <c r="G12" s="100" t="s">
        <v>83</v>
      </c>
      <c r="H12" s="100" t="s">
        <v>83</v>
      </c>
      <c r="I12" s="100" t="s">
        <v>83</v>
      </c>
    </row>
    <row r="13" spans="1:11" ht="15" customHeight="1" x14ac:dyDescent="0.2">
      <c r="A13" s="98" t="s">
        <v>219</v>
      </c>
      <c r="B13" s="91">
        <v>18870</v>
      </c>
      <c r="C13" s="91">
        <v>19871</v>
      </c>
      <c r="D13" s="91">
        <v>19311</v>
      </c>
      <c r="E13" s="91">
        <v>19601</v>
      </c>
      <c r="F13" s="91">
        <v>21170</v>
      </c>
      <c r="G13" s="91">
        <v>19397</v>
      </c>
      <c r="H13" s="91">
        <v>18621</v>
      </c>
      <c r="I13" s="91">
        <v>17925</v>
      </c>
    </row>
    <row r="14" spans="1:11" ht="15" customHeight="1" x14ac:dyDescent="0.2">
      <c r="A14" s="98" t="s">
        <v>220</v>
      </c>
      <c r="B14" s="99" t="s">
        <v>83</v>
      </c>
      <c r="C14" s="99" t="s">
        <v>83</v>
      </c>
      <c r="D14" s="99" t="s">
        <v>83</v>
      </c>
      <c r="E14" s="99" t="s">
        <v>83</v>
      </c>
      <c r="F14" s="99" t="s">
        <v>83</v>
      </c>
      <c r="G14" s="91">
        <v>1546</v>
      </c>
      <c r="H14" s="91">
        <v>1931</v>
      </c>
      <c r="I14" s="91">
        <v>1807</v>
      </c>
    </row>
    <row r="15" spans="1:11" ht="15" customHeight="1" x14ac:dyDescent="0.2">
      <c r="A15" s="98" t="s">
        <v>221</v>
      </c>
      <c r="B15" s="37">
        <v>814</v>
      </c>
      <c r="C15" s="37">
        <v>1077</v>
      </c>
      <c r="D15" s="37">
        <v>1035</v>
      </c>
      <c r="E15" s="37">
        <v>909</v>
      </c>
      <c r="F15" s="37">
        <v>920</v>
      </c>
      <c r="G15" s="37">
        <v>809</v>
      </c>
      <c r="H15" s="37">
        <v>847</v>
      </c>
      <c r="I15" s="37">
        <v>794</v>
      </c>
    </row>
    <row r="16" spans="1:11" ht="15" customHeight="1" x14ac:dyDescent="0.2">
      <c r="A16" s="101" t="s">
        <v>222</v>
      </c>
      <c r="B16" s="99" t="s">
        <v>83</v>
      </c>
      <c r="C16" s="99" t="s">
        <v>83</v>
      </c>
      <c r="D16" s="99" t="s">
        <v>83</v>
      </c>
      <c r="E16" s="99" t="s">
        <v>83</v>
      </c>
      <c r="F16" s="99" t="s">
        <v>83</v>
      </c>
      <c r="G16" s="107">
        <v>376</v>
      </c>
      <c r="H16" s="107">
        <v>409</v>
      </c>
      <c r="I16" s="107">
        <v>411</v>
      </c>
    </row>
    <row r="17" spans="1:9" ht="15" customHeight="1" x14ac:dyDescent="0.2">
      <c r="A17" s="101" t="s">
        <v>223</v>
      </c>
      <c r="B17" s="99" t="s">
        <v>83</v>
      </c>
      <c r="C17" s="99" t="s">
        <v>83</v>
      </c>
      <c r="D17" s="99" t="s">
        <v>83</v>
      </c>
      <c r="E17" s="99" t="s">
        <v>83</v>
      </c>
      <c r="F17" s="99" t="s">
        <v>83</v>
      </c>
      <c r="G17" s="107">
        <v>119</v>
      </c>
      <c r="H17" s="107">
        <v>133</v>
      </c>
      <c r="I17" s="107">
        <v>150</v>
      </c>
    </row>
    <row r="18" spans="1:9" ht="15" customHeight="1" x14ac:dyDescent="0.2">
      <c r="A18" s="101" t="s">
        <v>224</v>
      </c>
      <c r="B18" s="99" t="s">
        <v>83</v>
      </c>
      <c r="C18" s="99" t="s">
        <v>83</v>
      </c>
      <c r="D18" s="99" t="s">
        <v>83</v>
      </c>
      <c r="E18" s="99" t="s">
        <v>83</v>
      </c>
      <c r="F18" s="99" t="s">
        <v>83</v>
      </c>
      <c r="G18" s="107">
        <v>314</v>
      </c>
      <c r="H18" s="107">
        <v>292</v>
      </c>
      <c r="I18" s="107">
        <v>209</v>
      </c>
    </row>
    <row r="19" spans="1:9" ht="15" customHeight="1" x14ac:dyDescent="0.2">
      <c r="A19" s="98" t="s">
        <v>261</v>
      </c>
      <c r="B19" s="99">
        <v>472</v>
      </c>
      <c r="C19" s="99">
        <v>426</v>
      </c>
      <c r="D19" s="99">
        <v>495</v>
      </c>
      <c r="E19" s="99">
        <v>512</v>
      </c>
      <c r="F19" s="99">
        <v>440</v>
      </c>
      <c r="G19" s="37">
        <v>652</v>
      </c>
      <c r="H19" s="37">
        <v>591</v>
      </c>
      <c r="I19" s="37">
        <v>630</v>
      </c>
    </row>
    <row r="20" spans="1:9" ht="15" customHeight="1" x14ac:dyDescent="0.2">
      <c r="A20" s="101" t="s">
        <v>222</v>
      </c>
      <c r="B20" s="99" t="s">
        <v>83</v>
      </c>
      <c r="C20" s="99" t="s">
        <v>83</v>
      </c>
      <c r="D20" s="99" t="s">
        <v>83</v>
      </c>
      <c r="E20" s="99" t="s">
        <v>83</v>
      </c>
      <c r="F20" s="99" t="s">
        <v>83</v>
      </c>
      <c r="G20" s="107">
        <v>257</v>
      </c>
      <c r="H20" s="107">
        <v>261</v>
      </c>
      <c r="I20" s="107">
        <v>285</v>
      </c>
    </row>
    <row r="21" spans="1:9" ht="15" customHeight="1" x14ac:dyDescent="0.2">
      <c r="A21" s="101" t="s">
        <v>223</v>
      </c>
      <c r="B21" s="99" t="s">
        <v>83</v>
      </c>
      <c r="C21" s="99" t="s">
        <v>83</v>
      </c>
      <c r="D21" s="99" t="s">
        <v>83</v>
      </c>
      <c r="E21" s="99" t="s">
        <v>83</v>
      </c>
      <c r="F21" s="99" t="s">
        <v>83</v>
      </c>
      <c r="G21" s="107">
        <v>50</v>
      </c>
      <c r="H21" s="107">
        <v>40</v>
      </c>
      <c r="I21" s="107">
        <v>49</v>
      </c>
    </row>
    <row r="22" spans="1:9" ht="15" customHeight="1" x14ac:dyDescent="0.2">
      <c r="A22" s="101" t="s">
        <v>224</v>
      </c>
      <c r="B22" s="99" t="s">
        <v>83</v>
      </c>
      <c r="C22" s="99" t="s">
        <v>83</v>
      </c>
      <c r="D22" s="99" t="s">
        <v>83</v>
      </c>
      <c r="E22" s="99" t="s">
        <v>83</v>
      </c>
      <c r="F22" s="99" t="s">
        <v>83</v>
      </c>
      <c r="G22" s="107">
        <v>345</v>
      </c>
      <c r="H22" s="107">
        <v>290</v>
      </c>
      <c r="I22" s="107">
        <v>289</v>
      </c>
    </row>
    <row r="23" spans="1:9" ht="15" customHeight="1" x14ac:dyDescent="0.2">
      <c r="A23" s="98" t="s">
        <v>226</v>
      </c>
      <c r="B23" s="99">
        <v>58</v>
      </c>
      <c r="C23" s="99">
        <v>33</v>
      </c>
      <c r="D23" s="99">
        <v>54</v>
      </c>
      <c r="E23" s="99">
        <v>25</v>
      </c>
      <c r="F23" s="99">
        <v>36</v>
      </c>
      <c r="G23" s="37">
        <v>22</v>
      </c>
      <c r="H23" s="37">
        <v>40</v>
      </c>
      <c r="I23" s="37">
        <v>56</v>
      </c>
    </row>
    <row r="24" spans="1:9" ht="15" customHeight="1" x14ac:dyDescent="0.2">
      <c r="A24" s="98" t="s">
        <v>227</v>
      </c>
      <c r="B24" s="99" t="s">
        <v>83</v>
      </c>
      <c r="C24" s="99" t="s">
        <v>83</v>
      </c>
      <c r="D24" s="99" t="s">
        <v>83</v>
      </c>
      <c r="E24" s="99" t="s">
        <v>83</v>
      </c>
      <c r="F24" s="99" t="s">
        <v>83</v>
      </c>
      <c r="G24" s="91">
        <v>3752</v>
      </c>
      <c r="H24" s="91">
        <v>5459</v>
      </c>
      <c r="I24" s="91">
        <v>7007</v>
      </c>
    </row>
    <row r="25" spans="1:9" ht="15" customHeight="1" x14ac:dyDescent="0.2">
      <c r="A25" s="98" t="s">
        <v>228</v>
      </c>
      <c r="B25" s="99" t="s">
        <v>83</v>
      </c>
      <c r="C25" s="99" t="s">
        <v>83</v>
      </c>
      <c r="D25" s="99" t="s">
        <v>83</v>
      </c>
      <c r="E25" s="99" t="s">
        <v>83</v>
      </c>
      <c r="F25" s="99" t="s">
        <v>83</v>
      </c>
      <c r="G25" s="91">
        <v>2231</v>
      </c>
      <c r="H25" s="91">
        <v>2153</v>
      </c>
      <c r="I25" s="100" t="s">
        <v>83</v>
      </c>
    </row>
    <row r="26" spans="1:9" ht="15" customHeight="1" x14ac:dyDescent="0.2">
      <c r="A26" s="98" t="s">
        <v>262</v>
      </c>
      <c r="B26" s="91">
        <v>35125</v>
      </c>
      <c r="C26" s="91">
        <v>36631</v>
      </c>
      <c r="D26" s="91">
        <v>37154</v>
      </c>
      <c r="E26" s="91">
        <v>38000</v>
      </c>
      <c r="F26" s="91">
        <v>40591</v>
      </c>
      <c r="G26" s="91">
        <v>35980</v>
      </c>
      <c r="H26" s="91">
        <v>33172</v>
      </c>
      <c r="I26" s="91">
        <v>27433</v>
      </c>
    </row>
    <row r="27" spans="1:9" ht="15" customHeight="1" x14ac:dyDescent="0.2">
      <c r="A27" s="98" t="s">
        <v>263</v>
      </c>
      <c r="B27" s="91">
        <v>79788</v>
      </c>
      <c r="C27" s="91">
        <v>83073</v>
      </c>
      <c r="D27" s="91">
        <v>83972</v>
      </c>
      <c r="E27" s="91">
        <v>88018</v>
      </c>
      <c r="F27" s="91">
        <v>89177</v>
      </c>
      <c r="G27" s="91">
        <v>79875</v>
      </c>
      <c r="H27" s="91">
        <v>74665</v>
      </c>
      <c r="I27" s="91">
        <v>74641</v>
      </c>
    </row>
    <row r="28" spans="1:9" ht="15" customHeight="1" x14ac:dyDescent="0.2">
      <c r="A28" s="98" t="s">
        <v>229</v>
      </c>
      <c r="B28" s="91">
        <v>25569</v>
      </c>
      <c r="C28" s="91">
        <v>27478</v>
      </c>
      <c r="D28" s="91">
        <v>28007</v>
      </c>
      <c r="E28" s="91">
        <v>30198</v>
      </c>
      <c r="F28" s="91">
        <v>36380</v>
      </c>
      <c r="G28" s="91">
        <v>33346</v>
      </c>
      <c r="H28" s="91">
        <v>33177</v>
      </c>
      <c r="I28" s="91">
        <v>30511</v>
      </c>
    </row>
    <row r="29" spans="1:9" ht="15" customHeight="1" x14ac:dyDescent="0.2">
      <c r="A29" s="98" t="s">
        <v>230</v>
      </c>
      <c r="B29" s="91">
        <v>1765</v>
      </c>
      <c r="C29" s="91">
        <v>1301</v>
      </c>
      <c r="D29" s="91">
        <v>1606</v>
      </c>
      <c r="E29" s="91">
        <v>2054</v>
      </c>
      <c r="F29" s="91">
        <v>1746</v>
      </c>
      <c r="G29" s="91">
        <v>3438</v>
      </c>
      <c r="H29" s="91">
        <v>3889</v>
      </c>
      <c r="I29" s="91">
        <v>5811</v>
      </c>
    </row>
    <row r="30" spans="1:9" ht="15" customHeight="1" x14ac:dyDescent="0.2">
      <c r="A30" s="98" t="s">
        <v>231</v>
      </c>
      <c r="B30" s="99">
        <v>325</v>
      </c>
      <c r="C30" s="99">
        <v>567</v>
      </c>
      <c r="D30" s="99">
        <v>578</v>
      </c>
      <c r="E30" s="99">
        <v>664</v>
      </c>
      <c r="F30" s="99">
        <v>430</v>
      </c>
      <c r="G30" s="99">
        <v>836</v>
      </c>
      <c r="H30" s="99">
        <v>213</v>
      </c>
      <c r="I30" s="100" t="s">
        <v>83</v>
      </c>
    </row>
    <row r="31" spans="1:9" ht="15" customHeight="1" x14ac:dyDescent="0.2">
      <c r="A31" s="98" t="s">
        <v>232</v>
      </c>
      <c r="B31" s="99">
        <v>12</v>
      </c>
      <c r="C31" s="99">
        <v>56</v>
      </c>
      <c r="D31" s="99">
        <v>25</v>
      </c>
      <c r="E31" s="99">
        <v>3</v>
      </c>
      <c r="F31" s="99">
        <v>4</v>
      </c>
      <c r="G31" s="100" t="s">
        <v>83</v>
      </c>
      <c r="H31" s="100" t="s">
        <v>83</v>
      </c>
      <c r="I31" s="100" t="s">
        <v>83</v>
      </c>
    </row>
    <row r="32" spans="1:9" ht="15" customHeight="1" thickBot="1" x14ac:dyDescent="0.25">
      <c r="A32" s="102" t="s">
        <v>233</v>
      </c>
      <c r="B32" s="103">
        <v>144</v>
      </c>
      <c r="C32" s="103">
        <v>121</v>
      </c>
      <c r="D32" s="103">
        <v>251</v>
      </c>
      <c r="E32" s="103">
        <v>157</v>
      </c>
      <c r="F32" s="103">
        <v>116</v>
      </c>
      <c r="G32" s="104" t="s">
        <v>83</v>
      </c>
      <c r="H32" s="104" t="s">
        <v>83</v>
      </c>
      <c r="I32" s="104" t="s">
        <v>83</v>
      </c>
    </row>
    <row r="33" spans="1:9" ht="15" customHeight="1" x14ac:dyDescent="0.2">
      <c r="A33" s="271" t="s">
        <v>234</v>
      </c>
      <c r="B33" s="271"/>
      <c r="C33" s="271"/>
      <c r="D33" s="271"/>
      <c r="E33" s="271"/>
      <c r="F33" s="271"/>
      <c r="G33" s="271"/>
      <c r="H33" s="271"/>
      <c r="I33" s="271"/>
    </row>
    <row r="34" spans="1:9" ht="15" customHeight="1" x14ac:dyDescent="0.2">
      <c r="A34" s="270" t="s">
        <v>235</v>
      </c>
      <c r="B34" s="270"/>
      <c r="C34" s="270"/>
      <c r="D34" s="270"/>
      <c r="E34" s="270"/>
      <c r="F34" s="270"/>
      <c r="G34" s="270"/>
      <c r="H34" s="270"/>
      <c r="I34" s="270"/>
    </row>
    <row r="35" spans="1:9" x14ac:dyDescent="0.2">
      <c r="A35" s="270" t="s">
        <v>236</v>
      </c>
      <c r="B35" s="270"/>
      <c r="C35" s="270"/>
      <c r="D35" s="270"/>
      <c r="E35" s="270"/>
      <c r="F35" s="270"/>
      <c r="G35" s="270"/>
      <c r="H35" s="270"/>
      <c r="I35" s="270"/>
    </row>
    <row r="36" spans="1:9" ht="29.25" customHeight="1" x14ac:dyDescent="0.2">
      <c r="A36" s="270" t="s">
        <v>237</v>
      </c>
      <c r="B36" s="270"/>
      <c r="C36" s="270"/>
      <c r="D36" s="270"/>
      <c r="E36" s="270"/>
      <c r="F36" s="270"/>
      <c r="G36" s="270"/>
      <c r="H36" s="270"/>
      <c r="I36" s="270"/>
    </row>
    <row r="37" spans="1:9" ht="15" customHeight="1" x14ac:dyDescent="0.2">
      <c r="A37" s="264" t="s">
        <v>68</v>
      </c>
      <c r="B37" s="264"/>
      <c r="C37" s="264"/>
      <c r="D37" s="264"/>
      <c r="E37" s="264"/>
      <c r="F37" s="264"/>
      <c r="G37" s="264"/>
      <c r="H37" s="264"/>
      <c r="I37" s="264"/>
    </row>
    <row r="38" spans="1:9" x14ac:dyDescent="0.2">
      <c r="B38" s="71"/>
      <c r="C38" s="71"/>
      <c r="D38" s="71"/>
      <c r="E38" s="71"/>
      <c r="F38" s="71"/>
      <c r="G38" s="71"/>
      <c r="H38" s="71"/>
      <c r="I38" s="71"/>
    </row>
    <row r="39" spans="1:9" x14ac:dyDescent="0.2">
      <c r="B39" s="71"/>
      <c r="C39" s="71"/>
      <c r="D39" s="71"/>
      <c r="E39" s="71"/>
      <c r="F39" s="71"/>
      <c r="G39" s="71"/>
      <c r="H39" s="71"/>
      <c r="I39" s="71"/>
    </row>
    <row r="40" spans="1:9" x14ac:dyDescent="0.2">
      <c r="B40" s="71"/>
      <c r="C40" s="71"/>
      <c r="D40" s="71"/>
      <c r="E40" s="71"/>
      <c r="F40" s="71"/>
      <c r="G40" s="71"/>
      <c r="H40" s="71"/>
      <c r="I40" s="71"/>
    </row>
    <row r="41" spans="1:9" x14ac:dyDescent="0.2">
      <c r="B41" s="71"/>
      <c r="C41" s="71"/>
      <c r="D41" s="71"/>
      <c r="E41" s="71"/>
      <c r="F41" s="71"/>
      <c r="G41" s="71"/>
      <c r="H41" s="71"/>
      <c r="I41" s="71"/>
    </row>
  </sheetData>
  <mergeCells count="9">
    <mergeCell ref="A36:I36"/>
    <mergeCell ref="A37:I37"/>
    <mergeCell ref="A1:I1"/>
    <mergeCell ref="A2:I2"/>
    <mergeCell ref="K2:K3"/>
    <mergeCell ref="A3:I3"/>
    <mergeCell ref="A33:I33"/>
    <mergeCell ref="A34:I34"/>
    <mergeCell ref="A35:I35"/>
  </mergeCells>
  <conditionalFormatting sqref="G8:I11">
    <cfRule type="cellIs" dxfId="51" priority="1" operator="equal">
      <formula>0</formula>
    </cfRule>
  </conditionalFormatting>
  <conditionalFormatting sqref="G31:I31 I30">
    <cfRule type="cellIs" dxfId="50" priority="3" operator="equal">
      <formula>0</formula>
    </cfRule>
  </conditionalFormatting>
  <conditionalFormatting sqref="G32:I32">
    <cfRule type="cellIs" dxfId="49" priority="2" operator="equal">
      <formula>0</formula>
    </cfRule>
  </conditionalFormatting>
  <conditionalFormatting sqref="G7:I7 G12:I12 I25">
    <cfRule type="cellIs" dxfId="48" priority="4" operator="equal">
      <formula>0</formula>
    </cfRule>
  </conditionalFormatting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90" orientation="landscape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K40"/>
  <sheetViews>
    <sheetView showGridLines="0" workbookViewId="0">
      <selection activeCell="A19" sqref="A19:I19"/>
    </sheetView>
  </sheetViews>
  <sheetFormatPr baseColWidth="10" defaultRowHeight="12.75" x14ac:dyDescent="0.2"/>
  <cols>
    <col min="1" max="1" width="18" style="29" bestFit="1" customWidth="1"/>
    <col min="2" max="9" width="9.7109375" style="29" customWidth="1"/>
    <col min="10" max="47" width="10.7109375" style="19" customWidth="1"/>
    <col min="48" max="16384" width="11.42578125" style="19"/>
  </cols>
  <sheetData>
    <row r="1" spans="1:11" ht="15" x14ac:dyDescent="0.2">
      <c r="A1" s="265" t="s">
        <v>78</v>
      </c>
      <c r="B1" s="265"/>
      <c r="C1" s="265"/>
      <c r="D1" s="265"/>
      <c r="E1" s="265"/>
      <c r="F1" s="265"/>
      <c r="G1" s="265"/>
      <c r="H1" s="265"/>
      <c r="I1" s="265"/>
    </row>
    <row r="2" spans="1:11" ht="15" customHeight="1" x14ac:dyDescent="0.2">
      <c r="A2" s="265" t="s">
        <v>240</v>
      </c>
      <c r="B2" s="265"/>
      <c r="C2" s="265"/>
      <c r="D2" s="265"/>
      <c r="E2" s="265"/>
      <c r="F2" s="265"/>
      <c r="G2" s="265"/>
      <c r="H2" s="265"/>
      <c r="I2" s="265"/>
      <c r="K2" s="259" t="s">
        <v>50</v>
      </c>
    </row>
    <row r="3" spans="1:11" ht="15" customHeight="1" x14ac:dyDescent="0.2">
      <c r="A3" s="265" t="s">
        <v>241</v>
      </c>
      <c r="B3" s="265"/>
      <c r="C3" s="265"/>
      <c r="D3" s="265"/>
      <c r="E3" s="265"/>
      <c r="F3" s="265"/>
      <c r="G3" s="265"/>
      <c r="H3" s="265"/>
      <c r="I3" s="265"/>
      <c r="K3" s="259"/>
    </row>
    <row r="4" spans="1:11" x14ac:dyDescent="0.2">
      <c r="A4" s="20"/>
      <c r="B4" s="21"/>
      <c r="C4" s="21"/>
      <c r="D4" s="21"/>
      <c r="E4" s="21"/>
      <c r="F4" s="21"/>
      <c r="G4" s="21"/>
      <c r="H4" s="21"/>
      <c r="I4" s="21"/>
    </row>
    <row r="5" spans="1:11" ht="17.100000000000001" customHeight="1" x14ac:dyDescent="0.2">
      <c r="A5" s="22" t="s">
        <v>85</v>
      </c>
      <c r="B5" s="47">
        <v>2014</v>
      </c>
      <c r="C5" s="47">
        <v>2015</v>
      </c>
      <c r="D5" s="47">
        <v>2016</v>
      </c>
      <c r="E5" s="47">
        <v>2017</v>
      </c>
      <c r="F5" s="47">
        <v>2018</v>
      </c>
      <c r="G5" s="47">
        <v>2019</v>
      </c>
      <c r="H5" s="47">
        <v>2020</v>
      </c>
      <c r="I5" s="47">
        <v>2021</v>
      </c>
    </row>
    <row r="6" spans="1:11" s="32" customFormat="1" ht="17.100000000000001" customHeight="1" x14ac:dyDescent="0.2">
      <c r="A6" s="31" t="s">
        <v>69</v>
      </c>
      <c r="B6" s="74">
        <v>183280</v>
      </c>
      <c r="C6" s="74">
        <v>192076</v>
      </c>
      <c r="D6" s="74">
        <v>196466</v>
      </c>
      <c r="E6" s="74">
        <v>205049</v>
      </c>
      <c r="F6" s="74">
        <v>218267</v>
      </c>
      <c r="G6" s="74">
        <v>206625</v>
      </c>
      <c r="H6" s="74">
        <v>196990</v>
      </c>
      <c r="I6" s="74">
        <v>186874</v>
      </c>
    </row>
    <row r="7" spans="1:11" ht="17.100000000000001" customHeight="1" x14ac:dyDescent="0.2">
      <c r="A7" s="24" t="s">
        <v>118</v>
      </c>
      <c r="B7" s="73">
        <v>11863</v>
      </c>
      <c r="C7" s="73">
        <v>13609</v>
      </c>
      <c r="D7" s="73">
        <v>13561</v>
      </c>
      <c r="E7" s="73">
        <v>14536</v>
      </c>
      <c r="F7" s="73">
        <v>14092</v>
      </c>
      <c r="G7" s="73">
        <v>14220</v>
      </c>
      <c r="H7" s="73">
        <v>12958</v>
      </c>
      <c r="I7" s="73">
        <v>10944</v>
      </c>
    </row>
    <row r="8" spans="1:11" ht="17.100000000000001" customHeight="1" x14ac:dyDescent="0.2">
      <c r="A8" s="24" t="s">
        <v>119</v>
      </c>
      <c r="B8" s="73">
        <v>12754</v>
      </c>
      <c r="C8" s="73">
        <v>12735</v>
      </c>
      <c r="D8" s="73">
        <v>12218</v>
      </c>
      <c r="E8" s="73">
        <v>14086</v>
      </c>
      <c r="F8" s="73">
        <v>14162</v>
      </c>
      <c r="G8" s="73">
        <v>11693</v>
      </c>
      <c r="H8" s="73">
        <v>10618</v>
      </c>
      <c r="I8" s="73">
        <v>11666</v>
      </c>
    </row>
    <row r="9" spans="1:11" ht="17.100000000000001" customHeight="1" x14ac:dyDescent="0.2">
      <c r="A9" s="24" t="s">
        <v>120</v>
      </c>
      <c r="B9" s="73">
        <v>9279</v>
      </c>
      <c r="C9" s="73">
        <v>10185</v>
      </c>
      <c r="D9" s="73">
        <v>10138</v>
      </c>
      <c r="E9" s="73">
        <v>10253</v>
      </c>
      <c r="F9" s="73">
        <v>10863</v>
      </c>
      <c r="G9" s="73">
        <v>8931</v>
      </c>
      <c r="H9" s="73">
        <v>8682</v>
      </c>
      <c r="I9" s="73">
        <v>8780</v>
      </c>
    </row>
    <row r="10" spans="1:11" ht="17.100000000000001" customHeight="1" x14ac:dyDescent="0.2">
      <c r="A10" s="24" t="s">
        <v>121</v>
      </c>
      <c r="B10" s="73">
        <v>10189</v>
      </c>
      <c r="C10" s="73">
        <v>10205</v>
      </c>
      <c r="D10" s="73">
        <v>11000</v>
      </c>
      <c r="E10" s="73">
        <v>11349</v>
      </c>
      <c r="F10" s="73">
        <v>11722</v>
      </c>
      <c r="G10" s="73">
        <v>11762</v>
      </c>
      <c r="H10" s="73">
        <v>10612</v>
      </c>
      <c r="I10" s="73">
        <v>10496</v>
      </c>
    </row>
    <row r="11" spans="1:11" ht="17.100000000000001" customHeight="1" x14ac:dyDescent="0.2">
      <c r="A11" s="24" t="s">
        <v>122</v>
      </c>
      <c r="B11" s="73">
        <v>4091</v>
      </c>
      <c r="C11" s="73">
        <v>4342</v>
      </c>
      <c r="D11" s="73">
        <v>4410</v>
      </c>
      <c r="E11" s="73">
        <v>4249</v>
      </c>
      <c r="F11" s="73">
        <v>4829</v>
      </c>
      <c r="G11" s="73">
        <v>4456</v>
      </c>
      <c r="H11" s="73">
        <v>4087</v>
      </c>
      <c r="I11" s="73">
        <v>4154</v>
      </c>
    </row>
    <row r="12" spans="1:11" ht="17.100000000000001" customHeight="1" x14ac:dyDescent="0.2">
      <c r="A12" s="24" t="s">
        <v>123</v>
      </c>
      <c r="B12" s="73">
        <v>6826</v>
      </c>
      <c r="C12" s="73">
        <v>7525</v>
      </c>
      <c r="D12" s="73">
        <v>7406</v>
      </c>
      <c r="E12" s="73">
        <v>7557</v>
      </c>
      <c r="F12" s="73">
        <v>8253</v>
      </c>
      <c r="G12" s="73">
        <v>8215</v>
      </c>
      <c r="H12" s="73">
        <v>7582</v>
      </c>
      <c r="I12" s="73">
        <v>7566</v>
      </c>
    </row>
    <row r="13" spans="1:11" ht="17.100000000000001" customHeight="1" x14ac:dyDescent="0.2">
      <c r="A13" s="24" t="s">
        <v>124</v>
      </c>
      <c r="B13" s="73">
        <v>1304</v>
      </c>
      <c r="C13" s="73">
        <v>1332</v>
      </c>
      <c r="D13" s="73">
        <v>1474</v>
      </c>
      <c r="E13" s="73">
        <v>1607</v>
      </c>
      <c r="F13" s="73">
        <v>1929</v>
      </c>
      <c r="G13" s="73">
        <v>1875</v>
      </c>
      <c r="H13" s="73">
        <v>1680</v>
      </c>
      <c r="I13" s="73">
        <v>1818</v>
      </c>
    </row>
    <row r="14" spans="1:11" ht="17.100000000000001" customHeight="1" x14ac:dyDescent="0.2">
      <c r="A14" s="24" t="s">
        <v>125</v>
      </c>
      <c r="B14" s="73">
        <v>16266</v>
      </c>
      <c r="C14" s="73">
        <v>16896</v>
      </c>
      <c r="D14" s="73">
        <v>17127</v>
      </c>
      <c r="E14" s="73">
        <v>17548</v>
      </c>
      <c r="F14" s="73">
        <v>19852</v>
      </c>
      <c r="G14" s="73">
        <v>19009</v>
      </c>
      <c r="H14" s="73">
        <v>18049</v>
      </c>
      <c r="I14" s="73">
        <v>16302</v>
      </c>
    </row>
    <row r="15" spans="1:11" ht="17.100000000000001" customHeight="1" x14ac:dyDescent="0.2">
      <c r="A15" s="24" t="s">
        <v>126</v>
      </c>
      <c r="B15" s="73">
        <v>9334</v>
      </c>
      <c r="C15" s="73">
        <v>9628</v>
      </c>
      <c r="D15" s="73">
        <v>9769</v>
      </c>
      <c r="E15" s="73">
        <v>9849</v>
      </c>
      <c r="F15" s="73">
        <v>10059</v>
      </c>
      <c r="G15" s="73">
        <v>9868</v>
      </c>
      <c r="H15" s="73">
        <v>9413</v>
      </c>
      <c r="I15" s="73">
        <v>8215</v>
      </c>
    </row>
    <row r="16" spans="1:11" ht="17.100000000000001" customHeight="1" x14ac:dyDescent="0.2">
      <c r="A16" s="24" t="s">
        <v>127</v>
      </c>
      <c r="B16" s="73">
        <v>8969</v>
      </c>
      <c r="C16" s="73">
        <v>10109</v>
      </c>
      <c r="D16" s="73">
        <v>10310</v>
      </c>
      <c r="E16" s="73">
        <v>10640</v>
      </c>
      <c r="F16" s="73">
        <v>11602</v>
      </c>
      <c r="G16" s="73">
        <v>10690</v>
      </c>
      <c r="H16" s="73">
        <v>10567</v>
      </c>
      <c r="I16" s="73">
        <v>9028</v>
      </c>
    </row>
    <row r="17" spans="1:9" ht="17.100000000000001" customHeight="1" x14ac:dyDescent="0.2">
      <c r="A17" s="24" t="s">
        <v>128</v>
      </c>
      <c r="B17" s="73">
        <v>3425</v>
      </c>
      <c r="C17" s="73">
        <v>3309</v>
      </c>
      <c r="D17" s="73">
        <v>3537</v>
      </c>
      <c r="E17" s="73">
        <v>3802</v>
      </c>
      <c r="F17" s="73">
        <v>4077</v>
      </c>
      <c r="G17" s="73">
        <v>3769</v>
      </c>
      <c r="H17" s="73">
        <v>3670</v>
      </c>
      <c r="I17" s="73">
        <v>4010</v>
      </c>
    </row>
    <row r="18" spans="1:9" ht="17.100000000000001" customHeight="1" x14ac:dyDescent="0.2">
      <c r="A18" s="24" t="s">
        <v>129</v>
      </c>
      <c r="B18" s="73">
        <v>14721</v>
      </c>
      <c r="C18" s="73">
        <v>15541</v>
      </c>
      <c r="D18" s="73">
        <v>16360</v>
      </c>
      <c r="E18" s="73">
        <v>16384</v>
      </c>
      <c r="F18" s="73">
        <v>17422</v>
      </c>
      <c r="G18" s="73">
        <v>15471</v>
      </c>
      <c r="H18" s="73">
        <v>14209</v>
      </c>
      <c r="I18" s="73">
        <v>14098</v>
      </c>
    </row>
    <row r="19" spans="1:9" ht="17.100000000000001" customHeight="1" x14ac:dyDescent="0.2">
      <c r="A19" s="24" t="s">
        <v>130</v>
      </c>
      <c r="B19" s="73">
        <v>5385</v>
      </c>
      <c r="C19" s="73">
        <v>4962</v>
      </c>
      <c r="D19" s="73">
        <v>4807</v>
      </c>
      <c r="E19" s="73">
        <v>5388</v>
      </c>
      <c r="F19" s="73">
        <v>5773</v>
      </c>
      <c r="G19" s="73">
        <v>5444</v>
      </c>
      <c r="H19" s="73">
        <v>5522</v>
      </c>
      <c r="I19" s="73">
        <v>5315</v>
      </c>
    </row>
    <row r="20" spans="1:9" ht="17.100000000000001" customHeight="1" x14ac:dyDescent="0.2">
      <c r="A20" s="24" t="s">
        <v>131</v>
      </c>
      <c r="B20" s="73">
        <v>16744</v>
      </c>
      <c r="C20" s="73">
        <v>16791</v>
      </c>
      <c r="D20" s="73">
        <v>17079</v>
      </c>
      <c r="E20" s="73">
        <v>18154</v>
      </c>
      <c r="F20" s="73">
        <v>18494</v>
      </c>
      <c r="G20" s="73">
        <v>18290</v>
      </c>
      <c r="H20" s="73">
        <v>17878</v>
      </c>
      <c r="I20" s="73">
        <v>17004</v>
      </c>
    </row>
    <row r="21" spans="1:9" ht="17.100000000000001" customHeight="1" x14ac:dyDescent="0.2">
      <c r="A21" s="24" t="s">
        <v>239</v>
      </c>
      <c r="B21" s="73">
        <v>2695</v>
      </c>
      <c r="C21" s="73">
        <v>2915</v>
      </c>
      <c r="D21" s="73">
        <v>2791</v>
      </c>
      <c r="E21" s="73">
        <v>2947</v>
      </c>
      <c r="F21" s="73">
        <v>3212</v>
      </c>
      <c r="G21" s="73">
        <v>3157</v>
      </c>
      <c r="H21" s="73">
        <v>3441</v>
      </c>
      <c r="I21" s="73">
        <v>2975</v>
      </c>
    </row>
    <row r="22" spans="1:9" ht="17.100000000000001" customHeight="1" x14ac:dyDescent="0.2">
      <c r="A22" s="24" t="s">
        <v>133</v>
      </c>
      <c r="B22" s="73">
        <v>4259</v>
      </c>
      <c r="C22" s="73">
        <v>4665</v>
      </c>
      <c r="D22" s="73">
        <v>4142</v>
      </c>
      <c r="E22" s="73">
        <v>5081</v>
      </c>
      <c r="F22" s="73">
        <v>5547</v>
      </c>
      <c r="G22" s="73">
        <v>5237</v>
      </c>
      <c r="H22" s="73">
        <v>5244</v>
      </c>
      <c r="I22" s="73">
        <v>5025</v>
      </c>
    </row>
    <row r="23" spans="1:9" ht="17.100000000000001" customHeight="1" x14ac:dyDescent="0.2">
      <c r="A23" s="24" t="s">
        <v>134</v>
      </c>
      <c r="B23" s="73">
        <v>2762</v>
      </c>
      <c r="C23" s="73">
        <v>2480</v>
      </c>
      <c r="D23" s="73">
        <v>2833</v>
      </c>
      <c r="E23" s="73">
        <v>2799</v>
      </c>
      <c r="F23" s="73">
        <v>3555</v>
      </c>
      <c r="G23" s="73">
        <v>3234</v>
      </c>
      <c r="H23" s="73">
        <v>3120</v>
      </c>
      <c r="I23" s="73">
        <v>2952</v>
      </c>
    </row>
    <row r="24" spans="1:9" ht="17.100000000000001" customHeight="1" x14ac:dyDescent="0.2">
      <c r="A24" s="24" t="s">
        <v>135</v>
      </c>
      <c r="B24" s="73">
        <v>3098</v>
      </c>
      <c r="C24" s="73">
        <v>3230</v>
      </c>
      <c r="D24" s="73">
        <v>3524</v>
      </c>
      <c r="E24" s="73">
        <v>3710</v>
      </c>
      <c r="F24" s="73">
        <v>4079</v>
      </c>
      <c r="G24" s="73">
        <v>4225</v>
      </c>
      <c r="H24" s="73">
        <v>4209</v>
      </c>
      <c r="I24" s="73">
        <v>3729</v>
      </c>
    </row>
    <row r="25" spans="1:9" ht="17.100000000000001" customHeight="1" x14ac:dyDescent="0.2">
      <c r="A25" s="24" t="s">
        <v>136</v>
      </c>
      <c r="B25" s="73">
        <v>3630</v>
      </c>
      <c r="C25" s="73">
        <v>3715</v>
      </c>
      <c r="D25" s="73">
        <v>4048</v>
      </c>
      <c r="E25" s="73">
        <v>3593</v>
      </c>
      <c r="F25" s="73">
        <v>4023</v>
      </c>
      <c r="G25" s="73">
        <v>4467</v>
      </c>
      <c r="H25" s="73">
        <v>3879</v>
      </c>
      <c r="I25" s="73">
        <v>3448</v>
      </c>
    </row>
    <row r="26" spans="1:9" ht="17.100000000000001" customHeight="1" x14ac:dyDescent="0.2">
      <c r="A26" s="24" t="s">
        <v>137</v>
      </c>
      <c r="B26" s="73">
        <v>7149</v>
      </c>
      <c r="C26" s="73">
        <v>7390</v>
      </c>
      <c r="D26" s="73">
        <v>7399</v>
      </c>
      <c r="E26" s="73">
        <v>7488</v>
      </c>
      <c r="F26" s="73">
        <v>8294</v>
      </c>
      <c r="G26" s="73">
        <v>7814</v>
      </c>
      <c r="H26" s="73">
        <v>7743</v>
      </c>
      <c r="I26" s="73">
        <v>7334</v>
      </c>
    </row>
    <row r="27" spans="1:9" ht="17.100000000000001" customHeight="1" x14ac:dyDescent="0.2">
      <c r="A27" s="24" t="s">
        <v>138</v>
      </c>
      <c r="B27" s="73">
        <v>6492</v>
      </c>
      <c r="C27" s="73">
        <v>6726</v>
      </c>
      <c r="D27" s="73">
        <v>7203</v>
      </c>
      <c r="E27" s="73">
        <v>7521</v>
      </c>
      <c r="F27" s="73">
        <v>8509</v>
      </c>
      <c r="G27" s="73">
        <v>8123</v>
      </c>
      <c r="H27" s="73">
        <v>7908</v>
      </c>
      <c r="I27" s="73">
        <v>7434</v>
      </c>
    </row>
    <row r="28" spans="1:9" ht="17.100000000000001" customHeight="1" x14ac:dyDescent="0.2">
      <c r="A28" s="24" t="s">
        <v>139</v>
      </c>
      <c r="B28" s="73">
        <v>3314</v>
      </c>
      <c r="C28" s="73">
        <v>3376</v>
      </c>
      <c r="D28" s="73">
        <v>3517</v>
      </c>
      <c r="E28" s="73">
        <v>3459</v>
      </c>
      <c r="F28" s="73">
        <v>3711</v>
      </c>
      <c r="G28" s="73">
        <v>3366</v>
      </c>
      <c r="H28" s="73">
        <v>3616</v>
      </c>
      <c r="I28" s="73">
        <v>3300</v>
      </c>
    </row>
    <row r="29" spans="1:9" ht="17.100000000000001" customHeight="1" x14ac:dyDescent="0.2">
      <c r="A29" s="24" t="s">
        <v>140</v>
      </c>
      <c r="B29" s="73">
        <v>3390</v>
      </c>
      <c r="C29" s="73">
        <v>3648</v>
      </c>
      <c r="D29" s="73">
        <v>3587</v>
      </c>
      <c r="E29" s="73">
        <v>3881</v>
      </c>
      <c r="F29" s="73">
        <v>3958</v>
      </c>
      <c r="G29" s="73">
        <v>3745</v>
      </c>
      <c r="H29" s="73">
        <v>3866</v>
      </c>
      <c r="I29" s="73">
        <v>3664</v>
      </c>
    </row>
    <row r="30" spans="1:9" ht="17.100000000000001" customHeight="1" x14ac:dyDescent="0.2">
      <c r="A30" s="24" t="s">
        <v>141</v>
      </c>
      <c r="B30" s="73">
        <v>886</v>
      </c>
      <c r="C30" s="73">
        <v>1095</v>
      </c>
      <c r="D30" s="73">
        <v>1159</v>
      </c>
      <c r="E30" s="73">
        <v>1340</v>
      </c>
      <c r="F30" s="73">
        <v>1389</v>
      </c>
      <c r="G30" s="73">
        <v>1274</v>
      </c>
      <c r="H30" s="73">
        <v>1281</v>
      </c>
      <c r="I30" s="73">
        <v>1192</v>
      </c>
    </row>
    <row r="31" spans="1:9" ht="17.100000000000001" customHeight="1" x14ac:dyDescent="0.2">
      <c r="A31" s="24" t="s">
        <v>142</v>
      </c>
      <c r="B31" s="73">
        <v>7487</v>
      </c>
      <c r="C31" s="73">
        <v>8181</v>
      </c>
      <c r="D31" s="73">
        <v>8935</v>
      </c>
      <c r="E31" s="73">
        <v>9596</v>
      </c>
      <c r="F31" s="73">
        <v>9822</v>
      </c>
      <c r="G31" s="73">
        <v>9531</v>
      </c>
      <c r="H31" s="73">
        <v>8893</v>
      </c>
      <c r="I31" s="73">
        <v>8793</v>
      </c>
    </row>
    <row r="32" spans="1:9" ht="17.100000000000001" customHeight="1" x14ac:dyDescent="0.2">
      <c r="A32" s="24" t="s">
        <v>143</v>
      </c>
      <c r="B32" s="73">
        <v>6561</v>
      </c>
      <c r="C32" s="73">
        <v>6882</v>
      </c>
      <c r="D32" s="73">
        <v>7508</v>
      </c>
      <c r="E32" s="73">
        <v>7519</v>
      </c>
      <c r="F32" s="73">
        <v>8326</v>
      </c>
      <c r="G32" s="73">
        <v>7971</v>
      </c>
      <c r="H32" s="73">
        <v>7444</v>
      </c>
      <c r="I32" s="73">
        <v>6772</v>
      </c>
    </row>
    <row r="33" spans="1:9" ht="17.100000000000001" customHeight="1" thickBot="1" x14ac:dyDescent="0.25">
      <c r="A33" s="108" t="s">
        <v>144</v>
      </c>
      <c r="B33" s="51">
        <v>399</v>
      </c>
      <c r="C33" s="51">
        <v>604</v>
      </c>
      <c r="D33" s="51">
        <v>624</v>
      </c>
      <c r="E33" s="51">
        <v>713</v>
      </c>
      <c r="F33" s="51">
        <v>713</v>
      </c>
      <c r="G33" s="51">
        <v>788</v>
      </c>
      <c r="H33" s="51">
        <v>819</v>
      </c>
      <c r="I33" s="51">
        <v>860</v>
      </c>
    </row>
    <row r="34" spans="1:9" ht="29.25" customHeight="1" x14ac:dyDescent="0.2">
      <c r="A34" s="270" t="s">
        <v>237</v>
      </c>
      <c r="B34" s="270"/>
      <c r="C34" s="270"/>
      <c r="D34" s="270"/>
      <c r="E34" s="270"/>
      <c r="F34" s="270"/>
      <c r="G34" s="270"/>
      <c r="H34" s="270"/>
      <c r="I34" s="270"/>
    </row>
    <row r="35" spans="1:9" s="62" customFormat="1" ht="15" customHeight="1" x14ac:dyDescent="0.2">
      <c r="A35" s="272" t="s">
        <v>68</v>
      </c>
      <c r="B35" s="272"/>
      <c r="C35" s="272"/>
      <c r="D35" s="272"/>
      <c r="E35" s="272"/>
      <c r="F35" s="272"/>
      <c r="G35" s="272"/>
      <c r="H35" s="272"/>
      <c r="I35" s="272"/>
    </row>
    <row r="37" spans="1:9" x14ac:dyDescent="0.2">
      <c r="B37" s="30"/>
      <c r="C37" s="30"/>
      <c r="D37" s="30"/>
      <c r="E37" s="30"/>
      <c r="F37" s="30"/>
      <c r="G37" s="30"/>
      <c r="H37" s="30"/>
      <c r="I37" s="30"/>
    </row>
    <row r="38" spans="1:9" x14ac:dyDescent="0.2">
      <c r="B38" s="30"/>
      <c r="C38" s="30"/>
      <c r="D38" s="30"/>
      <c r="E38" s="30"/>
      <c r="F38" s="30"/>
      <c r="G38" s="30"/>
      <c r="H38" s="30"/>
      <c r="I38" s="30"/>
    </row>
    <row r="39" spans="1:9" x14ac:dyDescent="0.2">
      <c r="B39" s="30"/>
      <c r="C39" s="30"/>
      <c r="D39" s="30"/>
      <c r="E39" s="30"/>
      <c r="F39" s="30"/>
      <c r="G39" s="30"/>
      <c r="H39" s="30"/>
      <c r="I39" s="30"/>
    </row>
    <row r="40" spans="1:9" x14ac:dyDescent="0.2">
      <c r="B40" s="30"/>
      <c r="C40" s="30"/>
      <c r="D40" s="30"/>
      <c r="E40" s="30"/>
      <c r="F40" s="30"/>
      <c r="G40" s="30"/>
      <c r="H40" s="30"/>
      <c r="I40" s="30"/>
    </row>
  </sheetData>
  <mergeCells count="6">
    <mergeCell ref="K2:K3"/>
    <mergeCell ref="A35:I35"/>
    <mergeCell ref="A1:I1"/>
    <mergeCell ref="A2:I2"/>
    <mergeCell ref="A3:I3"/>
    <mergeCell ref="A34:I34"/>
  </mergeCells>
  <hyperlinks>
    <hyperlink ref="K2" location="INDICE!A1" display="INDICE"/>
  </hyperlinks>
  <printOptions horizontalCentered="1"/>
  <pageMargins left="0.70866141732283472" right="0.70866141732283472" top="0.74803149606299213" bottom="0.74803149606299213" header="0.31496062992125984" footer="0.31496062992125984"/>
  <pageSetup scale="85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49</vt:i4>
      </vt:variant>
      <vt:variant>
        <vt:lpstr>Rangos con nombre</vt:lpstr>
      </vt:variant>
      <vt:variant>
        <vt:i4>51</vt:i4>
      </vt:variant>
    </vt:vector>
  </HeadingPairs>
  <TitlesOfParts>
    <vt:vector size="100" baseType="lpstr">
      <vt:lpstr>PORTADA</vt:lpstr>
      <vt:lpstr>FUNCIONARIOS</vt:lpstr>
      <vt:lpstr>INDICE</vt:lpstr>
      <vt:lpstr>D1</vt:lpstr>
      <vt:lpstr>C1</vt:lpstr>
      <vt:lpstr>C2</vt:lpstr>
      <vt:lpstr>C3</vt:lpstr>
      <vt:lpstr>C4</vt:lpstr>
      <vt:lpstr>C5</vt:lpstr>
      <vt:lpstr>D2</vt:lpstr>
      <vt:lpstr>C6</vt:lpstr>
      <vt:lpstr>C7</vt:lpstr>
      <vt:lpstr>C8</vt:lpstr>
      <vt:lpstr>C9</vt:lpstr>
      <vt:lpstr>C10</vt:lpstr>
      <vt:lpstr>C11</vt:lpstr>
      <vt:lpstr>C12</vt:lpstr>
      <vt:lpstr>C13</vt:lpstr>
      <vt:lpstr>C14</vt:lpstr>
      <vt:lpstr>C15</vt:lpstr>
      <vt:lpstr>C16</vt:lpstr>
      <vt:lpstr>C17</vt:lpstr>
      <vt:lpstr>C18</vt:lpstr>
      <vt:lpstr>C19</vt:lpstr>
      <vt:lpstr>C20</vt:lpstr>
      <vt:lpstr>C21</vt:lpstr>
      <vt:lpstr>C22</vt:lpstr>
      <vt:lpstr>C23</vt:lpstr>
      <vt:lpstr>D3</vt:lpstr>
      <vt:lpstr>C24</vt:lpstr>
      <vt:lpstr>C25</vt:lpstr>
      <vt:lpstr>C26</vt:lpstr>
      <vt:lpstr>C27</vt:lpstr>
      <vt:lpstr>C28</vt:lpstr>
      <vt:lpstr>C29</vt:lpstr>
      <vt:lpstr>C30</vt:lpstr>
      <vt:lpstr>D4</vt:lpstr>
      <vt:lpstr>C31</vt:lpstr>
      <vt:lpstr>C32</vt:lpstr>
      <vt:lpstr>C33</vt:lpstr>
      <vt:lpstr>D5</vt:lpstr>
      <vt:lpstr>C34</vt:lpstr>
      <vt:lpstr>C35</vt:lpstr>
      <vt:lpstr>C36</vt:lpstr>
      <vt:lpstr>C37</vt:lpstr>
      <vt:lpstr>C38</vt:lpstr>
      <vt:lpstr>C39</vt:lpstr>
      <vt:lpstr>C40</vt:lpstr>
      <vt:lpstr>C41</vt:lpstr>
      <vt:lpstr>'C1'!Área_de_impresión</vt:lpstr>
      <vt:lpstr>'C10'!Área_de_impresión</vt:lpstr>
      <vt:lpstr>'C11'!Área_de_impresión</vt:lpstr>
      <vt:lpstr>'C12'!Área_de_impresión</vt:lpstr>
      <vt:lpstr>'C13'!Área_de_impresión</vt:lpstr>
      <vt:lpstr>'C14'!Área_de_impresión</vt:lpstr>
      <vt:lpstr>'C15'!Área_de_impresión</vt:lpstr>
      <vt:lpstr>'C16'!Área_de_impresión</vt:lpstr>
      <vt:lpstr>'C17'!Área_de_impresión</vt:lpstr>
      <vt:lpstr>'C18'!Área_de_impresión</vt:lpstr>
      <vt:lpstr>'C19'!Área_de_impresión</vt:lpstr>
      <vt:lpstr>'C2'!Área_de_impresión</vt:lpstr>
      <vt:lpstr>'C20'!Área_de_impresión</vt:lpstr>
      <vt:lpstr>'C21'!Área_de_impresión</vt:lpstr>
      <vt:lpstr>'C22'!Área_de_impresión</vt:lpstr>
      <vt:lpstr>'C23'!Área_de_impresión</vt:lpstr>
      <vt:lpstr>'C24'!Área_de_impresión</vt:lpstr>
      <vt:lpstr>'C25'!Área_de_impresión</vt:lpstr>
      <vt:lpstr>'C26'!Área_de_impresión</vt:lpstr>
      <vt:lpstr>'C27'!Área_de_impresión</vt:lpstr>
      <vt:lpstr>'C28'!Área_de_impresión</vt:lpstr>
      <vt:lpstr>'C29'!Área_de_impresión</vt:lpstr>
      <vt:lpstr>'C3'!Área_de_impresión</vt:lpstr>
      <vt:lpstr>'C30'!Área_de_impresión</vt:lpstr>
      <vt:lpstr>'C31'!Área_de_impresión</vt:lpstr>
      <vt:lpstr>'C32'!Área_de_impresión</vt:lpstr>
      <vt:lpstr>'C33'!Área_de_impresión</vt:lpstr>
      <vt:lpstr>'C34'!Área_de_impresión</vt:lpstr>
      <vt:lpstr>'C35'!Área_de_impresión</vt:lpstr>
      <vt:lpstr>'C36'!Área_de_impresión</vt:lpstr>
      <vt:lpstr>'C37'!Área_de_impresión</vt:lpstr>
      <vt:lpstr>'C38'!Área_de_impresión</vt:lpstr>
      <vt:lpstr>'C39'!Área_de_impresión</vt:lpstr>
      <vt:lpstr>'C4'!Área_de_impresión</vt:lpstr>
      <vt:lpstr>'C40'!Área_de_impresión</vt:lpstr>
      <vt:lpstr>'C41'!Área_de_impresión</vt:lpstr>
      <vt:lpstr>'C5'!Área_de_impresión</vt:lpstr>
      <vt:lpstr>'C6'!Área_de_impresión</vt:lpstr>
      <vt:lpstr>'C7'!Área_de_impresión</vt:lpstr>
      <vt:lpstr>'C8'!Área_de_impresión</vt:lpstr>
      <vt:lpstr>'C9'!Área_de_impresión</vt:lpstr>
      <vt:lpstr>'D1'!Área_de_impresión</vt:lpstr>
      <vt:lpstr>'D2'!Área_de_impresión</vt:lpstr>
      <vt:lpstr>'D3'!Área_de_impresión</vt:lpstr>
      <vt:lpstr>'D4'!Área_de_impresión</vt:lpstr>
      <vt:lpstr>'D5'!Área_de_impresión</vt:lpstr>
      <vt:lpstr>FUNCIONARIOS!Área_de_impresión</vt:lpstr>
      <vt:lpstr>INDICE!Área_de_impresión</vt:lpstr>
      <vt:lpstr>PORTADA!Área_de_impresión</vt:lpstr>
      <vt:lpstr>FUNCIONARIOS!OLE_LINK1</vt:lpstr>
      <vt:lpstr>INDICE!Títulos_a_imprimir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Delfina</dc:creator>
  <cp:lastModifiedBy>Mayra Quiros Jimenez</cp:lastModifiedBy>
  <cp:lastPrinted>2022-05-13T17:13:34Z</cp:lastPrinted>
  <dcterms:created xsi:type="dcterms:W3CDTF">2022-04-27T16:55:39Z</dcterms:created>
  <dcterms:modified xsi:type="dcterms:W3CDTF">2022-06-01T12:09:27Z</dcterms:modified>
</cp:coreProperties>
</file>