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ominiomep\compartidas\Estadistica\BOLETINE\despegable\2023\"/>
    </mc:Choice>
  </mc:AlternateContent>
  <bookViews>
    <workbookView xWindow="-120" yWindow="-120" windowWidth="20730" windowHeight="11040" tabRatio="778"/>
  </bookViews>
  <sheets>
    <sheet name="PORTADA " sheetId="92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D2" sheetId="21" r:id="rId10"/>
    <sheet name="C6" sheetId="9" r:id="rId11"/>
    <sheet name="C7" sheetId="10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C15" sheetId="33" r:id="rId20"/>
    <sheet name="C16" sheetId="34" r:id="rId21"/>
    <sheet name="C17" sheetId="35" r:id="rId22"/>
    <sheet name="C18" sheetId="39" r:id="rId23"/>
    <sheet name="C19" sheetId="84" r:id="rId24"/>
    <sheet name="C20" sheetId="85" r:id="rId25"/>
    <sheet name="C21" sheetId="86" r:id="rId26"/>
    <sheet name="D3" sheetId="32" r:id="rId27"/>
    <sheet name="C22" sheetId="38" r:id="rId28"/>
    <sheet name="C23" sheetId="36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C29" sheetId="56" r:id="rId35"/>
    <sheet name="C30" sheetId="16" r:id="rId36"/>
    <sheet name="D4" sheetId="23" r:id="rId37"/>
    <sheet name="C31" sheetId="51" r:id="rId38"/>
    <sheet name="C32" sheetId="52" r:id="rId39"/>
    <sheet name="C33" sheetId="53" r:id="rId40"/>
    <sheet name="D5" sheetId="57" r:id="rId41"/>
    <sheet name="C34" sheetId="54" r:id="rId42"/>
    <sheet name="C35" sheetId="55" r:id="rId43"/>
    <sheet name="C36" sheetId="88" r:id="rId44"/>
    <sheet name="C37" sheetId="58" r:id="rId45"/>
    <sheet name="C38" sheetId="61" r:id="rId46"/>
    <sheet name="C39" sheetId="62" r:id="rId47"/>
    <sheet name="C40" sheetId="63" r:id="rId48"/>
    <sheet name="C41" sheetId="90" r:id="rId49"/>
  </sheets>
  <definedNames>
    <definedName name="_xlnm._FilterDatabase" localSheetId="34" hidden="1">'C29'!$G$5:$Y$16</definedName>
    <definedName name="_xlnm.Print_Area" localSheetId="4">'C1'!$A$1:$J$14</definedName>
    <definedName name="_xlnm.Print_Area" localSheetId="14">'C10'!$A$1:$J$37</definedName>
    <definedName name="_xlnm.Print_Area" localSheetId="15">'C11'!$A$1:$J$37</definedName>
    <definedName name="_xlnm.Print_Area" localSheetId="16">'C12'!$A$1:$J$35</definedName>
    <definedName name="_xlnm.Print_Area" localSheetId="17">'C13'!$A$1:$J$35</definedName>
    <definedName name="_xlnm.Print_Area" localSheetId="18">'C14'!$A$1:$J$35</definedName>
    <definedName name="_xlnm.Print_Area" localSheetId="19">'C15'!$A$1:$H$47</definedName>
    <definedName name="_xlnm.Print_Area" localSheetId="20">'C16'!$A$1:$H$33</definedName>
    <definedName name="_xlnm.Print_Area" localSheetId="21">'C17'!$A$1:$H$33</definedName>
    <definedName name="_xlnm.Print_Area" localSheetId="22">'C18'!$A$1:$H$33</definedName>
    <definedName name="_xlnm.Print_Area" localSheetId="23">'C19'!$A$1:$H$37</definedName>
    <definedName name="_xlnm.Print_Area" localSheetId="5">'C2'!$A$1:$J$25</definedName>
    <definedName name="_xlnm.Print_Area" localSheetId="24">'C20'!$A$1:$H$37</definedName>
    <definedName name="_xlnm.Print_Area" localSheetId="25">'C21'!$A$1:$H$37</definedName>
    <definedName name="_xlnm.Print_Area" localSheetId="27">'C22'!$A$1:$J$26</definedName>
    <definedName name="_xlnm.Print_Area" localSheetId="28">'C23'!$A$1:$J$25</definedName>
    <definedName name="_xlnm.Print_Area" localSheetId="29">'C24'!$A$1:$J$28</definedName>
    <definedName name="_xlnm.Print_Area" localSheetId="30">'C25'!$A$1:$J$30</definedName>
    <definedName name="_xlnm.Print_Area" localSheetId="31">'C26'!$A$1:$J$36</definedName>
    <definedName name="_xlnm.Print_Area" localSheetId="32">'C27'!$A$1:$T$24</definedName>
    <definedName name="_xlnm.Print_Area" localSheetId="33">'C28'!$A$1:$K$17</definedName>
    <definedName name="_xlnm.Print_Area" localSheetId="34">'C29'!$A$1:$F$27</definedName>
    <definedName name="_xlnm.Print_Area" localSheetId="6">'C3'!$A$1:$J$26</definedName>
    <definedName name="_xlnm.Print_Area" localSheetId="35">'C30'!$A$1:$F$35</definedName>
    <definedName name="_xlnm.Print_Area" localSheetId="37">'C31'!$A$1:$D$16</definedName>
    <definedName name="_xlnm.Print_Area" localSheetId="38">'C32'!$A$1:$J$25</definedName>
    <definedName name="_xlnm.Print_Area" localSheetId="39">'C33'!$A$1:$J$19</definedName>
    <definedName name="_xlnm.Print_Area" localSheetId="41">'C34'!$A$1:$O$27</definedName>
    <definedName name="_xlnm.Print_Area" localSheetId="42">'C35'!$A$1:$O$37</definedName>
    <definedName name="_xlnm.Print_Area" localSheetId="43">'C36'!$A$1:$J$30</definedName>
    <definedName name="_xlnm.Print_Area" localSheetId="44">'C37'!$A$1:$H$27</definedName>
    <definedName name="_xlnm.Print_Area" localSheetId="45">'C38'!$A$1:$C$17</definedName>
    <definedName name="_xlnm.Print_Area" localSheetId="46">'C39'!$A$1:$J$37</definedName>
    <definedName name="_xlnm.Print_Area" localSheetId="7">'C4'!$A$1:$J$38</definedName>
    <definedName name="_xlnm.Print_Area" localSheetId="47">'C40'!$A$1:$H$36</definedName>
    <definedName name="_xlnm.Print_Area" localSheetId="48">'C41'!$A$1:$C$20</definedName>
    <definedName name="_xlnm.Print_Area" localSheetId="8">'C5'!$A$1:$J$36</definedName>
    <definedName name="_xlnm.Print_Area" localSheetId="10">'C6'!$A$1:$J$28</definedName>
    <definedName name="_xlnm.Print_Area" localSheetId="11">'C7'!$A$1:$J$19</definedName>
    <definedName name="_xlnm.Print_Area" localSheetId="12">'C8'!$A$1:$J$23</definedName>
    <definedName name="_xlnm.Print_Area" localSheetId="13">'C9'!$A$1:$J$37</definedName>
    <definedName name="_xlnm.Print_Area" localSheetId="3">'D1'!$A$1:$J$55</definedName>
    <definedName name="_xlnm.Print_Area" localSheetId="9">'D2'!$A$1:$J$55</definedName>
    <definedName name="_xlnm.Print_Area" localSheetId="26">'D3'!$A$1:$J$55</definedName>
    <definedName name="_xlnm.Print_Area" localSheetId="36">'D4'!$A$1:$J$55</definedName>
    <definedName name="_xlnm.Print_Area" localSheetId="40">'D5'!$A$1:$J$55</definedName>
    <definedName name="_xlnm.Print_Area" localSheetId="1">FUNCIONARIOS!$A$1:$K$27</definedName>
    <definedName name="_xlnm.Print_Area" localSheetId="2">INDICE!$A$1:$B$50</definedName>
    <definedName name="_xlnm.Print_Area" localSheetId="0">'PORTADA '!$A$6:$T$118</definedName>
    <definedName name="OLE_LINK1" localSheetId="1">FUNCIONARIOS!$C$5</definedName>
    <definedName name="_xlnm.Print_Titles" localSheetId="2">INDICE!$1:$1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42" l="1"/>
  <c r="D7" i="42"/>
  <c r="E7" i="42"/>
  <c r="F7" i="42"/>
  <c r="G7" i="42"/>
  <c r="H7" i="42"/>
  <c r="I7" i="42"/>
  <c r="J7" i="42"/>
  <c r="K7" i="42"/>
  <c r="C8" i="42"/>
  <c r="D8" i="42"/>
  <c r="E8" i="42"/>
  <c r="F8" i="42"/>
  <c r="G8" i="42"/>
  <c r="H8" i="42"/>
  <c r="I8" i="42"/>
  <c r="J8" i="42"/>
  <c r="K8" i="42"/>
  <c r="C9" i="42"/>
  <c r="D9" i="42"/>
  <c r="E9" i="42"/>
  <c r="F9" i="42"/>
  <c r="G9" i="42"/>
  <c r="H9" i="42"/>
  <c r="I9" i="42"/>
  <c r="J9" i="42"/>
  <c r="K9" i="42"/>
  <c r="B9" i="42"/>
  <c r="B8" i="42"/>
  <c r="B7" i="42"/>
  <c r="B32" i="33" l="1"/>
  <c r="B31" i="33"/>
  <c r="B44" i="33" s="1"/>
  <c r="B30" i="33"/>
  <c r="B29" i="33"/>
  <c r="B28" i="33"/>
  <c r="B27" i="33"/>
  <c r="B26" i="33"/>
  <c r="B25" i="33"/>
  <c r="B13" i="33"/>
  <c r="B14" i="33"/>
  <c r="B15" i="33"/>
  <c r="B16" i="33"/>
  <c r="B17" i="33"/>
  <c r="B18" i="33"/>
  <c r="B19" i="33"/>
  <c r="B12" i="33"/>
  <c r="B9" i="63"/>
  <c r="B10" i="63"/>
  <c r="B11" i="63"/>
  <c r="B12" i="63"/>
  <c r="B13" i="63"/>
  <c r="B14" i="63"/>
  <c r="B15" i="63"/>
  <c r="B16" i="63"/>
  <c r="B17" i="63"/>
  <c r="B18" i="63"/>
  <c r="B19" i="63"/>
  <c r="B20" i="63"/>
  <c r="B21" i="63"/>
  <c r="B22" i="63"/>
  <c r="B23" i="63"/>
  <c r="B24" i="63"/>
  <c r="B25" i="63"/>
  <c r="B26" i="63"/>
  <c r="B27" i="63"/>
  <c r="B28" i="63"/>
  <c r="B29" i="63"/>
  <c r="B30" i="63"/>
  <c r="B31" i="63"/>
  <c r="B32" i="63"/>
  <c r="B33" i="63"/>
  <c r="B34" i="63"/>
  <c r="B35" i="63"/>
  <c r="B8" i="63"/>
  <c r="B9" i="58"/>
  <c r="B10" i="58"/>
  <c r="B11" i="58"/>
  <c r="B12" i="58"/>
  <c r="B13" i="58"/>
  <c r="B14" i="58"/>
  <c r="B15" i="58"/>
  <c r="B16" i="58"/>
  <c r="B17" i="58"/>
  <c r="B18" i="58"/>
  <c r="B19" i="58"/>
  <c r="B20" i="58"/>
  <c r="B21" i="58"/>
  <c r="B22" i="58"/>
  <c r="B23" i="58"/>
  <c r="B24" i="58"/>
  <c r="B25" i="58"/>
  <c r="B8" i="58"/>
  <c r="O9" i="55"/>
  <c r="O10" i="55"/>
  <c r="O11" i="55"/>
  <c r="O12" i="55"/>
  <c r="O13" i="55"/>
  <c r="O14" i="55"/>
  <c r="O15" i="55"/>
  <c r="O16" i="55"/>
  <c r="O17" i="55"/>
  <c r="O18" i="55"/>
  <c r="O19" i="55"/>
  <c r="O20" i="55"/>
  <c r="O21" i="55"/>
  <c r="O22" i="55"/>
  <c r="O23" i="55"/>
  <c r="O24" i="55"/>
  <c r="O25" i="55"/>
  <c r="O26" i="55"/>
  <c r="O27" i="55"/>
  <c r="O28" i="55"/>
  <c r="O29" i="55"/>
  <c r="O30" i="55"/>
  <c r="O31" i="55"/>
  <c r="O32" i="55"/>
  <c r="O33" i="55"/>
  <c r="O34" i="55"/>
  <c r="O35" i="55"/>
  <c r="O8" i="55"/>
  <c r="O9" i="54"/>
  <c r="O10" i="54"/>
  <c r="O11" i="54"/>
  <c r="O13" i="54"/>
  <c r="O14" i="54"/>
  <c r="O15" i="54"/>
  <c r="O17" i="54"/>
  <c r="O18" i="54"/>
  <c r="O19" i="54"/>
  <c r="O21" i="54"/>
  <c r="O8" i="54"/>
  <c r="J8" i="54"/>
  <c r="J9" i="54"/>
  <c r="J10" i="54"/>
  <c r="J11" i="54"/>
  <c r="E8" i="54"/>
  <c r="E9" i="54"/>
  <c r="E10" i="54"/>
  <c r="E11" i="54"/>
  <c r="J15" i="52"/>
  <c r="B8" i="56"/>
  <c r="B9" i="56"/>
  <c r="B10" i="56"/>
  <c r="B11" i="56"/>
  <c r="B12" i="56"/>
  <c r="B13" i="56"/>
  <c r="B14" i="56"/>
  <c r="B15" i="56"/>
  <c r="B16" i="56"/>
  <c r="B17" i="56"/>
  <c r="B18" i="56"/>
  <c r="B19" i="56"/>
  <c r="B20" i="56"/>
  <c r="B21" i="56"/>
  <c r="B22" i="56"/>
  <c r="B23" i="56"/>
  <c r="B24" i="56"/>
  <c r="B7" i="56"/>
  <c r="B6" i="42"/>
  <c r="J21" i="36"/>
  <c r="J22" i="36"/>
  <c r="J23" i="36"/>
  <c r="J24" i="36"/>
  <c r="J20" i="36"/>
  <c r="J21" i="38"/>
  <c r="J22" i="38"/>
  <c r="J23" i="38"/>
  <c r="J24" i="38"/>
  <c r="J20" i="38"/>
  <c r="B10" i="86"/>
  <c r="C10" i="86"/>
  <c r="D10" i="86"/>
  <c r="E10" i="86"/>
  <c r="F10" i="86"/>
  <c r="B11" i="86"/>
  <c r="C11" i="86"/>
  <c r="D11" i="86"/>
  <c r="E11" i="86"/>
  <c r="F11" i="86"/>
  <c r="B12" i="86"/>
  <c r="C12" i="86"/>
  <c r="D12" i="86"/>
  <c r="E12" i="86"/>
  <c r="F12" i="86"/>
  <c r="B13" i="86"/>
  <c r="C13" i="86"/>
  <c r="D13" i="86"/>
  <c r="E13" i="86"/>
  <c r="F13" i="86"/>
  <c r="B14" i="86"/>
  <c r="C14" i="86"/>
  <c r="D14" i="86"/>
  <c r="E14" i="86"/>
  <c r="F14" i="86"/>
  <c r="B15" i="86"/>
  <c r="C15" i="86"/>
  <c r="D15" i="86"/>
  <c r="E15" i="86"/>
  <c r="F15" i="86"/>
  <c r="B16" i="86"/>
  <c r="C16" i="86"/>
  <c r="D16" i="86"/>
  <c r="E16" i="86"/>
  <c r="F16" i="86"/>
  <c r="B17" i="86"/>
  <c r="C17" i="86"/>
  <c r="D17" i="86"/>
  <c r="E17" i="86"/>
  <c r="F17" i="86"/>
  <c r="B18" i="86"/>
  <c r="C18" i="86"/>
  <c r="D18" i="86"/>
  <c r="E18" i="86"/>
  <c r="F18" i="86"/>
  <c r="B19" i="86"/>
  <c r="C19" i="86"/>
  <c r="D19" i="86"/>
  <c r="E19" i="86"/>
  <c r="F19" i="86"/>
  <c r="B20" i="86"/>
  <c r="C20" i="86"/>
  <c r="D20" i="86"/>
  <c r="E20" i="86"/>
  <c r="F20" i="86"/>
  <c r="B21" i="86"/>
  <c r="C21" i="86"/>
  <c r="D21" i="86"/>
  <c r="E21" i="86"/>
  <c r="F21" i="86"/>
  <c r="B22" i="86"/>
  <c r="C22" i="86"/>
  <c r="D22" i="86"/>
  <c r="E22" i="86"/>
  <c r="F22" i="86"/>
  <c r="B23" i="86"/>
  <c r="C23" i="86"/>
  <c r="D23" i="86"/>
  <c r="E23" i="86"/>
  <c r="F23" i="86"/>
  <c r="B24" i="86"/>
  <c r="C24" i="86"/>
  <c r="D24" i="86"/>
  <c r="E24" i="86"/>
  <c r="F24" i="86"/>
  <c r="B25" i="86"/>
  <c r="C25" i="86"/>
  <c r="D25" i="86"/>
  <c r="E25" i="86"/>
  <c r="F25" i="86"/>
  <c r="B26" i="86"/>
  <c r="C26" i="86"/>
  <c r="D26" i="86"/>
  <c r="E26" i="86"/>
  <c r="F26" i="86"/>
  <c r="B27" i="86"/>
  <c r="C27" i="86"/>
  <c r="D27" i="86"/>
  <c r="E27" i="86"/>
  <c r="F27" i="86"/>
  <c r="B28" i="86"/>
  <c r="C28" i="86"/>
  <c r="D28" i="86"/>
  <c r="E28" i="86"/>
  <c r="F28" i="86"/>
  <c r="B29" i="86"/>
  <c r="C29" i="86"/>
  <c r="D29" i="86"/>
  <c r="E29" i="86"/>
  <c r="F29" i="86"/>
  <c r="B30" i="86"/>
  <c r="C30" i="86"/>
  <c r="D30" i="86"/>
  <c r="E30" i="86"/>
  <c r="F30" i="86"/>
  <c r="B31" i="86"/>
  <c r="C31" i="86"/>
  <c r="D31" i="86"/>
  <c r="E31" i="86"/>
  <c r="F31" i="86"/>
  <c r="B32" i="86"/>
  <c r="C32" i="86"/>
  <c r="D32" i="86"/>
  <c r="E32" i="86"/>
  <c r="F32" i="86"/>
  <c r="B33" i="86"/>
  <c r="C33" i="86"/>
  <c r="D33" i="86"/>
  <c r="E33" i="86"/>
  <c r="F33" i="86"/>
  <c r="B34" i="86"/>
  <c r="C34" i="86"/>
  <c r="D34" i="86"/>
  <c r="E34" i="86"/>
  <c r="F34" i="86"/>
  <c r="B35" i="86"/>
  <c r="C35" i="86"/>
  <c r="D35" i="86"/>
  <c r="E35" i="86"/>
  <c r="F35" i="86"/>
  <c r="B9" i="86"/>
  <c r="C9" i="86"/>
  <c r="D9" i="86"/>
  <c r="E9" i="86"/>
  <c r="F9" i="86"/>
  <c r="G9" i="86"/>
  <c r="H9" i="86"/>
  <c r="C8" i="86"/>
  <c r="D8" i="86"/>
  <c r="E8" i="86"/>
  <c r="F8" i="86"/>
  <c r="G8" i="86"/>
  <c r="H8" i="86"/>
  <c r="B8" i="86"/>
  <c r="B35" i="33"/>
  <c r="C35" i="33"/>
  <c r="D35" i="33"/>
  <c r="E35" i="33"/>
  <c r="F35" i="33"/>
  <c r="G35" i="33"/>
  <c r="H35" i="33"/>
  <c r="B36" i="33"/>
  <c r="C36" i="33"/>
  <c r="D36" i="33"/>
  <c r="E36" i="33"/>
  <c r="F36" i="33"/>
  <c r="B37" i="33"/>
  <c r="C37" i="33"/>
  <c r="D37" i="33"/>
  <c r="E37" i="33"/>
  <c r="F37" i="33"/>
  <c r="C38" i="33"/>
  <c r="D38" i="33"/>
  <c r="E38" i="33"/>
  <c r="F38" i="33"/>
  <c r="G38" i="33"/>
  <c r="H38" i="33"/>
  <c r="C39" i="33"/>
  <c r="D39" i="33"/>
  <c r="E39" i="33"/>
  <c r="F39" i="33"/>
  <c r="G39" i="33"/>
  <c r="H39" i="33"/>
  <c r="C40" i="33"/>
  <c r="D40" i="33"/>
  <c r="E40" i="33"/>
  <c r="F40" i="33"/>
  <c r="B41" i="33"/>
  <c r="C41" i="33"/>
  <c r="D41" i="33"/>
  <c r="E41" i="33"/>
  <c r="F41" i="33"/>
  <c r="C42" i="33"/>
  <c r="D42" i="33"/>
  <c r="E42" i="33"/>
  <c r="F42" i="33"/>
  <c r="C43" i="33"/>
  <c r="D43" i="33"/>
  <c r="E43" i="33"/>
  <c r="F43" i="33"/>
  <c r="C44" i="33"/>
  <c r="D44" i="33"/>
  <c r="E44" i="33"/>
  <c r="F44" i="33"/>
  <c r="C34" i="33"/>
  <c r="D34" i="33"/>
  <c r="E34" i="33"/>
  <c r="F34" i="33"/>
  <c r="G34" i="33"/>
  <c r="H34" i="33"/>
  <c r="B34" i="33"/>
  <c r="J19" i="22"/>
  <c r="J20" i="22"/>
  <c r="J21" i="22"/>
  <c r="J18" i="22"/>
  <c r="J17" i="10"/>
  <c r="J18" i="10"/>
  <c r="J16" i="10"/>
  <c r="J23" i="9"/>
  <c r="J24" i="9"/>
  <c r="J25" i="9"/>
  <c r="J26" i="9"/>
  <c r="J27" i="9"/>
  <c r="J22" i="9"/>
  <c r="J11" i="7"/>
  <c r="J10" i="7"/>
  <c r="J9" i="7"/>
  <c r="J8" i="7"/>
  <c r="B42" i="33" l="1"/>
  <c r="B39" i="33"/>
  <c r="B43" i="33"/>
  <c r="B38" i="33"/>
  <c r="B40" i="33"/>
  <c r="J18" i="6"/>
  <c r="J13" i="6"/>
  <c r="J8" i="6"/>
  <c r="G10" i="62"/>
  <c r="H10" i="62"/>
  <c r="I10" i="62"/>
  <c r="J10" i="62"/>
  <c r="G11" i="62"/>
  <c r="H11" i="62"/>
  <c r="I11" i="62"/>
  <c r="J11" i="62"/>
  <c r="G12" i="62"/>
  <c r="H12" i="62"/>
  <c r="I12" i="62"/>
  <c r="J12" i="62"/>
  <c r="G13" i="62"/>
  <c r="H13" i="62"/>
  <c r="I13" i="62"/>
  <c r="J13" i="62"/>
  <c r="G14" i="62"/>
  <c r="H14" i="62"/>
  <c r="I14" i="62"/>
  <c r="J14" i="62"/>
  <c r="G15" i="62"/>
  <c r="H15" i="62"/>
  <c r="I15" i="62"/>
  <c r="J15" i="62"/>
  <c r="G16" i="62"/>
  <c r="H16" i="62"/>
  <c r="I16" i="62"/>
  <c r="J16" i="62"/>
  <c r="G17" i="62"/>
  <c r="H17" i="62"/>
  <c r="I17" i="62"/>
  <c r="J17" i="62"/>
  <c r="G18" i="62"/>
  <c r="H18" i="62"/>
  <c r="I18" i="62"/>
  <c r="J18" i="62"/>
  <c r="G19" i="62"/>
  <c r="H19" i="62"/>
  <c r="I19" i="62"/>
  <c r="J19" i="62"/>
  <c r="G20" i="62"/>
  <c r="H20" i="62"/>
  <c r="I20" i="62"/>
  <c r="J20" i="62"/>
  <c r="G21" i="62"/>
  <c r="H21" i="62"/>
  <c r="I21" i="62"/>
  <c r="J21" i="62"/>
  <c r="G22" i="62"/>
  <c r="H22" i="62"/>
  <c r="I22" i="62"/>
  <c r="J22" i="62"/>
  <c r="G23" i="62"/>
  <c r="H23" i="62"/>
  <c r="I23" i="62"/>
  <c r="J23" i="62"/>
  <c r="G24" i="62"/>
  <c r="H24" i="62"/>
  <c r="I24" i="62"/>
  <c r="J24" i="62"/>
  <c r="G25" i="62"/>
  <c r="H25" i="62"/>
  <c r="I25" i="62"/>
  <c r="J25" i="62"/>
  <c r="G26" i="62"/>
  <c r="H26" i="62"/>
  <c r="I26" i="62"/>
  <c r="J26" i="62"/>
  <c r="G27" i="62"/>
  <c r="H27" i="62"/>
  <c r="I27" i="62"/>
  <c r="J27" i="62"/>
  <c r="G28" i="62"/>
  <c r="H28" i="62"/>
  <c r="I28" i="62"/>
  <c r="J28" i="62"/>
  <c r="G29" i="62"/>
  <c r="H29" i="62"/>
  <c r="I29" i="62"/>
  <c r="J29" i="62"/>
  <c r="G30" i="62"/>
  <c r="H30" i="62"/>
  <c r="I30" i="62"/>
  <c r="J30" i="62"/>
  <c r="G31" i="62"/>
  <c r="H31" i="62"/>
  <c r="I31" i="62"/>
  <c r="J31" i="62"/>
  <c r="G32" i="62"/>
  <c r="H32" i="62"/>
  <c r="I32" i="62"/>
  <c r="J32" i="62"/>
  <c r="G33" i="62"/>
  <c r="H33" i="62"/>
  <c r="I33" i="62"/>
  <c r="J33" i="62"/>
  <c r="G34" i="62"/>
  <c r="H34" i="62"/>
  <c r="I34" i="62"/>
  <c r="J34" i="62"/>
  <c r="G35" i="62"/>
  <c r="H35" i="62"/>
  <c r="I35" i="62"/>
  <c r="J35" i="62"/>
  <c r="G36" i="62"/>
  <c r="H36" i="62"/>
  <c r="I36" i="62"/>
  <c r="J36" i="62"/>
  <c r="J9" i="62"/>
  <c r="I9" i="62"/>
  <c r="H9" i="62"/>
  <c r="G9" i="62"/>
  <c r="B28" i="88" l="1"/>
  <c r="B27" i="88"/>
  <c r="B26" i="88"/>
  <c r="B25" i="88"/>
  <c r="B24" i="88"/>
  <c r="B23" i="88"/>
  <c r="B22" i="88"/>
  <c r="B21" i="88"/>
  <c r="B20" i="88"/>
  <c r="B19" i="88"/>
  <c r="B18" i="88"/>
  <c r="B17" i="88"/>
  <c r="B16" i="88"/>
  <c r="B15" i="88"/>
  <c r="B14" i="88"/>
  <c r="B13" i="88"/>
  <c r="B12" i="88"/>
  <c r="B11" i="88"/>
  <c r="B10" i="88"/>
  <c r="B9" i="88"/>
  <c r="E8" i="88"/>
  <c r="D8" i="88"/>
  <c r="C8" i="88"/>
  <c r="I17" i="54"/>
  <c r="H17" i="54"/>
  <c r="G17" i="54"/>
  <c r="D17" i="54"/>
  <c r="D8" i="54" s="1"/>
  <c r="C17" i="54"/>
  <c r="B17" i="54"/>
  <c r="I13" i="54"/>
  <c r="H13" i="54"/>
  <c r="H8" i="54" s="1"/>
  <c r="G13" i="54"/>
  <c r="G8" i="54" s="1"/>
  <c r="D13" i="54"/>
  <c r="C13" i="54"/>
  <c r="B13" i="54"/>
  <c r="I11" i="54"/>
  <c r="H11" i="54"/>
  <c r="G11" i="54"/>
  <c r="D11" i="54"/>
  <c r="C11" i="54"/>
  <c r="B11" i="54"/>
  <c r="I10" i="54"/>
  <c r="H10" i="54"/>
  <c r="G10" i="54"/>
  <c r="D10" i="54"/>
  <c r="C10" i="54"/>
  <c r="B10" i="54"/>
  <c r="I9" i="54"/>
  <c r="H9" i="54"/>
  <c r="G9" i="54"/>
  <c r="D9" i="54"/>
  <c r="C9" i="54"/>
  <c r="B9" i="54"/>
  <c r="C8" i="54"/>
  <c r="I15" i="52"/>
  <c r="H15" i="52"/>
  <c r="G15" i="52"/>
  <c r="F15" i="52"/>
  <c r="E15" i="52"/>
  <c r="D15" i="52"/>
  <c r="C15" i="52"/>
  <c r="B15" i="52"/>
  <c r="I11" i="52"/>
  <c r="H11" i="52"/>
  <c r="G11" i="52"/>
  <c r="F11" i="52"/>
  <c r="E11" i="52"/>
  <c r="D11" i="52"/>
  <c r="C11" i="52"/>
  <c r="B11" i="52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B8" i="54" l="1"/>
  <c r="B8" i="88"/>
  <c r="I8" i="54"/>
  <c r="C27" i="36" l="1"/>
  <c r="D27" i="36"/>
  <c r="E27" i="36"/>
  <c r="F27" i="36"/>
  <c r="G27" i="36"/>
  <c r="H27" i="36"/>
  <c r="I27" i="36"/>
  <c r="B27" i="36"/>
  <c r="C12" i="37" l="1"/>
  <c r="D12" i="37"/>
  <c r="E12" i="37"/>
  <c r="F12" i="37"/>
  <c r="G12" i="37"/>
  <c r="H12" i="37"/>
  <c r="I12" i="37"/>
  <c r="C13" i="37"/>
  <c r="D13" i="37"/>
  <c r="E13" i="37"/>
  <c r="F13" i="37"/>
  <c r="G13" i="37"/>
  <c r="H13" i="37"/>
  <c r="I13" i="37"/>
  <c r="C14" i="37"/>
  <c r="D14" i="37"/>
  <c r="E14" i="37"/>
  <c r="F14" i="37"/>
  <c r="G14" i="37"/>
  <c r="H14" i="37"/>
  <c r="I14" i="37"/>
  <c r="B13" i="37"/>
  <c r="B14" i="37"/>
  <c r="B12" i="37"/>
  <c r="I20" i="36" l="1"/>
  <c r="H20" i="36"/>
  <c r="G20" i="36"/>
  <c r="F20" i="36"/>
  <c r="E20" i="36"/>
  <c r="D20" i="36"/>
  <c r="C20" i="36"/>
  <c r="B20" i="36"/>
  <c r="H21" i="38" l="1"/>
  <c r="I21" i="38"/>
  <c r="H22" i="38"/>
  <c r="I22" i="38"/>
  <c r="H23" i="38"/>
  <c r="I23" i="38"/>
  <c r="H24" i="38"/>
  <c r="I24" i="38"/>
  <c r="B21" i="38"/>
  <c r="B22" i="38"/>
  <c r="B23" i="38"/>
  <c r="B24" i="38"/>
  <c r="G24" i="38" l="1"/>
  <c r="F24" i="38"/>
  <c r="E24" i="38"/>
  <c r="D24" i="38"/>
  <c r="C24" i="38"/>
  <c r="G23" i="38"/>
  <c r="F23" i="38"/>
  <c r="E23" i="38"/>
  <c r="D23" i="38"/>
  <c r="C23" i="38"/>
  <c r="G22" i="38"/>
  <c r="F22" i="38"/>
  <c r="E22" i="38"/>
  <c r="D22" i="38"/>
  <c r="C22" i="38"/>
  <c r="G21" i="38"/>
  <c r="F21" i="38"/>
  <c r="E21" i="38"/>
  <c r="D21" i="38"/>
  <c r="C21" i="38"/>
  <c r="I18" i="6" l="1"/>
  <c r="H18" i="6"/>
  <c r="G18" i="6"/>
  <c r="F18" i="6"/>
  <c r="E18" i="6"/>
  <c r="D18" i="6"/>
  <c r="C18" i="6"/>
  <c r="B18" i="6"/>
  <c r="I13" i="6"/>
  <c r="H13" i="6"/>
  <c r="G13" i="6"/>
  <c r="F13" i="6"/>
  <c r="E13" i="6"/>
  <c r="D13" i="6"/>
  <c r="C13" i="6"/>
  <c r="B13" i="6"/>
  <c r="I8" i="6"/>
  <c r="H8" i="6"/>
  <c r="G8" i="6"/>
  <c r="F8" i="6"/>
  <c r="E8" i="6"/>
  <c r="D8" i="6"/>
  <c r="C8" i="6"/>
  <c r="B8" i="6"/>
</calcChain>
</file>

<file path=xl/sharedStrings.xml><?xml version="1.0" encoding="utf-8"?>
<sst xmlns="http://schemas.openxmlformats.org/spreadsheetml/2006/main" count="2096" uniqueCount="444">
  <si>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</si>
  <si>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</si>
  <si>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</si>
  <si>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</si>
  <si>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</si>
  <si>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</si>
  <si>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</si>
  <si>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</si>
  <si>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</si>
  <si>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</si>
  <si>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</si>
  <si>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</si>
  <si>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</si>
  <si>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</si>
  <si>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D5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</si>
  <si>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</si>
  <si>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</si>
  <si>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</si>
  <si>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</si>
  <si>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</si>
  <si>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</si>
  <si>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</si>
  <si>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</si>
  <si>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</si>
  <si>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</si>
  <si>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</si>
  <si>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</si>
  <si>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</si>
  <si>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</si>
  <si>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</si>
  <si>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</si>
  <si>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</si>
  <si>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</si>
  <si>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</si>
  <si>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</si>
  <si>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</si>
  <si>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</si>
  <si>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</si>
  <si>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</si>
  <si>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</si>
  <si>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</si>
  <si>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</si>
  <si>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</si>
  <si>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</si>
  <si>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</si>
  <si>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</si>
  <si>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</si>
  <si>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</si>
  <si>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</si>
  <si>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</si>
  <si>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INDICE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</si>
  <si>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</si>
  <si>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</si>
  <si>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</si>
  <si>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</si>
  <si>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</si>
  <si>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Carlos Nájera Morales</t>
  </si>
  <si>
    <t>Jorge Luis Soto Calderón</t>
  </si>
  <si>
    <t>Luis Garro Montero</t>
  </si>
  <si>
    <t>María Zúñiga García</t>
  </si>
  <si>
    <t>Nicole Oviedo Chacón</t>
  </si>
  <si>
    <t>Olga Leitón Aguilar</t>
  </si>
  <si>
    <t>Tatiana Román Méndez</t>
  </si>
  <si>
    <t>Dirección General:</t>
  </si>
  <si>
    <t>Dixie Brenes Vindas</t>
  </si>
  <si>
    <t>Cifras Absolutas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</si>
  <si>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</t>
    </r>
  </si>
  <si>
    <t>Total</t>
  </si>
  <si>
    <t>Pública</t>
  </si>
  <si>
    <t>Privada</t>
  </si>
  <si>
    <t>Subvencionada</t>
  </si>
  <si>
    <t>Dependencia</t>
  </si>
  <si>
    <t>Cuadro Nº2</t>
  </si>
  <si>
    <t>Cuadro Nº1</t>
  </si>
  <si>
    <t>Cuadro Nº3</t>
  </si>
  <si>
    <t>Cuadro Nº4</t>
  </si>
  <si>
    <t>Cuadro Nº5</t>
  </si>
  <si>
    <t>Cuadro Nº6</t>
  </si>
  <si>
    <t>Cuadro Nº7</t>
  </si>
  <si>
    <t xml:space="preserve">Total </t>
  </si>
  <si>
    <t>Rural</t>
  </si>
  <si>
    <t>.</t>
  </si>
  <si>
    <t>Cuadro Nº8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</si>
  <si>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</si>
  <si>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</si>
  <si>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</si>
  <si>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</si>
  <si>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</si>
  <si>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</si>
  <si>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</si>
  <si>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</si>
  <si>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</si>
  <si>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</si>
  <si>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</si>
  <si>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</si>
  <si>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</si>
  <si>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</si>
  <si>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</si>
  <si>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</si>
  <si>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</si>
  <si>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</si>
  <si>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</si>
  <si>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</si>
  <si>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</si>
  <si>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</si>
  <si>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</si>
  <si>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</si>
  <si>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</si>
  <si>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</si>
  <si>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</si>
  <si>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</si>
  <si>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Nº11</t>
  </si>
  <si>
    <t>Cuadro Nº9</t>
  </si>
  <si>
    <t>Cuadro Nº10</t>
  </si>
  <si>
    <t>Cuadro Nº14</t>
  </si>
  <si>
    <t>Cuadro Nº15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</si>
  <si>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</si>
  <si>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</si>
  <si>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</si>
  <si>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</si>
  <si>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</si>
  <si>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</si>
  <si>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</si>
  <si>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</si>
  <si>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</si>
  <si>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</si>
  <si>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</si>
  <si>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</si>
  <si>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</si>
  <si>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</si>
  <si>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</si>
  <si>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</si>
  <si>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</si>
  <si>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</si>
  <si>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</si>
  <si>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</si>
  <si>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</si>
  <si>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</si>
  <si>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</si>
  <si>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</si>
  <si>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</si>
  <si>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</si>
  <si>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</si>
  <si>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Cuadro Nº25</t>
  </si>
  <si>
    <t>Cuadro Nº26</t>
  </si>
  <si>
    <t>Cuadro Nº34</t>
  </si>
  <si>
    <t>Cuadro Nº35</t>
  </si>
  <si>
    <t>Cuadro N°40</t>
  </si>
  <si>
    <t>Cuadro Nº12</t>
  </si>
  <si>
    <t>Cuadro Nº33</t>
  </si>
  <si>
    <t>Educación Preescolar</t>
  </si>
  <si>
    <t>I y II Ciclos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</si>
  <si>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En Educación Preescolar sólo incluye los Ciclos de Interactivo II y Transición</t>
    </r>
  </si>
  <si>
    <t>Cuadro Nº16</t>
  </si>
  <si>
    <t>Cuadro Nº17</t>
  </si>
  <si>
    <t>Cuadro Nº18</t>
  </si>
  <si>
    <t>Cuadro Nº19</t>
  </si>
  <si>
    <t>Cuadro Nº20</t>
  </si>
  <si>
    <t>Cuadro Nº36</t>
  </si>
  <si>
    <t>Cuadro Nº37</t>
  </si>
  <si>
    <t>Cuadro Nº41</t>
  </si>
  <si>
    <t>Serie Histórica de Matrícula Inicial de estudiantes con alguna discapacidad o condición</t>
  </si>
  <si>
    <t>Serie Histórica de                               Matrícula Inicial de estudiantes con alguna discapacidad o condición</t>
  </si>
  <si>
    <t>Servicios de Apoyo Educativo</t>
  </si>
  <si>
    <t>Servicio de Atención Directa</t>
  </si>
  <si>
    <t>Centros de Atención Integral a Personas Adultas con Discapacidad (CAIPAD)</t>
  </si>
  <si>
    <t xml:space="preserve">Estudiantes Alfabetizados que reciben servicios de Educación Especial </t>
  </si>
  <si>
    <t>Centro de Enseñanza</t>
  </si>
  <si>
    <t>CAIPAD</t>
  </si>
  <si>
    <t xml:space="preserve">Matrícula Inicial de estudiantes con alguna discapacidad o condición, </t>
  </si>
  <si>
    <t>Centros de Educación Preescolar</t>
  </si>
  <si>
    <t>Escuelas Diurnas</t>
  </si>
  <si>
    <t>Colegios</t>
  </si>
  <si>
    <t>Centros de Educación Especial</t>
  </si>
  <si>
    <t xml:space="preserve">Según Centro de Enseñanza, Dependencia Pública, Privada y Subvencionada, </t>
  </si>
  <si>
    <t>Tipo de Servicio</t>
  </si>
  <si>
    <t>Atención Directa</t>
  </si>
  <si>
    <t>Hombres</t>
  </si>
  <si>
    <t>Mujeres</t>
  </si>
  <si>
    <t xml:space="preserve">Por Sexo, Según Tipo de Servicio, Dependencia Pública, Privada y Subvencionada, </t>
  </si>
  <si>
    <t xml:space="preserve">    Pública</t>
  </si>
  <si>
    <t xml:space="preserve">    Privada</t>
  </si>
  <si>
    <t>Notas:</t>
  </si>
  <si>
    <r>
      <rPr>
        <b/>
        <sz val="10"/>
        <rFont val="Calibri"/>
        <family val="2"/>
        <scheme val="minor"/>
      </rPr>
      <t xml:space="preserve">1. </t>
    </r>
    <r>
      <rPr>
        <sz val="10"/>
        <rFont val="Calibri"/>
        <family val="2"/>
        <scheme val="minor"/>
      </rPr>
      <t>En los datos de Servicios de Apoyo sólo se incluye Escuelas Diurnas, Colegios, Hospitales e Instituto Helen Keller.</t>
    </r>
  </si>
  <si>
    <r>
      <rPr>
        <b/>
        <sz val="10"/>
        <rFont val="Calibri"/>
        <family val="2"/>
        <scheme val="minor"/>
      </rPr>
      <t xml:space="preserve">2. </t>
    </r>
    <r>
      <rPr>
        <sz val="10"/>
        <rFont val="Calibri"/>
        <family val="2"/>
        <scheme val="minor"/>
      </rPr>
      <t>En los datos de Servicios de Apoyo se incluyen los estudiates con discapacidad atendidos y no atendidos.</t>
    </r>
  </si>
  <si>
    <t xml:space="preserve">Por Tipo de Servicio, Según Dependencia, </t>
  </si>
  <si>
    <t>Discapacidad o condición</t>
  </si>
  <si>
    <t>Enfermedades Neurodegenerativas</t>
  </si>
  <si>
    <t>Discapacidad Motora</t>
  </si>
  <si>
    <t>Discapacidad Múltiple</t>
  </si>
  <si>
    <t>Ceguera</t>
  </si>
  <si>
    <t>Baja Visión</t>
  </si>
  <si>
    <t>Trastornos Generalizados del Desarrollo</t>
  </si>
  <si>
    <t>Discapacidad Intelectual (Retraso Mental)</t>
  </si>
  <si>
    <t>Síndrome de Down</t>
  </si>
  <si>
    <t>Sordera</t>
  </si>
  <si>
    <t xml:space="preserve">   Utilizan prótesis auditivas </t>
  </si>
  <si>
    <t xml:space="preserve">   Utilizan implante coclear</t>
  </si>
  <si>
    <t xml:space="preserve">   No utilizan dispositivos</t>
  </si>
  <si>
    <t>Pérdida Auditiva</t>
  </si>
  <si>
    <t>Sordoceguera</t>
  </si>
  <si>
    <t xml:space="preserve">Trastorno del Espectro Autista (TEA) </t>
  </si>
  <si>
    <t>Síndrome de Asperger</t>
  </si>
  <si>
    <t>Trastorno del Lenguaje</t>
  </si>
  <si>
    <t xml:space="preserve">Otro tipo de Condición </t>
  </si>
  <si>
    <t>Hospitalizados sin Discapacidad</t>
  </si>
  <si>
    <t>Convalecientes</t>
  </si>
  <si>
    <t>Recurrentes</t>
  </si>
  <si>
    <t>¹⁄  En los años 2014, 2015, 2016, 2017 y 2018 se le llamó Hipoacusia</t>
  </si>
  <si>
    <t>²⁄  En los años 2014, 2015, 2016, 2017 y 2018 se le llamó Problemas Emocionales y de Conducta.</t>
  </si>
  <si>
    <t>³⁄  En los años 2014, 2015, 2016, 2017 y 2018 se le llamó Problemas de Aprendizaje.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</si>
  <si>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Correponde a estudiantes con alguna discapacidad o condición, en Educación Tradicional, Hospitales e Instituto Helen Keller, Atención Directa y CAIPAD.</t>
    </r>
  </si>
  <si>
    <t>Sarapiqui</t>
  </si>
  <si>
    <t>Matrícula Inicial de estudiantes con alguna discapacidad o condición,</t>
  </si>
  <si>
    <t>Nivel Educativo</t>
  </si>
  <si>
    <t>Estudiantes con Discapacidad o Condición</t>
  </si>
  <si>
    <t>En Educación Preescolar</t>
  </si>
  <si>
    <t>En I y II Ciclos</t>
  </si>
  <si>
    <t>En III Ciclo</t>
  </si>
  <si>
    <t>En Educación Diversificada</t>
  </si>
  <si>
    <t>En Hospitales e Instituto Helen Keller</t>
  </si>
  <si>
    <t>Con Discapacidad o Condición ATENDIDOS</t>
  </si>
  <si>
    <t>en Educación Tradicional, Hospitales e Instituto Helen Keller,</t>
  </si>
  <si>
    <r>
      <t xml:space="preserve">Estudiantes con Discapacidad o Condición </t>
    </r>
    <r>
      <rPr>
        <b/>
        <u/>
        <sz val="10"/>
        <rFont val="Calibri"/>
        <family val="2"/>
        <scheme val="minor"/>
      </rPr>
      <t>Atendidos</t>
    </r>
  </si>
  <si>
    <r>
      <t xml:space="preserve">% Estudiantes con Discapacidad o Condición </t>
    </r>
    <r>
      <rPr>
        <b/>
        <u/>
        <sz val="10"/>
        <rFont val="Calibri"/>
        <family val="2"/>
        <scheme val="minor"/>
      </rPr>
      <t>Atendidos</t>
    </r>
  </si>
  <si>
    <t>Sexo</t>
  </si>
  <si>
    <t xml:space="preserve">en Educación Tradicional, Hospitales e Instituto Helen Keller, </t>
  </si>
  <si>
    <r>
      <rPr>
        <b/>
        <sz val="10"/>
        <rFont val="Calibri"/>
        <family val="2"/>
        <scheme val="minor"/>
      </rPr>
      <t xml:space="preserve">Nota: </t>
    </r>
    <r>
      <rPr>
        <sz val="10"/>
        <rFont val="Calibri"/>
        <family val="2"/>
        <scheme val="minor"/>
      </rPr>
      <t>Correponde a estudiantes con alguna discapacidad o condición, en Educación Tradicional, Hospitales e Instituto Helen Keller.</t>
    </r>
  </si>
  <si>
    <t xml:space="preserve"> en Educación Tradicional, Hospitales e Instituto Helen Keller, </t>
  </si>
  <si>
    <t>…</t>
  </si>
  <si>
    <t>Pérdida Auditiva ¹⁄</t>
  </si>
  <si>
    <t>Situación Conductual Problemática ²⁄</t>
  </si>
  <si>
    <t xml:space="preserve">Trastorno Específico de Aprendizaje ³⁄ </t>
  </si>
  <si>
    <t xml:space="preserve">Porcentaje de estudiantes con alguna discapacidad o condición, </t>
  </si>
  <si>
    <t xml:space="preserve">Dirección Regional </t>
  </si>
  <si>
    <t>Educación
Preescolar</t>
  </si>
  <si>
    <t>III Ciclo</t>
  </si>
  <si>
    <t>Educación
Diversificada</t>
  </si>
  <si>
    <t>Instituto
Helen Keller</t>
  </si>
  <si>
    <t>Grande de Térraba</t>
  </si>
  <si>
    <t xml:space="preserve">Por Nivel de Enseñanza, Según Dirección Regional, 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</si>
  <si>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Estadístico.</t>
    </r>
  </si>
  <si>
    <r>
      <t xml:space="preserve">Hospitales  </t>
    </r>
    <r>
      <rPr>
        <b/>
        <sz val="10"/>
        <color theme="0"/>
        <rFont val="Calibri"/>
        <family val="2"/>
      </rPr>
      <t>¹⁄</t>
    </r>
  </si>
  <si>
    <t xml:space="preserve"> ¹⁄ Incluye Centro de Apoyos Infanto Juvenil Hospital Calderón Guardia y Centro de Apoyo en Pedagogía Hospitalaria (CEAPH).</t>
  </si>
  <si>
    <t>Cuadro Nº21</t>
  </si>
  <si>
    <t>Zona y
Dependencia</t>
  </si>
  <si>
    <t>Educación Diversificada</t>
  </si>
  <si>
    <t>Instituto Helen Keller</t>
  </si>
  <si>
    <t>Atendidos y No Atendidos</t>
  </si>
  <si>
    <t>Urbana</t>
  </si>
  <si>
    <t>Atendidos</t>
  </si>
  <si>
    <t>% Atendidos</t>
  </si>
  <si>
    <t>¹⁄Incluye Centro de Apoyos Infanto Juvenil Hospital Calderón Guardia y Centro de Apoyo en Pedagogía Hospitalaria (CEAPH).</t>
  </si>
  <si>
    <r>
      <t xml:space="preserve">Hospitales </t>
    </r>
    <r>
      <rPr>
        <b/>
        <vertAlign val="superscript"/>
        <sz val="10"/>
        <color theme="0"/>
        <rFont val="Calibri"/>
        <family val="2"/>
        <scheme val="minor"/>
      </rPr>
      <t>¹⁄</t>
    </r>
  </si>
  <si>
    <t>Discapacidad</t>
  </si>
  <si>
    <t>Hospitales ¹⁄</t>
  </si>
  <si>
    <t xml:space="preserve">Discapacidad Intelectual (Retraso Mental) </t>
  </si>
  <si>
    <t>Sordo Ceguera</t>
  </si>
  <si>
    <t>Situación Conductual Problemática ³⁄</t>
  </si>
  <si>
    <t>Trastorno Específico de Aprendizaje ⁴⁄</t>
  </si>
  <si>
    <t>¹⁄ Incluye Centro de Apoyos Infanto Juvenil Hospital Calderón Guardia y Centro de Apoyo en Pedagogía Hospitalaria (CEAPH).</t>
  </si>
  <si>
    <t>²⁄ No utilizan prótesis auditivas (audífonos), implante coclear u otro dispositivo.</t>
  </si>
  <si>
    <t>³⁄ Antes Problemas Emocionales y de Conducta.</t>
  </si>
  <si>
    <t>⁴⁄ Antes Problemas de Aprendizaje.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</si>
  <si>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Departamento de Análisis Estadístico.</t>
    </r>
  </si>
  <si>
    <t>Porcentaje de estudiantes con alguna discapacidad o condición,</t>
  </si>
  <si>
    <t>Servicio Educativo para niños y niñas de 0 a 6 años</t>
  </si>
  <si>
    <t>Cuadro Nº22</t>
  </si>
  <si>
    <t>En Centro Enseñanza Especial</t>
  </si>
  <si>
    <t>En Escuelas</t>
  </si>
  <si>
    <t xml:space="preserve"> ¹⁄Incluye  IPEC</t>
  </si>
  <si>
    <t>En Colegios  ¹⁄</t>
  </si>
  <si>
    <t>En Colegios ¹⁄</t>
  </si>
  <si>
    <t>Lugar de Atención y Sexo</t>
  </si>
  <si>
    <t>Tipo de Atención y Nivel Educativo</t>
  </si>
  <si>
    <t>Centros de Enseñanza Especial</t>
  </si>
  <si>
    <t>Centros Educativos Regulares</t>
  </si>
  <si>
    <t>III Ciclo (Plan Nacional)</t>
  </si>
  <si>
    <t>Cuadro Nº23</t>
  </si>
  <si>
    <t xml:space="preserve">Matrícula Inicial de estudiantes con alguna discapacidad o condición, Atención Directa, </t>
  </si>
  <si>
    <t>Zona y Dependencia</t>
  </si>
  <si>
    <t xml:space="preserve">    Subvencionada</t>
  </si>
  <si>
    <t>Centros Enseñanza Especial</t>
  </si>
  <si>
    <t>Escuelas</t>
  </si>
  <si>
    <t>Colegios ¹⁄</t>
  </si>
  <si>
    <t xml:space="preserve">Matrícula Inicial en Educación Especial, Atención Directa, </t>
  </si>
  <si>
    <t>Trastorno del Espectro Autista (TEA)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</si>
  <si>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Corresponde a estudiantes atendidos en Centros de Educación Especial y con Atención Directa en Centros Educativos Regulares.</t>
    </r>
  </si>
  <si>
    <t>Cuadro Nº24</t>
  </si>
  <si>
    <t>Matrícula Inicial de estudiantes con alguna discapacidad o condición, Atención Directa,</t>
  </si>
  <si>
    <t>Nivel</t>
  </si>
  <si>
    <t>I Ciclo</t>
  </si>
  <si>
    <t>II Ciclo</t>
  </si>
  <si>
    <t>III y IV Ciclos</t>
  </si>
  <si>
    <t>IV Ciclo</t>
  </si>
  <si>
    <t xml:space="preserve"> Por Tipo de Servicio y Sexo, Según Nivel Cursado, </t>
  </si>
  <si>
    <t>Plan Nacional</t>
  </si>
  <si>
    <t>Aula Integrada</t>
  </si>
  <si>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Incluye Centros de Educación Especial, Aula Integrada, Servicio Educativo para niños y niñas desde el nacimiento hasta los 6 años con Discapacidad o riesgo en el Desarrollo y Plan Nacional.</t>
    </r>
  </si>
  <si>
    <t>Cuadro Nº27</t>
  </si>
  <si>
    <t>Cuadro Nº28</t>
  </si>
  <si>
    <r>
      <t xml:space="preserve">Fuente: </t>
    </r>
    <r>
      <rPr>
        <sz val="10"/>
        <color theme="1"/>
        <rFont val="Calibri"/>
        <family val="2"/>
        <scheme val="minor"/>
      </rPr>
      <t>Departamento de Análisis Estadístico.</t>
    </r>
  </si>
  <si>
    <t xml:space="preserve">   No utilizan dispositivos ¹⁄  </t>
  </si>
  <si>
    <t xml:space="preserve">Pérdida Auditiva²⁄  </t>
  </si>
  <si>
    <t>²⁄  Antes del año 2019 se le llamó Hipoacusia</t>
  </si>
  <si>
    <t>¹⁄  No utilizan prótesis auditivas (audífonos), implante coclear u otro dispositivo.</t>
  </si>
  <si>
    <t xml:space="preserve">Cuadro Nº29          </t>
  </si>
  <si>
    <t xml:space="preserve">Cuadro Nº30         </t>
  </si>
  <si>
    <t xml:space="preserve">Por Tipo de Servicio y Sexo, Según Dirección Regional, </t>
  </si>
  <si>
    <t>Año</t>
  </si>
  <si>
    <t xml:space="preserve">Cuadro Nº31      </t>
  </si>
  <si>
    <t>Usuarios en Centros de Atención Integral</t>
  </si>
  <si>
    <t>Discapacidad Visual</t>
  </si>
  <si>
    <t>Discapacidad Auditiva</t>
  </si>
  <si>
    <t>¹⁄  En los años 2015, 2016, 2017 y 2018 se le llamó Hipoacusia</t>
  </si>
  <si>
    <t xml:space="preserve">Cuadro Nº32      </t>
  </si>
  <si>
    <t>Usuarios en Centros de Atención Integral a Personas Adultas con Discapacidad (CAIPAD),</t>
  </si>
  <si>
    <t>Usuarios en Centros de Atención Integral a Personas Adultas con Discapacidad, (CAIPAD),</t>
  </si>
  <si>
    <t>Alfabetizados</t>
  </si>
  <si>
    <t>% Alfabetizados</t>
  </si>
  <si>
    <t>En Colegios</t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</si>
  <si>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 xml:space="preserve">
1. En Servicios de Apoyo, el porcentaje de alfabetización fue calculado respecto a los estudiantes que tienen alguna discapacidad o condición, atendidos y no atendidos 
2. En Atención Directa solamente se toman en cuenta los estudiantes de Educación Especial que cursan el Aula Integrada de I-II Ciclos. </t>
    </r>
  </si>
  <si>
    <t xml:space="preserve">Estudiantes con discapacidad o condición que son Alfabetizados, </t>
  </si>
  <si>
    <t xml:space="preserve">Según Tipo de Atención y Lugar de Atención, </t>
  </si>
  <si>
    <t>Tipo de Atención/ Lugar de Atención</t>
  </si>
  <si>
    <t>Estudiantes con discapacidad</t>
  </si>
  <si>
    <r>
      <t xml:space="preserve">Nota: </t>
    </r>
    <r>
      <rPr>
        <sz val="10"/>
        <color theme="1"/>
        <rFont val="Calibri"/>
        <family val="2"/>
        <scheme val="minor"/>
      </rPr>
      <t>Correponde a estudiantes con alguna discapacidad o condición, que cursan I, II, III y IV ciclos en Educación Tradicional y Atención Directa, y los matriculados en CAIPAD.</t>
    </r>
  </si>
  <si>
    <t xml:space="preserve">Según Dirección Regional, </t>
  </si>
  <si>
    <t>¹⁄No utilizan prótesis auditivas (audífonos), implante coclear u otro dispositivo.</t>
  </si>
  <si>
    <t xml:space="preserve">Estudiantes con discapacidad o condición, en Educación Tradicional, Hospitales e Instituto Helen Keller que son Alfabetizados, </t>
  </si>
  <si>
    <t xml:space="preserve">Por Nivel de Enseñanza, Según Discapacidad, </t>
  </si>
  <si>
    <t xml:space="preserve">Estudiantes con alguna discapacidad o condición en Atención Directa que son Alfabetizados, </t>
  </si>
  <si>
    <t>Cuadro Nº38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</si>
  <si>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Departamento de Análisis Estadístico.</t>
    </r>
  </si>
  <si>
    <t>Cuadro Nº39</t>
  </si>
  <si>
    <t xml:space="preserve">Estudiantes alfabetizados con alguna discapacidad o condición, </t>
  </si>
  <si>
    <t xml:space="preserve">Situación Conductual Problemática </t>
  </si>
  <si>
    <t xml:space="preserve">Trastorno Específico de Aprendizaje </t>
  </si>
  <si>
    <t xml:space="preserve">Estudiantes con discapaciad o condición alfabetizados en Atención Directa-, </t>
  </si>
  <si>
    <t>Usuarios Alfabetizados en Centros de Atención Integral</t>
  </si>
  <si>
    <t xml:space="preserve">a Personas Adultas con Discapacidad (CAIPAD), </t>
  </si>
  <si>
    <t xml:space="preserve">Según Dirección Regional, Dependencia Subvencionada, </t>
  </si>
  <si>
    <t xml:space="preserve">Usuarios Alfabetizados en Centros de Atención Integral </t>
  </si>
  <si>
    <t xml:space="preserve">a Personas Adultas con Discapacidad (CAIPAD), Por Sexo, Según Discapacidad, </t>
  </si>
  <si>
    <r>
      <t>Estudiantes con Discapacidad o Condición</t>
    </r>
    <r>
      <rPr>
        <b/>
        <u/>
        <sz val="10"/>
        <rFont val="Calibri"/>
        <family val="2"/>
        <scheme val="minor"/>
      </rPr>
      <t xml:space="preserve"> Atendidos</t>
    </r>
  </si>
  <si>
    <t xml:space="preserve">   No utilizan dispositivos ²⁄</t>
  </si>
  <si>
    <t>Carolina Carmona Chaves</t>
  </si>
  <si>
    <t>Valeria Carvajal Camacho</t>
  </si>
  <si>
    <t>Periodo 2014-2022</t>
  </si>
  <si>
    <t>Según Discapacidad o condición, Dependencia Pública, Privada y Subvencionada, Periodo 2014-2022</t>
  </si>
  <si>
    <t xml:space="preserve">Según Discapacidad o condición, Dependencia Pública, Privada y Subvencionada, </t>
  </si>
  <si>
    <t>Según Dirección Regional, Dependencia Pública, Privada y Subvencionada,</t>
  </si>
  <si>
    <t xml:space="preserve"> Periodo 2014-2022</t>
  </si>
  <si>
    <t>Centros de Atención Integral a Personas Adultas con Discapacidad               (CAIPAD)</t>
  </si>
  <si>
    <t>Según Nivel Educativo, Dependencia Pública, Privada y Subvencionada, 2014-2022</t>
  </si>
  <si>
    <t>Según Sexo, Dependencia Pública, Privada y Subvencionada, 2014-2022</t>
  </si>
  <si>
    <t>Según Dependencia, 2014-2022</t>
  </si>
  <si>
    <t>Según Dirección Regional,  Dependencia Pública, Privada y Subvencionada,  2014-2022</t>
  </si>
  <si>
    <t>Por Nivel de Enseñanza, Según Zona y Dependencia, Año 2022</t>
  </si>
  <si>
    <t>Por Nivel de Enseñanza, Según Discapacidad, Dependencia Pública, Privada y Subvencionada, Año 2022</t>
  </si>
  <si>
    <t>Dependencia Pública, Privada y Subvencionada, Año 2022</t>
  </si>
  <si>
    <t xml:space="preserve">Según Lugar de Atención y Sexo, </t>
  </si>
  <si>
    <t>Dependencia Pública, Privada y Subvencionada, Periodo 2014-2022</t>
  </si>
  <si>
    <t xml:space="preserve">Según Tipo de Atención y Nivel Cursado, </t>
  </si>
  <si>
    <t xml:space="preserve">Según Dependencia y Lugar de Atención, </t>
  </si>
  <si>
    <t xml:space="preserve">Según Discapacidad, Dependencia Pública, Privada y Subvencionada, </t>
  </si>
  <si>
    <t xml:space="preserve">Según Dirección Regional, Dependencia Pública, Privada y Subvencionada, </t>
  </si>
  <si>
    <t>Dependencia Pública, Privda y Subvencionada, Año 2022</t>
  </si>
  <si>
    <t>Por Nivel Cursado, Según Zona y Dependencia, Año 2022</t>
  </si>
  <si>
    <t xml:space="preserve">Por Servicio y Sexo, Según Discapacidad, </t>
  </si>
  <si>
    <t xml:space="preserve">Dependencia Pública, Privada y Subvencionada, Curso Lectivo 2022           </t>
  </si>
  <si>
    <t>Dependencia Pública, Privada y Subvencionada, Curso Lectivo 2022</t>
  </si>
  <si>
    <t>Por Sexo, Dependencia Subvencionada, 2014-2022</t>
  </si>
  <si>
    <t xml:space="preserve">a Personas Adultas con Discapacidad (CAIPAD ), </t>
  </si>
  <si>
    <t xml:space="preserve">Según Discapacidad, </t>
  </si>
  <si>
    <t>Dependencia Subvencionada, 2014-2022</t>
  </si>
  <si>
    <t>Dependencia Pública, Privada y Subvencionada, Periodo 2019-2022</t>
  </si>
  <si>
    <t xml:space="preserve">Por Nivel de Enseñanza , Según Discapacidad, </t>
  </si>
  <si>
    <t>Dependencia Subvencionada, Curso Lectivo 2022</t>
  </si>
  <si>
    <t>Curso Lectivo 2022</t>
  </si>
  <si>
    <t>Matrícula Inicial de estudiantes con alguna discapacidad o condición, Según Centro de Enseñanza, Dependencia Pública, Privada y Subvencionada, Periodo 2014-2022</t>
  </si>
  <si>
    <t>Matrícula Inicial de estudiantes con alguna discapacidad o condición, Por Sexo, Según Tipo de Servicio, Dependencia Pública, Privada y Subvencionada, Periodo 2014-2022</t>
  </si>
  <si>
    <t>Matrícula Inicial de estudiantes con alguna discapacidad o condición, Por Tipo de Servicio, Según Dependencia, Periodo 2014-2022</t>
  </si>
  <si>
    <t>Matrícula Inicial de estudiantes con alguna discapacidad o condición, Según Discapacidad o condición, Dependencia Pública, Privada y Subvencionada, Periodo 2014-2022</t>
  </si>
  <si>
    <t>Matrícula Inicial de estudiantes con alguna discapacidad o condición, Según Dirección Regional, Dependencia Pública, Privada y Subvencionada, Periodo 2014-2022</t>
  </si>
  <si>
    <t>Matrícula Inicial de estudiantes con alguna discapacidad o condición, en Educación Tradicional, Hospitales e Instituto Helen Keller, Según Nivel Educativo, Dependencia Pública, Privada y Subvencionada, 2014-2022</t>
  </si>
  <si>
    <t>Matrícula Inicial de estudiantes con alguna discapacidad o condición, en Educación Tradicional, Hospitales e Instituto Helen Keller, Según Sexo, Dependencia Pública, Privada y Subvencionada, 2014-2022</t>
  </si>
  <si>
    <t>Matrícula Inicial de estudiantes con alguna discapacidad o condición, en Educación Tradicional, Hospitales e Instituto Helen Keller, Según Dependencia, 2014-2022</t>
  </si>
  <si>
    <t>Matrícula Inicial de estudiantes con alguna discapacidad o condición, en Educación Tradicional, Hospitales e Instituto Helen Keller,  Atendidos y No Atendidos, -Servicios de Apoyo-, Por Nivel de Enseñanza, Según Discapacidad, Dependencia Pública, Privada y Subvencionada, Año 2022</t>
  </si>
  <si>
    <t>Matrícula Inicial de estudiantes con alguna discapacidad o condición, en Educación Tradicional, Hospitales e Instituto Helen Keller,  Atendidos -Servicios de Apoyo-, Por Nivel de Enseñanza, Según Discapacidad, Dependencia Pública, Privada y Subvencionada, Año 2022</t>
  </si>
  <si>
    <t>Porcentaje de estudiantes con alguna discapacidad o condición, en Educación Tradicional, Hospitales e Instituto Helen Keller,  Atendidos -Servicios de Apoyo-, Por Nivel de Enseñanza, Según Discapacidad, Dependencia Pública, Privada y Subvencionada, Año 2022</t>
  </si>
  <si>
    <t>Matrícula Inicial en Educación Especial, Atención Directa, Según Lugar de Atención y Sexo, Dependencia Pública, Privada y Subvencionada, Periodo 2014-2022</t>
  </si>
  <si>
    <t>Matrícula Inicial de estudiantes con alguna discapacidad o condición, Atención Directa, Según Tipo de Atención y Nivel Cursado, Dependencia Pública, Privada y Subvencionada, Periodo 2014-2022</t>
  </si>
  <si>
    <t>Matrícula Inicial en Educación Especial, Atención Directa, Según Dependencia y Lugar de Atención, Periodo 2014-2022</t>
  </si>
  <si>
    <t>Matrícula Inicial de estudiantes con alguna discapacidad o condición, Atención Directa, Según Discapacidad, Dependencia Pública, Privada y Subvencionada, Periodo 2014-2022</t>
  </si>
  <si>
    <t>Matrícula Inicial de estudiantes con alguna discapacidad o condición, Atención Directa, Según Dirección Regional, Dependencia Pública, Privada y Subvencionada, Periodo 2014-2022</t>
  </si>
  <si>
    <t>Matrícula Inicial en Educación Especial, Atención Directa, Por Tipo de Servicio y Sexo, Según Nivel Cursado, Dependencia Pública, Privda y Subvencionada, Año 2022</t>
  </si>
  <si>
    <t>Matrícula Inicial en Educación Especial, Atención Directa, Por Nivel Cursado, Según Zona y Dependencia, Año 2022</t>
  </si>
  <si>
    <t xml:space="preserve">Matrícula Inicial en Educación Especial, Atención Directa, Por Servicio, Según Discapacidad, Dependencia Pública, Privada y Subvencionada, Curso Lectivo 2022    </t>
  </si>
  <si>
    <t>Matrícula Inicial en Educación Especial, Atención Directa, Por Tipo de Servicio, Según Dirección Regional, Dependencia Pública, Privada y Subvencionada, Curso Lectivo 2022</t>
  </si>
  <si>
    <t>Usuarios en CAIPAD, Por Sexo, Dependencia Subvencionada, 2014-2022</t>
  </si>
  <si>
    <t>Usuarios en CAIPAD, Según Discapacidad, Dependencia Subvencionada, 2014-2022</t>
  </si>
  <si>
    <t>Usuarios en CAIPAD, Según Dirección Regional, Dependencia Subvencionada, Periodo 2014-2022</t>
  </si>
  <si>
    <t>Estudiantes con discapacidad o condición que son Alfabetizados, Según Tipo de Atención y Lugar de Atención, Dependencia Pública, Privada y Subvencionada, Periodo 2019-2022</t>
  </si>
  <si>
    <t>Estudiantes con discapacidad o condición que son Alfabetizados, Según Dirección Regional, Dependencia Pública, Privada y Subvencionada, Periodo 2019-2022</t>
  </si>
  <si>
    <t>Estudiantes con alguna discapacidad o condición, en Educación Tradicional, Hospitales e Instituto Helen Keller que son Alfabetizados, Por Nivel de Enseñanza, Según Discapacidad, Dependencia Pública, Privada y Subvencionada, Año 2022</t>
  </si>
  <si>
    <t>Estudiantes con alguna discapacidad o condición, en Atención Directa que son Alfabetizados, Por Nivel de Enseñanza, Según Discapacidad, Dependencia Pública, Privada y Subvencionada, Año 2022</t>
  </si>
  <si>
    <t>Usuarios Alfabetizados en Centros de Atención Integral a Personas Adultas con Discapacidad (CAIPAD), Por Sexo, Según Discapacidad, Dependencia Subvencionada, Curso Lectivo 2022</t>
  </si>
  <si>
    <t>Estudiantes alfabetizados con alguna discapacidad o condición, en Educación Tradicional, Hospitales e Instituto Helen Keller,  Por Nivel de Enseñanza, Según Dirección Regional, Dependencia Pública, Privada y Subvencionada, Año 2022</t>
  </si>
  <si>
    <t>Estudiantes con discapaciad o condición alfabetizados en Atención Directa-, Por Nivel de Enseñanza, Según Dirección Regional, Dependencia Pública, Privada y Subvencionada, Curso Lectivo 2022</t>
  </si>
  <si>
    <t>Usuarios Alfabetizados en Centros de Atención Integral a Personas Adultas con Discapacidad (CAIPAD), Según Dirección Regional, Dependencia Subvencionada, Curso Lectivo 2022</t>
  </si>
  <si>
    <t>Cuadro Nº13</t>
  </si>
  <si>
    <t>Bebés y Maternal</t>
  </si>
  <si>
    <t>Maternal II</t>
  </si>
  <si>
    <t>Interactivo I</t>
  </si>
  <si>
    <t>Interactivo II</t>
  </si>
  <si>
    <t>Ciclo de Transición</t>
  </si>
  <si>
    <t>Hospitales e Instituto Helen Keller</t>
  </si>
  <si>
    <t>"Aula Regular"</t>
  </si>
  <si>
    <r>
      <t xml:space="preserve"> en Educación Tradicional, Hospitales e Instituto Helen Keller, </t>
    </r>
    <r>
      <rPr>
        <b/>
        <u/>
        <sz val="11"/>
        <rFont val="Calibri"/>
        <family val="2"/>
        <scheme val="minor"/>
      </rPr>
      <t/>
    </r>
  </si>
  <si>
    <r>
      <t xml:space="preserve"> en Educación Tradicional, Hospitales e Instituto Helen Keller, </t>
    </r>
    <r>
      <rPr>
        <b/>
        <u/>
        <sz val="11"/>
        <rFont val="Calibri"/>
        <family val="2"/>
        <scheme val="minor"/>
      </rPr>
      <t>Atendidos</t>
    </r>
    <r>
      <rPr>
        <b/>
        <sz val="11"/>
        <rFont val="Calibri"/>
        <family val="2"/>
        <scheme val="minor"/>
      </rPr>
      <t xml:space="preserve">  en Servicios de Apoyo,  </t>
    </r>
  </si>
  <si>
    <r>
      <t xml:space="preserve"> en Educación Tradicional, Hospitales e Instituto Helen Keller, </t>
    </r>
    <r>
      <rPr>
        <b/>
        <u/>
        <sz val="11"/>
        <color theme="1"/>
        <rFont val="Calibri"/>
        <family val="2"/>
        <scheme val="minor"/>
      </rPr>
      <t/>
    </r>
  </si>
  <si>
    <r>
      <t xml:space="preserve"> en Educación Tradicional, Hospitales e Instituto Helen Keller, </t>
    </r>
    <r>
      <rPr>
        <b/>
        <u/>
        <sz val="11"/>
        <color theme="1"/>
        <rFont val="Calibri"/>
        <family val="2"/>
        <scheme val="minor"/>
      </rPr>
      <t xml:space="preserve">Atendidos en </t>
    </r>
    <r>
      <rPr>
        <b/>
        <sz val="11"/>
        <color theme="1"/>
        <rFont val="Calibri"/>
        <family val="2"/>
        <scheme val="minor"/>
      </rPr>
      <t xml:space="preserve">Servicios de Apoyo,  </t>
    </r>
  </si>
  <si>
    <r>
      <t xml:space="preserve">en Educación Tradicional, Hospitales e Instituto Helen Keller, </t>
    </r>
    <r>
      <rPr>
        <b/>
        <u/>
        <sz val="11"/>
        <color theme="1"/>
        <rFont val="Calibri"/>
        <family val="2"/>
        <scheme val="minor"/>
      </rPr>
      <t/>
    </r>
  </si>
  <si>
    <r>
      <t xml:space="preserve">en Educación Tradicional, Hospitales e Instituto Helen Keller,  </t>
    </r>
    <r>
      <rPr>
        <b/>
        <u/>
        <sz val="11"/>
        <color theme="1"/>
        <rFont val="Calibri"/>
        <family val="2"/>
        <scheme val="minor"/>
      </rPr>
      <t>Atendidos</t>
    </r>
    <r>
      <rPr>
        <b/>
        <sz val="11"/>
        <color theme="1"/>
        <rFont val="Calibri"/>
        <family val="2"/>
        <scheme val="minor"/>
      </rPr>
      <t xml:space="preserve">  en Servicios de Apoyo,</t>
    </r>
  </si>
  <si>
    <r>
      <t xml:space="preserve">en Educación Tradicional, Hospitales e Instituto Helen Keller,  </t>
    </r>
    <r>
      <rPr>
        <b/>
        <u/>
        <sz val="11"/>
        <color theme="1"/>
        <rFont val="Calibri"/>
        <family val="2"/>
        <scheme val="minor"/>
      </rPr>
      <t>Atendidos</t>
    </r>
    <r>
      <rPr>
        <b/>
        <sz val="11"/>
        <color theme="1"/>
        <rFont val="Calibri"/>
        <family val="2"/>
        <scheme val="minor"/>
      </rPr>
      <t xml:space="preserve"> en Servicios de Apoyo,</t>
    </r>
  </si>
  <si>
    <r>
      <t xml:space="preserve">en Educación Tradicional, Hospitales e Instituto Helen Keller,  </t>
    </r>
    <r>
      <rPr>
        <b/>
        <u/>
        <sz val="11"/>
        <color theme="1"/>
        <rFont val="Calibri"/>
        <family val="2"/>
        <scheme val="minor"/>
      </rPr>
      <t/>
    </r>
  </si>
  <si>
    <r>
      <t xml:space="preserve">en Educación Tradicional, Hospitales e Instituto Helen Keller,  </t>
    </r>
    <r>
      <rPr>
        <b/>
        <u/>
        <sz val="11"/>
        <color theme="1"/>
        <rFont val="Calibri"/>
        <family val="2"/>
        <scheme val="minor"/>
      </rPr>
      <t xml:space="preserve">Atendidos en </t>
    </r>
    <r>
      <rPr>
        <b/>
        <sz val="11"/>
        <color theme="1"/>
        <rFont val="Calibri"/>
        <family val="2"/>
        <scheme val="minor"/>
      </rPr>
      <t>Servicios de Apoyo,</t>
    </r>
  </si>
  <si>
    <t>Matrícula Inicial de estudiantes con alguna discapacidad o condición, en Educación Tradicional, Hospitales e Instituto Helen Keller,   Según Discapacidad, Dependencia Pública, Privada y Subvencionada, 2014-2022</t>
  </si>
  <si>
    <t>Matrícula Inicial de estudiantes con alguna discapacidad o condición, en Educación Tradicional, Hospitales e Instituto Helen Keller,  Según Dirección Regional, Dependencia Pública, Privada y Subvencionada, 2014-2022</t>
  </si>
  <si>
    <t>Matrícula Inicial de estudiantes con alguna discapacidad o condición, en Educación Tradicional, Hospitales e Instituto Helen Keller,   Por Nivel de Enseñanza, Según Zona y Dependencia, Año 2022</t>
  </si>
  <si>
    <t>Matrícula Inicial de estudiantes con alguna discapacidad o condición, en Educación Tradicional, Hospitales e Instituto Helen Keller,  Por Nivel de Enseñanza, Según Dirección Regional, Dependencia Pública, Privada y Subvencionada, Año 2022</t>
  </si>
  <si>
    <t>Matrícula Inicial de estudiantes con alguna discapacidad o condición, en Educación Tradicional, Hospitales e Instituto Helen Keller, Atendidos en Servicios de Apoyo, Según Discapacidad,  Dependencia Pública, Privada y Subvencionada,  2014-2022</t>
  </si>
  <si>
    <t>Porcentaje de estudiantes con alguna discapacidad o condición, en Educación Tradicional, Hospitales e Instituto Helen Keller, Atendidos en Servicios de Apoyo, Según Discapacidad,  Dependencia Pública, Privada y Subvencionada,  2014-2022</t>
  </si>
  <si>
    <t>Matrícula Inicial de estudiantes con alguna discapacidad o condición, en Educación Tradicional, Hospitales e Instituto Helen Keller, Atendidos en Servicios de Apoyo, Según Dirección Regional, Dependencia Pública, Privada y Subvencionada,  2014-2022</t>
  </si>
  <si>
    <t>Porcentaje de estudiantes con alguna discapacidad o condición, en Educación Tradicional, Hospitales e Instituto Helen Keller, Atendidos en Servicios de Apoyo, Según Dirección Regional,  Dependencia Pública, Privada y Subvencionada,  2014-2022</t>
  </si>
  <si>
    <t>Matrícula Inicial de estudiantes con alguna discapacidad o condición, en Educación Tradicional, Hospitales e Instituto Helen Keller, Atendidos en Servicios de Apoyo, Por Nivel de Enseñanza, Según Dirección Regional, Dependencia Pública, Privada y Subvencionada, Año 2022</t>
  </si>
  <si>
    <t>Porcentaje de estudiantes con alguna discapacidad o condición, en Educación Tradicional, Hospitales e Instituto Helen Keller, Atendidos en Servicios de Apoyo, Por Nivel de Enseñanza, Según Dirección Regional, Dependencia Pública, Privada y Subvencionada, Año 2022</t>
  </si>
  <si>
    <t>Educación Preescolar y Servicio Educativo para niños y niñas de 0 a 6 años</t>
  </si>
  <si>
    <t>I y II Ciclos y Aula Integrada</t>
  </si>
  <si>
    <t xml:space="preserve">III Ciclo </t>
  </si>
  <si>
    <t>Ciclo Diversificado</t>
  </si>
  <si>
    <t>Ciclo Diversificado (Plan Nacional)</t>
  </si>
  <si>
    <t>En Centros Educación Preescolar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</si>
</sst>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General_)"/>
    <numFmt numFmtId="167" formatCode="_(* #\.##0_);_(* \(#,##0\);_(* &quot;-&quot;_);_(@_)"/>
    <numFmt numFmtId="168" formatCode="0.0"/>
    <numFmt numFmtId="169" formatCode="_-* #,##0.0_-;\-* #,##0.0_-;_-* &quot;-&quot;_-;_-@_-"/>
    <numFmt numFmtId="170" formatCode="0.0%"/>
    <numFmt numFmtId="171" formatCode="_(* #,##0.0_);_(* \(#,##0.0\);_(* &quot;-&quot;_);_(@_)"/>
    <numFmt numFmtId="172" formatCode="_(* #,##0.0_);_(* \(#,##0.0\);_(* &quot;-&quot;??_);_(@_)"/>
    <numFmt numFmtId="173" formatCode="#\ ###\ ##0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b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42"/>
      <color theme="1"/>
      <name val="Vijaya"/>
      <family val="2"/>
    </font>
    <font>
      <b/>
      <u/>
      <sz val="11"/>
      <color theme="1"/>
      <name val="Calibri"/>
      <family val="2"/>
      <scheme val="minor"/>
    </font>
    <font>
      <sz val="8.5"/>
      <name val="Arial"/>
      <family val="2"/>
    </font>
    <font>
      <b/>
      <sz val="8.5"/>
      <color theme="1"/>
      <name val="Arial"/>
      <family val="2"/>
    </font>
    <font>
      <i/>
      <sz val="8.5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8.5"/>
      <name val="Arial"/>
      <family val="2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48"/>
      <color theme="4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8.5"/>
      <color rgb="FFFF0000"/>
      <name val="Arial"/>
      <family val="2"/>
    </font>
    <font>
      <u/>
      <sz val="11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215967"/>
      </left>
      <right/>
      <top style="medium">
        <color rgb="FF215967"/>
      </top>
      <bottom/>
      <diagonal/>
    </border>
    <border>
      <left/>
      <right/>
      <top style="medium">
        <color rgb="FF215967"/>
      </top>
      <bottom/>
      <diagonal/>
    </border>
    <border>
      <left/>
      <right style="medium">
        <color rgb="FF215967"/>
      </right>
      <top style="medium">
        <color rgb="FF215967"/>
      </top>
      <bottom/>
      <diagonal/>
    </border>
    <border>
      <left style="medium">
        <color rgb="FF215967"/>
      </left>
      <right/>
      <top/>
      <bottom/>
      <diagonal/>
    </border>
    <border>
      <left/>
      <right style="medium">
        <color rgb="FF215967"/>
      </right>
      <top/>
      <bottom/>
      <diagonal/>
    </border>
    <border>
      <left style="medium">
        <color rgb="FF215967"/>
      </left>
      <right/>
      <top/>
      <bottom style="medium">
        <color rgb="FF215967"/>
      </bottom>
      <diagonal/>
    </border>
    <border>
      <left/>
      <right/>
      <top/>
      <bottom style="medium">
        <color rgb="FF215967"/>
      </bottom>
      <diagonal/>
    </border>
    <border>
      <left/>
      <right style="medium">
        <color rgb="FF215967"/>
      </right>
      <top/>
      <bottom style="medium">
        <color rgb="FF215967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theme="4" tint="-0.249977111117893"/>
      </left>
      <right/>
      <top style="mediumDashDot">
        <color theme="4" tint="-0.249977111117893"/>
      </top>
      <bottom/>
      <diagonal/>
    </border>
    <border>
      <left/>
      <right/>
      <top style="mediumDashDot">
        <color theme="4" tint="-0.249977111117893"/>
      </top>
      <bottom/>
      <diagonal/>
    </border>
    <border>
      <left/>
      <right style="mediumDashDot">
        <color theme="4" tint="-0.249977111117893"/>
      </right>
      <top style="mediumDashDot">
        <color theme="4" tint="-0.249977111117893"/>
      </top>
      <bottom/>
      <diagonal/>
    </border>
    <border>
      <left style="mediumDashDot">
        <color theme="4" tint="-0.249977111117893"/>
      </left>
      <right/>
      <top/>
      <bottom/>
      <diagonal/>
    </border>
    <border>
      <left/>
      <right style="mediumDashDot">
        <color theme="4" tint="-0.249977111117893"/>
      </right>
      <top/>
      <bottom/>
      <diagonal/>
    </border>
    <border>
      <left style="mediumDashDot">
        <color theme="4" tint="-0.249977111117893"/>
      </left>
      <right/>
      <top/>
      <bottom style="mediumDashDot">
        <color theme="4" tint="-0.249977111117893"/>
      </bottom>
      <diagonal/>
    </border>
    <border>
      <left/>
      <right/>
      <top/>
      <bottom style="mediumDashDot">
        <color theme="4" tint="-0.249977111117893"/>
      </bottom>
      <diagonal/>
    </border>
    <border>
      <left/>
      <right style="mediumDashDot">
        <color theme="4" tint="-0.249977111117893"/>
      </right>
      <top/>
      <bottom style="mediumDashDot">
        <color theme="4" tint="-0.249977111117893"/>
      </bottom>
      <diagonal/>
    </border>
    <border>
      <left/>
      <right/>
      <top style="thin">
        <color theme="0"/>
      </top>
      <bottom style="medium">
        <color theme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166" fontId="6" fillId="0" borderId="0"/>
    <xf numFmtId="0" fontId="8" fillId="0" borderId="0"/>
    <xf numFmtId="41" fontId="1" fillId="0" borderId="0" applyFont="0" applyFill="0" applyBorder="0" applyAlignment="0" applyProtection="0"/>
    <xf numFmtId="167" fontId="16" fillId="0" borderId="0">
      <alignment horizontal="right" vertical="center" wrapText="1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6" fontId="6" fillId="0" borderId="0"/>
    <xf numFmtId="0" fontId="8" fillId="0" borderId="0"/>
    <xf numFmtId="41" fontId="1" fillId="0" borderId="0" applyFont="0" applyFill="0" applyBorder="0" applyAlignment="0" applyProtection="0"/>
    <xf numFmtId="166" fontId="6" fillId="0" borderId="0"/>
  </cellStyleXfs>
  <cellXfs count="32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9" fillId="0" borderId="0" xfId="0" applyFont="1"/>
    <xf numFmtId="0" fontId="9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9" fillId="0" borderId="8" xfId="0" applyFont="1" applyBorder="1"/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0" fontId="11" fillId="0" borderId="0" xfId="0" applyFont="1"/>
    <xf numFmtId="0" fontId="11" fillId="0" borderId="9" xfId="0" applyFont="1" applyBorder="1"/>
    <xf numFmtId="0" fontId="3" fillId="0" borderId="0" xfId="0" applyFont="1"/>
    <xf numFmtId="0" fontId="14" fillId="0" borderId="9" xfId="0" applyFont="1" applyBorder="1"/>
    <xf numFmtId="0" fontId="9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5" fillId="0" borderId="0" xfId="0" applyFont="1"/>
    <xf numFmtId="0" fontId="17" fillId="0" borderId="0" xfId="0" applyFont="1"/>
    <xf numFmtId="0" fontId="19" fillId="2" borderId="0" xfId="0" applyFont="1" applyFill="1" applyAlignment="1">
      <alignment horizontal="centerContinuous" vertical="center" wrapText="1"/>
    </xf>
    <xf numFmtId="0" fontId="19" fillId="2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4" xfId="0" applyFont="1" applyBorder="1" applyAlignment="1">
      <alignment vertical="center" wrapText="1"/>
    </xf>
    <xf numFmtId="168" fontId="17" fillId="0" borderId="0" xfId="0" applyNumberFormat="1" applyFont="1"/>
    <xf numFmtId="0" fontId="17" fillId="2" borderId="0" xfId="0" applyFont="1" applyFill="1" applyAlignment="1">
      <alignment vertical="center" wrapText="1"/>
    </xf>
    <xf numFmtId="0" fontId="17" fillId="0" borderId="0" xfId="0" applyFont="1" applyAlignment="1">
      <alignment vertical="center"/>
    </xf>
    <xf numFmtId="168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0" fontId="21" fillId="0" borderId="0" xfId="0" applyFont="1"/>
    <xf numFmtId="41" fontId="17" fillId="2" borderId="0" xfId="4" applyFont="1" applyFill="1" applyAlignment="1">
      <alignment horizontal="right" vertical="center" wrapText="1"/>
    </xf>
    <xf numFmtId="167" fontId="21" fillId="2" borderId="0" xfId="5" applyFont="1" applyFill="1">
      <alignment horizontal="right" vertical="center" wrapText="1"/>
    </xf>
    <xf numFmtId="167" fontId="17" fillId="2" borderId="0" xfId="5" applyFont="1" applyFill="1">
      <alignment horizontal="right" vertical="center" wrapText="1"/>
    </xf>
    <xf numFmtId="0" fontId="21" fillId="2" borderId="0" xfId="0" applyFont="1" applyFill="1" applyAlignment="1">
      <alignment vertical="center" wrapText="1"/>
    </xf>
    <xf numFmtId="41" fontId="17" fillId="2" borderId="0" xfId="4" applyFont="1" applyFill="1" applyBorder="1" applyAlignment="1">
      <alignment horizontal="right" vertical="center" wrapText="1"/>
    </xf>
    <xf numFmtId="0" fontId="17" fillId="2" borderId="4" xfId="0" applyFont="1" applyFill="1" applyBorder="1" applyAlignment="1">
      <alignment vertical="center" wrapText="1"/>
    </xf>
    <xf numFmtId="41" fontId="17" fillId="2" borderId="4" xfId="4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169" fontId="21" fillId="2" borderId="0" xfId="4" applyNumberFormat="1" applyFont="1" applyFill="1" applyBorder="1" applyAlignment="1">
      <alignment horizontal="right" vertical="center" wrapText="1"/>
    </xf>
    <xf numFmtId="169" fontId="17" fillId="2" borderId="0" xfId="4" applyNumberFormat="1" applyFont="1" applyFill="1" applyBorder="1" applyAlignment="1">
      <alignment horizontal="right" vertical="center" wrapText="1"/>
    </xf>
    <xf numFmtId="169" fontId="17" fillId="2" borderId="4" xfId="4" applyNumberFormat="1" applyFont="1" applyFill="1" applyBorder="1" applyAlignment="1">
      <alignment horizontal="right" vertical="center" wrapText="1"/>
    </xf>
    <xf numFmtId="167" fontId="17" fillId="2" borderId="4" xfId="5" applyFont="1" applyFill="1" applyBorder="1">
      <alignment horizontal="right" vertical="center" wrapText="1"/>
    </xf>
    <xf numFmtId="41" fontId="21" fillId="2" borderId="0" xfId="4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169" fontId="17" fillId="2" borderId="0" xfId="4" applyNumberFormat="1" applyFont="1" applyFill="1" applyAlignment="1">
      <alignment horizontal="right" vertical="center" wrapText="1"/>
    </xf>
    <xf numFmtId="41" fontId="17" fillId="0" borderId="0" xfId="4" applyFont="1" applyBorder="1" applyAlignment="1">
      <alignment horizontal="right" vertical="center" wrapText="1"/>
    </xf>
    <xf numFmtId="41" fontId="17" fillId="0" borderId="4" xfId="4" applyFont="1" applyBorder="1" applyAlignment="1">
      <alignment horizontal="right" vertical="center" wrapText="1"/>
    </xf>
    <xf numFmtId="169" fontId="21" fillId="2" borderId="0" xfId="4" applyNumberFormat="1" applyFont="1" applyFill="1" applyAlignment="1">
      <alignment horizontal="right" vertical="center" wrapText="1"/>
    </xf>
    <xf numFmtId="170" fontId="16" fillId="2" borderId="0" xfId="6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 indent="1"/>
    </xf>
    <xf numFmtId="41" fontId="21" fillId="2" borderId="0" xfId="4" applyFont="1" applyFill="1" applyBorder="1" applyAlignment="1">
      <alignment horizontal="right" vertical="center" wrapText="1"/>
    </xf>
    <xf numFmtId="0" fontId="17" fillId="2" borderId="0" xfId="0" applyFont="1" applyFill="1" applyAlignment="1">
      <alignment vertical="center"/>
    </xf>
    <xf numFmtId="0" fontId="17" fillId="2" borderId="16" xfId="0" applyFont="1" applyFill="1" applyBorder="1" applyAlignment="1">
      <alignment vertical="center" wrapText="1"/>
    </xf>
    <xf numFmtId="41" fontId="17" fillId="2" borderId="16" xfId="4" applyFont="1" applyFill="1" applyBorder="1" applyAlignment="1">
      <alignment horizontal="right" vertical="center" wrapText="1"/>
    </xf>
    <xf numFmtId="169" fontId="17" fillId="2" borderId="16" xfId="4" applyNumberFormat="1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right" vertical="center" wrapText="1"/>
    </xf>
    <xf numFmtId="171" fontId="17" fillId="2" borderId="0" xfId="4" applyNumberFormat="1" applyFont="1" applyFill="1" applyAlignment="1">
      <alignment horizontal="right" vertical="center"/>
    </xf>
    <xf numFmtId="168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7" fontId="17" fillId="0" borderId="0" xfId="5" applyFont="1">
      <alignment horizontal="right" vertical="center" wrapText="1"/>
    </xf>
    <xf numFmtId="167" fontId="21" fillId="0" borderId="0" xfId="5" applyFont="1">
      <alignment horizontal="right" vertical="center" wrapText="1"/>
    </xf>
    <xf numFmtId="171" fontId="21" fillId="2" borderId="0" xfId="4" applyNumberFormat="1" applyFont="1" applyFill="1" applyAlignment="1">
      <alignment horizontal="right" vertical="center"/>
    </xf>
    <xf numFmtId="166" fontId="5" fillId="0" borderId="0" xfId="2" applyFont="1" applyAlignment="1">
      <alignment horizontal="left" vertical="center" wrapText="1"/>
    </xf>
    <xf numFmtId="166" fontId="5" fillId="0" borderId="0" xfId="2" applyFont="1" applyAlignment="1">
      <alignment horizontal="centerContinuous" vertical="center" wrapText="1"/>
    </xf>
    <xf numFmtId="166" fontId="5" fillId="0" borderId="0" xfId="2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18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 indent="1"/>
    </xf>
    <xf numFmtId="0" fontId="19" fillId="2" borderId="4" xfId="0" applyFont="1" applyFill="1" applyBorder="1" applyAlignment="1">
      <alignment horizontal="left" vertical="center" wrapText="1" indent="1"/>
    </xf>
    <xf numFmtId="0" fontId="17" fillId="2" borderId="0" xfId="0" applyFont="1" applyFill="1"/>
    <xf numFmtId="0" fontId="10" fillId="2" borderId="0" xfId="1" applyFont="1" applyFill="1" applyBorder="1" applyAlignment="1">
      <alignment horizontal="center" vertical="center"/>
    </xf>
    <xf numFmtId="167" fontId="17" fillId="0" borderId="4" xfId="5" applyFont="1" applyBorder="1">
      <alignment horizontal="right" vertical="center" wrapText="1"/>
    </xf>
    <xf numFmtId="0" fontId="25" fillId="2" borderId="0" xfId="8" applyFont="1" applyFill="1" applyAlignment="1" applyProtection="1">
      <alignment horizontal="left" vertical="center" wrapText="1"/>
      <protection hidden="1"/>
    </xf>
    <xf numFmtId="0" fontId="19" fillId="2" borderId="0" xfId="8" applyFont="1" applyFill="1" applyAlignment="1" applyProtection="1">
      <alignment horizontal="left" vertical="center" wrapText="1"/>
      <protection hidden="1"/>
    </xf>
    <xf numFmtId="41" fontId="19" fillId="2" borderId="0" xfId="4" applyFont="1" applyFill="1" applyBorder="1" applyAlignment="1" applyProtection="1">
      <alignment horizontal="right" vertical="center" wrapText="1"/>
      <protection hidden="1"/>
    </xf>
    <xf numFmtId="41" fontId="19" fillId="2" borderId="0" xfId="4" applyFont="1" applyFill="1" applyBorder="1" applyAlignment="1">
      <alignment horizontal="right" vertical="center"/>
    </xf>
    <xf numFmtId="0" fontId="28" fillId="2" borderId="0" xfId="0" applyFont="1" applyFill="1" applyAlignment="1">
      <alignment horizontal="left" vertical="center" wrapText="1" indent="1"/>
    </xf>
    <xf numFmtId="0" fontId="19" fillId="2" borderId="4" xfId="8" applyFont="1" applyFill="1" applyBorder="1" applyAlignment="1" applyProtection="1">
      <alignment horizontal="left" vertical="center" wrapText="1"/>
      <protection hidden="1"/>
    </xf>
    <xf numFmtId="41" fontId="19" fillId="2" borderId="4" xfId="4" applyFont="1" applyFill="1" applyBorder="1" applyAlignment="1" applyProtection="1">
      <alignment horizontal="right" vertical="center" wrapText="1"/>
      <protection hidden="1"/>
    </xf>
    <xf numFmtId="41" fontId="19" fillId="2" borderId="4" xfId="4" applyFont="1" applyFill="1" applyBorder="1" applyAlignment="1">
      <alignment horizontal="right" vertical="center"/>
    </xf>
    <xf numFmtId="0" fontId="21" fillId="2" borderId="0" xfId="8" applyFont="1" applyFill="1" applyAlignment="1">
      <alignment vertical="center"/>
    </xf>
    <xf numFmtId="41" fontId="28" fillId="2" borderId="0" xfId="4" applyFont="1" applyFill="1" applyBorder="1" applyAlignment="1">
      <alignment horizontal="right" vertical="center" wrapText="1"/>
    </xf>
    <xf numFmtId="41" fontId="19" fillId="0" borderId="4" xfId="4" applyFont="1" applyBorder="1" applyAlignment="1">
      <alignment vertical="center" wrapText="1"/>
    </xf>
    <xf numFmtId="169" fontId="21" fillId="0" borderId="0" xfId="5" applyNumberFormat="1" applyFont="1">
      <alignment horizontal="right" vertical="center" wrapText="1"/>
    </xf>
    <xf numFmtId="169" fontId="17" fillId="0" borderId="0" xfId="5" applyNumberFormat="1" applyFont="1">
      <alignment horizontal="right" vertical="center" wrapText="1"/>
    </xf>
    <xf numFmtId="169" fontId="19" fillId="2" borderId="0" xfId="4" applyNumberFormat="1" applyFont="1" applyFill="1" applyBorder="1" applyAlignment="1">
      <alignment horizontal="right" vertical="center"/>
    </xf>
    <xf numFmtId="169" fontId="19" fillId="2" borderId="0" xfId="4" applyNumberFormat="1" applyFont="1" applyFill="1" applyBorder="1" applyAlignment="1" applyProtection="1">
      <alignment horizontal="right" vertical="center" wrapText="1"/>
      <protection hidden="1"/>
    </xf>
    <xf numFmtId="169" fontId="28" fillId="2" borderId="0" xfId="4" applyNumberFormat="1" applyFont="1" applyFill="1" applyBorder="1" applyAlignment="1">
      <alignment horizontal="right" vertical="center" wrapText="1"/>
    </xf>
    <xf numFmtId="169" fontId="19" fillId="2" borderId="4" xfId="4" applyNumberFormat="1" applyFont="1" applyFill="1" applyBorder="1" applyAlignment="1" applyProtection="1">
      <alignment horizontal="right" vertical="center" wrapText="1"/>
      <protection hidden="1"/>
    </xf>
    <xf numFmtId="169" fontId="19" fillId="2" borderId="4" xfId="4" applyNumberFormat="1" applyFont="1" applyFill="1" applyBorder="1" applyAlignment="1">
      <alignment horizontal="right" vertical="center"/>
    </xf>
    <xf numFmtId="172" fontId="21" fillId="2" borderId="21" xfId="7" applyNumberFormat="1" applyFont="1" applyFill="1" applyBorder="1" applyAlignment="1">
      <alignment horizontal="right" vertical="center" wrapText="1"/>
    </xf>
    <xf numFmtId="172" fontId="17" fillId="2" borderId="0" xfId="7" applyNumberFormat="1" applyFont="1" applyFill="1" applyBorder="1" applyAlignment="1">
      <alignment horizontal="right" vertical="center" wrapText="1"/>
    </xf>
    <xf numFmtId="172" fontId="17" fillId="2" borderId="4" xfId="7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 wrapText="1" indent="1"/>
    </xf>
    <xf numFmtId="0" fontId="17" fillId="2" borderId="4" xfId="0" applyFont="1" applyFill="1" applyBorder="1" applyAlignment="1">
      <alignment horizontal="left" vertical="center" wrapText="1" indent="1"/>
    </xf>
    <xf numFmtId="41" fontId="29" fillId="2" borderId="0" xfId="4" applyFont="1" applyFill="1" applyBorder="1" applyAlignment="1" applyProtection="1">
      <alignment horizontal="right" vertical="center" wrapText="1"/>
      <protection hidden="1"/>
    </xf>
    <xf numFmtId="0" fontId="18" fillId="2" borderId="0" xfId="0" applyFont="1" applyFill="1" applyAlignment="1">
      <alignment horizontal="right" vertical="center" wrapText="1"/>
    </xf>
    <xf numFmtId="164" fontId="18" fillId="2" borderId="0" xfId="0" applyNumberFormat="1" applyFont="1" applyFill="1" applyAlignment="1">
      <alignment horizontal="right" vertical="center" wrapText="1"/>
    </xf>
    <xf numFmtId="3" fontId="19" fillId="2" borderId="0" xfId="3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9" fillId="2" borderId="0" xfId="0" applyFont="1" applyFill="1" applyAlignment="1">
      <alignment vertical="center"/>
    </xf>
    <xf numFmtId="0" fontId="19" fillId="2" borderId="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167" fontId="18" fillId="2" borderId="0" xfId="0" applyNumberFormat="1" applyFont="1" applyFill="1" applyAlignment="1">
      <alignment horizontal="right" vertical="center" wrapText="1"/>
    </xf>
    <xf numFmtId="0" fontId="17" fillId="2" borderId="0" xfId="8" applyFont="1" applyFill="1" applyAlignment="1" applyProtection="1">
      <alignment horizontal="left" vertical="center" wrapText="1"/>
      <protection hidden="1"/>
    </xf>
    <xf numFmtId="41" fontId="19" fillId="2" borderId="0" xfId="4" applyFont="1" applyFill="1" applyAlignment="1">
      <alignment vertical="center"/>
    </xf>
    <xf numFmtId="41" fontId="19" fillId="2" borderId="0" xfId="4" applyFont="1" applyFill="1" applyBorder="1" applyAlignment="1">
      <alignment horizontal="right" vertical="center" wrapText="1"/>
    </xf>
    <xf numFmtId="0" fontId="18" fillId="2" borderId="0" xfId="0" quotePrefix="1" applyFont="1" applyFill="1" applyAlignment="1">
      <alignment horizontal="left" vertical="center"/>
    </xf>
    <xf numFmtId="167" fontId="21" fillId="0" borderId="0" xfId="0" applyNumberFormat="1" applyFont="1"/>
    <xf numFmtId="41" fontId="21" fillId="0" borderId="0" xfId="0" applyNumberFormat="1" applyFont="1"/>
    <xf numFmtId="167" fontId="17" fillId="0" borderId="0" xfId="0" applyNumberFormat="1" applyFont="1"/>
    <xf numFmtId="1" fontId="18" fillId="2" borderId="0" xfId="11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2" borderId="0" xfId="11" applyFont="1" applyFill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5" fillId="2" borderId="0" xfId="1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66" fontId="18" fillId="2" borderId="0" xfId="10" applyFont="1" applyFill="1" applyAlignment="1">
      <alignment vertical="center"/>
    </xf>
    <xf numFmtId="173" fontId="19" fillId="2" borderId="0" xfId="10" applyNumberFormat="1" applyFont="1" applyFill="1" applyAlignment="1">
      <alignment horizontal="right" vertical="center"/>
    </xf>
    <xf numFmtId="166" fontId="19" fillId="2" borderId="0" xfId="10" applyFont="1" applyFill="1" applyAlignment="1">
      <alignment horizontal="left" vertical="center"/>
    </xf>
    <xf numFmtId="166" fontId="18" fillId="2" borderId="0" xfId="10" applyFont="1" applyFill="1" applyAlignment="1">
      <alignment horizontal="left" vertical="center"/>
    </xf>
    <xf numFmtId="166" fontId="19" fillId="2" borderId="4" xfId="10" applyFont="1" applyFill="1" applyBorder="1" applyAlignment="1">
      <alignment horizontal="left" vertical="center"/>
    </xf>
    <xf numFmtId="173" fontId="19" fillId="2" borderId="4" xfId="10" applyNumberFormat="1" applyFont="1" applyFill="1" applyBorder="1" applyAlignment="1">
      <alignment horizontal="right" vertical="center"/>
    </xf>
    <xf numFmtId="166" fontId="18" fillId="2" borderId="0" xfId="10" quotePrefix="1" applyFont="1" applyFill="1" applyAlignment="1">
      <alignment horizontal="left" vertical="center"/>
    </xf>
    <xf numFmtId="173" fontId="18" fillId="2" borderId="0" xfId="10" applyNumberFormat="1" applyFont="1" applyFill="1" applyAlignment="1">
      <alignment horizontal="right" vertical="center"/>
    </xf>
    <xf numFmtId="166" fontId="19" fillId="2" borderId="0" xfId="10" applyFont="1" applyFill="1" applyAlignment="1">
      <alignment horizontal="left" vertical="center" indent="1"/>
    </xf>
    <xf numFmtId="166" fontId="19" fillId="2" borderId="4" xfId="10" applyFont="1" applyFill="1" applyBorder="1" applyAlignment="1">
      <alignment horizontal="left" vertical="center" indent="1"/>
    </xf>
    <xf numFmtId="1" fontId="18" fillId="2" borderId="0" xfId="11" applyNumberFormat="1" applyFont="1" applyFill="1" applyAlignment="1">
      <alignment vertical="center" wrapText="1"/>
    </xf>
    <xf numFmtId="0" fontId="18" fillId="2" borderId="0" xfId="11" quotePrefix="1" applyFont="1" applyFill="1" applyAlignment="1">
      <alignment horizontal="center" vertical="center" wrapText="1"/>
    </xf>
    <xf numFmtId="1" fontId="18" fillId="2" borderId="0" xfId="11" applyNumberFormat="1" applyFont="1" applyFill="1" applyAlignment="1">
      <alignment horizontal="centerContinuous" vertical="center" wrapText="1"/>
    </xf>
    <xf numFmtId="173" fontId="17" fillId="2" borderId="0" xfId="0" applyNumberFormat="1" applyFont="1" applyFill="1" applyAlignment="1">
      <alignment vertical="center" wrapText="1"/>
    </xf>
    <xf numFmtId="16" fontId="17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 wrapText="1"/>
    </xf>
    <xf numFmtId="173" fontId="17" fillId="0" borderId="0" xfId="0" applyNumberFormat="1" applyFont="1"/>
    <xf numFmtId="41" fontId="18" fillId="2" borderId="0" xfId="4" applyFont="1" applyFill="1" applyBorder="1" applyAlignment="1">
      <alignment horizontal="right" vertical="center" wrapText="1"/>
    </xf>
    <xf numFmtId="41" fontId="29" fillId="2" borderId="0" xfId="4" applyFont="1" applyFill="1" applyBorder="1" applyAlignment="1">
      <alignment horizontal="right" vertical="center" wrapText="1"/>
    </xf>
    <xf numFmtId="0" fontId="29" fillId="2" borderId="0" xfId="8" applyFont="1" applyFill="1" applyAlignment="1" applyProtection="1">
      <alignment horizontal="left" vertical="center" wrapText="1"/>
      <protection hidden="1"/>
    </xf>
    <xf numFmtId="173" fontId="28" fillId="0" borderId="0" xfId="0" applyNumberFormat="1" applyFont="1"/>
    <xf numFmtId="0" fontId="28" fillId="0" borderId="0" xfId="0" applyFont="1"/>
    <xf numFmtId="167" fontId="17" fillId="2" borderId="16" xfId="5" applyFont="1" applyFill="1" applyBorder="1">
      <alignment horizontal="right" vertical="center" wrapText="1"/>
    </xf>
    <xf numFmtId="41" fontId="19" fillId="2" borderId="16" xfId="4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41" fontId="17" fillId="2" borderId="0" xfId="4" applyFont="1" applyFill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 wrapText="1"/>
      <protection hidden="1"/>
    </xf>
    <xf numFmtId="41" fontId="17" fillId="2" borderId="16" xfId="4" applyFont="1" applyFill="1" applyBorder="1" applyAlignment="1">
      <alignment horizontal="right" vertical="center"/>
    </xf>
    <xf numFmtId="0" fontId="34" fillId="2" borderId="0" xfId="0" applyFont="1" applyFill="1" applyAlignment="1">
      <alignment vertical="center"/>
    </xf>
    <xf numFmtId="0" fontId="34" fillId="2" borderId="0" xfId="0" applyFont="1" applyFill="1" applyAlignment="1">
      <alignment horizontal="right" vertical="center"/>
    </xf>
    <xf numFmtId="170" fontId="34" fillId="2" borderId="0" xfId="6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2" borderId="0" xfId="8" applyFont="1" applyFill="1" applyAlignment="1" applyProtection="1">
      <alignment horizontal="left" vertical="center" wrapText="1" indent="2"/>
      <protection hidden="1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41" fontId="21" fillId="2" borderId="0" xfId="4" applyFont="1" applyFill="1" applyBorder="1" applyAlignment="1">
      <alignment horizontal="right" vertical="center"/>
    </xf>
    <xf numFmtId="0" fontId="35" fillId="2" borderId="0" xfId="0" applyFont="1" applyFill="1" applyAlignment="1">
      <alignment horizontal="left" vertical="center"/>
    </xf>
    <xf numFmtId="170" fontId="34" fillId="2" borderId="0" xfId="6" applyNumberFormat="1" applyFont="1" applyFill="1" applyBorder="1" applyAlignment="1">
      <alignment vertical="center" wrapText="1"/>
    </xf>
    <xf numFmtId="172" fontId="21" fillId="2" borderId="0" xfId="7" applyNumberFormat="1" applyFont="1" applyFill="1" applyBorder="1" applyAlignment="1">
      <alignment horizontal="right" vertical="center"/>
    </xf>
    <xf numFmtId="172" fontId="17" fillId="2" borderId="0" xfId="7" applyNumberFormat="1" applyFont="1" applyFill="1" applyBorder="1" applyAlignment="1">
      <alignment horizontal="right" vertical="center"/>
    </xf>
    <xf numFmtId="164" fontId="17" fillId="2" borderId="0" xfId="0" applyNumberFormat="1" applyFont="1" applyFill="1" applyAlignment="1">
      <alignment vertical="center"/>
    </xf>
    <xf numFmtId="167" fontId="21" fillId="2" borderId="16" xfId="5" applyFont="1" applyFill="1" applyBorder="1">
      <alignment horizontal="right" vertical="center" wrapText="1"/>
    </xf>
    <xf numFmtId="41" fontId="21" fillId="2" borderId="16" xfId="4" applyFont="1" applyFill="1" applyBorder="1" applyAlignment="1">
      <alignment horizontal="right" vertical="center" wrapText="1"/>
    </xf>
    <xf numFmtId="0" fontId="36" fillId="2" borderId="0" xfId="0" applyFont="1" applyFill="1" applyAlignment="1">
      <alignment vertical="center"/>
    </xf>
    <xf numFmtId="41" fontId="19" fillId="2" borderId="0" xfId="4" applyFont="1" applyFill="1" applyBorder="1" applyAlignment="1">
      <alignment vertical="center" wrapText="1"/>
    </xf>
    <xf numFmtId="0" fontId="36" fillId="2" borderId="23" xfId="0" applyFont="1" applyFill="1" applyBorder="1" applyAlignment="1">
      <alignment vertical="center"/>
    </xf>
    <xf numFmtId="0" fontId="36" fillId="2" borderId="4" xfId="0" applyFont="1" applyFill="1" applyBorder="1" applyAlignment="1">
      <alignment vertical="center"/>
    </xf>
    <xf numFmtId="41" fontId="19" fillId="2" borderId="16" xfId="4" applyFont="1" applyFill="1" applyBorder="1" applyAlignment="1">
      <alignment vertical="center" wrapText="1"/>
    </xf>
    <xf numFmtId="0" fontId="21" fillId="2" borderId="0" xfId="0" applyFont="1" applyFill="1"/>
    <xf numFmtId="41" fontId="18" fillId="2" borderId="0" xfId="4" applyFont="1" applyFill="1" applyBorder="1" applyAlignment="1">
      <alignment vertical="center" wrapText="1"/>
    </xf>
    <xf numFmtId="169" fontId="18" fillId="2" borderId="0" xfId="4" applyNumberFormat="1" applyFont="1" applyFill="1" applyBorder="1" applyAlignment="1">
      <alignment vertical="center" wrapText="1"/>
    </xf>
    <xf numFmtId="169" fontId="19" fillId="2" borderId="0" xfId="4" applyNumberFormat="1" applyFont="1" applyFill="1" applyBorder="1" applyAlignment="1">
      <alignment vertical="center" wrapText="1"/>
    </xf>
    <xf numFmtId="169" fontId="19" fillId="2" borderId="16" xfId="4" applyNumberFormat="1" applyFont="1" applyFill="1" applyBorder="1" applyAlignment="1">
      <alignment vertical="center" wrapText="1"/>
    </xf>
    <xf numFmtId="164" fontId="16" fillId="2" borderId="0" xfId="0" applyNumberFormat="1" applyFont="1" applyFill="1" applyAlignment="1">
      <alignment vertical="center"/>
    </xf>
    <xf numFmtId="0" fontId="19" fillId="2" borderId="16" xfId="8" applyFont="1" applyFill="1" applyBorder="1" applyAlignment="1" applyProtection="1">
      <alignment horizontal="left" vertical="center" wrapText="1"/>
      <protection hidden="1"/>
    </xf>
    <xf numFmtId="41" fontId="19" fillId="2" borderId="16" xfId="4" applyFont="1" applyFill="1" applyBorder="1" applyAlignment="1" applyProtection="1">
      <alignment horizontal="right" vertical="center" wrapText="1"/>
      <protection hidden="1"/>
    </xf>
    <xf numFmtId="172" fontId="21" fillId="2" borderId="0" xfId="7" applyNumberFormat="1" applyFont="1" applyFill="1" applyBorder="1" applyAlignment="1">
      <alignment horizontal="right" vertical="center" wrapText="1"/>
    </xf>
    <xf numFmtId="172" fontId="17" fillId="2" borderId="16" xfId="7" applyNumberFormat="1" applyFont="1" applyFill="1" applyBorder="1" applyAlignment="1">
      <alignment horizontal="right" vertical="center" wrapText="1"/>
    </xf>
    <xf numFmtId="172" fontId="19" fillId="2" borderId="0" xfId="7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9" fillId="2" borderId="0" xfId="3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16" fillId="2" borderId="0" xfId="0" applyFont="1" applyFill="1"/>
    <xf numFmtId="0" fontId="21" fillId="2" borderId="0" xfId="0" applyFont="1" applyFill="1" applyAlignment="1" applyProtection="1">
      <alignment horizontal="center" vertical="center"/>
      <protection hidden="1"/>
    </xf>
    <xf numFmtId="41" fontId="17" fillId="2" borderId="0" xfId="4" applyFont="1" applyFill="1" applyBorder="1" applyAlignment="1" applyProtection="1">
      <alignment horizontal="right" vertical="center"/>
      <protection hidden="1"/>
    </xf>
    <xf numFmtId="0" fontId="17" fillId="2" borderId="4" xfId="0" applyFont="1" applyFill="1" applyBorder="1" applyAlignment="1" applyProtection="1">
      <alignment horizontal="left" vertical="center" wrapText="1"/>
      <protection hidden="1"/>
    </xf>
    <xf numFmtId="41" fontId="17" fillId="2" borderId="4" xfId="4" applyFont="1" applyFill="1" applyBorder="1" applyAlignment="1" applyProtection="1">
      <alignment horizontal="right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41" fontId="21" fillId="2" borderId="0" xfId="4" applyFont="1" applyFill="1" applyBorder="1" applyAlignment="1" applyProtection="1">
      <alignment horizontal="right" vertical="center"/>
      <protection hidden="1"/>
    </xf>
    <xf numFmtId="172" fontId="21" fillId="2" borderId="0" xfId="7" applyNumberFormat="1" applyFont="1" applyFill="1" applyBorder="1" applyAlignment="1" applyProtection="1">
      <alignment horizontal="right" vertical="center"/>
      <protection hidden="1"/>
    </xf>
    <xf numFmtId="172" fontId="17" fillId="2" borderId="0" xfId="7" applyNumberFormat="1" applyFont="1" applyFill="1" applyBorder="1" applyAlignment="1" applyProtection="1">
      <alignment horizontal="right" vertical="center"/>
      <protection hidden="1"/>
    </xf>
    <xf numFmtId="168" fontId="16" fillId="2" borderId="0" xfId="0" applyNumberFormat="1" applyFont="1" applyFill="1" applyAlignment="1">
      <alignment vertical="center"/>
    </xf>
    <xf numFmtId="0" fontId="7" fillId="2" borderId="24" xfId="0" applyFont="1" applyFill="1" applyBorder="1" applyAlignment="1">
      <alignment vertical="center" wrapText="1"/>
    </xf>
    <xf numFmtId="0" fontId="7" fillId="2" borderId="25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 inden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39" fillId="0" borderId="32" xfId="0" applyFont="1" applyBorder="1" applyAlignment="1">
      <alignment vertical="center" wrapText="1"/>
    </xf>
    <xf numFmtId="0" fontId="39" fillId="0" borderId="33" xfId="0" applyFont="1" applyBorder="1" applyAlignment="1">
      <alignment vertical="center" wrapText="1"/>
    </xf>
    <xf numFmtId="0" fontId="39" fillId="0" borderId="34" xfId="0" applyFont="1" applyBorder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38" fillId="2" borderId="0" xfId="1" applyFont="1" applyFill="1" applyBorder="1" applyAlignment="1">
      <alignment horizontal="center" vertical="center"/>
    </xf>
    <xf numFmtId="0" fontId="19" fillId="0" borderId="16" xfId="0" applyFont="1" applyBorder="1" applyAlignment="1">
      <alignment vertical="center" wrapText="1"/>
    </xf>
    <xf numFmtId="171" fontId="17" fillId="2" borderId="16" xfId="4" applyNumberFormat="1" applyFont="1" applyFill="1" applyBorder="1" applyAlignment="1">
      <alignment horizontal="right" vertical="center"/>
    </xf>
    <xf numFmtId="0" fontId="20" fillId="4" borderId="0" xfId="0" applyFont="1" applyFill="1" applyAlignment="1">
      <alignment vertical="center"/>
    </xf>
    <xf numFmtId="0" fontId="20" fillId="4" borderId="13" xfId="0" applyFont="1" applyFill="1" applyBorder="1" applyAlignment="1">
      <alignment horizontal="center" vertical="center" wrapText="1"/>
    </xf>
    <xf numFmtId="167" fontId="17" fillId="2" borderId="0" xfId="5" applyFont="1" applyFill="1" applyBorder="1">
      <alignment horizontal="right" vertical="center" wrapText="1"/>
    </xf>
    <xf numFmtId="0" fontId="42" fillId="0" borderId="0" xfId="0" applyFont="1" applyAlignment="1">
      <alignment vertical="center"/>
    </xf>
    <xf numFmtId="167" fontId="42" fillId="0" borderId="0" xfId="0" applyNumberFormat="1" applyFont="1" applyAlignment="1">
      <alignment vertical="center"/>
    </xf>
    <xf numFmtId="0" fontId="43" fillId="2" borderId="0" xfId="8" applyFont="1" applyFill="1" applyAlignment="1" applyProtection="1">
      <alignment horizontal="left" vertical="center" wrapText="1"/>
      <protection hidden="1"/>
    </xf>
    <xf numFmtId="0" fontId="42" fillId="0" borderId="0" xfId="0" applyFont="1"/>
    <xf numFmtId="0" fontId="40" fillId="4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 applyProtection="1">
      <alignment horizontal="left" vertical="center" wrapText="1"/>
      <protection hidden="1"/>
    </xf>
    <xf numFmtId="167" fontId="21" fillId="2" borderId="0" xfId="5" applyFont="1" applyFill="1" applyBorder="1">
      <alignment horizontal="right" vertical="center" wrapText="1"/>
    </xf>
    <xf numFmtId="0" fontId="17" fillId="4" borderId="0" xfId="0" applyFont="1" applyFill="1" applyAlignment="1">
      <alignment vertical="center"/>
    </xf>
    <xf numFmtId="1" fontId="20" fillId="4" borderId="0" xfId="3" applyNumberFormat="1" applyFont="1" applyFill="1" applyAlignment="1">
      <alignment horizontal="right" vertical="center" wrapText="1"/>
    </xf>
    <xf numFmtId="0" fontId="20" fillId="4" borderId="0" xfId="0" applyFont="1" applyFill="1" applyAlignment="1">
      <alignment horizontal="right" vertical="center"/>
    </xf>
    <xf numFmtId="0" fontId="21" fillId="2" borderId="0" xfId="0" applyFont="1" applyFill="1" applyBorder="1" applyAlignment="1">
      <alignment vertical="center"/>
    </xf>
    <xf numFmtId="164" fontId="21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right" vertical="center"/>
    </xf>
    <xf numFmtId="0" fontId="21" fillId="2" borderId="16" xfId="0" applyFont="1" applyFill="1" applyBorder="1" applyAlignment="1">
      <alignment vertical="center"/>
    </xf>
    <xf numFmtId="41" fontId="21" fillId="2" borderId="16" xfId="4" applyFont="1" applyFill="1" applyBorder="1" applyAlignment="1">
      <alignment horizontal="right" vertical="center"/>
    </xf>
    <xf numFmtId="172" fontId="21" fillId="2" borderId="16" xfId="7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0" fontId="40" fillId="4" borderId="0" xfId="0" applyFont="1" applyFill="1" applyAlignment="1">
      <alignment horizontal="right" vertical="center" wrapText="1"/>
    </xf>
    <xf numFmtId="0" fontId="40" fillId="4" borderId="0" xfId="0" applyFont="1" applyFill="1" applyAlignment="1">
      <alignment vertical="center"/>
    </xf>
    <xf numFmtId="0" fontId="20" fillId="4" borderId="0" xfId="0" applyFont="1" applyFill="1" applyAlignment="1" applyProtection="1">
      <alignment vertical="center" wrapText="1"/>
      <protection hidden="1"/>
    </xf>
    <xf numFmtId="0" fontId="20" fillId="4" borderId="0" xfId="0" applyFont="1" applyFill="1" applyAlignment="1" applyProtection="1">
      <alignment horizontal="center" vertical="center" wrapText="1"/>
      <protection hidden="1"/>
    </xf>
    <xf numFmtId="0" fontId="5" fillId="2" borderId="17" xfId="0" applyFont="1" applyFill="1" applyBorder="1" applyAlignment="1">
      <alignment horizontal="center" vertical="center" wrapText="1"/>
    </xf>
    <xf numFmtId="0" fontId="44" fillId="2" borderId="19" xfId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4" fillId="2" borderId="14" xfId="1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25" xfId="0" quotePrefix="1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45" fillId="3" borderId="26" xfId="1" applyFont="1" applyFill="1" applyBorder="1" applyAlignment="1">
      <alignment horizontal="left" vertical="center" wrapText="1"/>
    </xf>
    <xf numFmtId="0" fontId="46" fillId="2" borderId="2" xfId="1" applyFont="1" applyFill="1" applyBorder="1" applyAlignment="1">
      <alignment vertical="center" wrapText="1"/>
    </xf>
    <xf numFmtId="0" fontId="45" fillId="3" borderId="26" xfId="1" applyFont="1" applyFill="1" applyBorder="1" applyAlignment="1">
      <alignment vertical="center" wrapText="1"/>
    </xf>
    <xf numFmtId="0" fontId="46" fillId="2" borderId="3" xfId="1" applyFont="1" applyFill="1" applyBorder="1" applyAlignment="1">
      <alignment vertical="center" wrapText="1"/>
    </xf>
    <xf numFmtId="0" fontId="47" fillId="0" borderId="0" xfId="0" applyFont="1" applyAlignment="1">
      <alignment vertical="center" wrapText="1"/>
    </xf>
    <xf numFmtId="166" fontId="48" fillId="3" borderId="20" xfId="2" applyFont="1" applyFill="1" applyBorder="1" applyAlignment="1">
      <alignment horizontal="left" vertical="center" wrapText="1"/>
    </xf>
    <xf numFmtId="0" fontId="48" fillId="3" borderId="20" xfId="0" applyFont="1" applyFill="1" applyBorder="1" applyAlignment="1">
      <alignment vertical="center" wrapText="1"/>
    </xf>
    <xf numFmtId="169" fontId="18" fillId="2" borderId="0" xfId="4" applyNumberFormat="1" applyFont="1" applyFill="1" applyBorder="1" applyAlignment="1">
      <alignment horizontal="right" vertical="center" wrapText="1"/>
    </xf>
    <xf numFmtId="169" fontId="19" fillId="2" borderId="0" xfId="4" applyNumberFormat="1" applyFont="1" applyFill="1" applyBorder="1" applyAlignment="1">
      <alignment horizontal="right" vertical="center" wrapText="1"/>
    </xf>
    <xf numFmtId="169" fontId="29" fillId="2" borderId="0" xfId="4" applyNumberFormat="1" applyFont="1" applyFill="1" applyBorder="1" applyAlignment="1">
      <alignment horizontal="right" vertical="center" wrapText="1"/>
    </xf>
    <xf numFmtId="41" fontId="18" fillId="2" borderId="0" xfId="4" applyFont="1" applyFill="1" applyBorder="1" applyAlignment="1">
      <alignment horizontal="right" vertical="center"/>
    </xf>
    <xf numFmtId="0" fontId="19" fillId="2" borderId="0" xfId="8" applyFont="1" applyFill="1" applyBorder="1" applyAlignment="1" applyProtection="1">
      <alignment horizontal="left" vertical="center" wrapText="1"/>
      <protection hidden="1"/>
    </xf>
    <xf numFmtId="172" fontId="17" fillId="2" borderId="21" xfId="7" applyNumberFormat="1" applyFont="1" applyFill="1" applyBorder="1" applyAlignment="1">
      <alignment horizontal="right" vertical="center" wrapText="1"/>
    </xf>
    <xf numFmtId="172" fontId="17" fillId="2" borderId="35" xfId="7" applyNumberFormat="1" applyFont="1" applyFill="1" applyBorder="1" applyAlignment="1">
      <alignment horizontal="right" vertical="center" wrapText="1"/>
    </xf>
    <xf numFmtId="167" fontId="18" fillId="2" borderId="0" xfId="5" applyFont="1" applyFill="1">
      <alignment horizontal="right" vertical="center" wrapText="1"/>
    </xf>
    <xf numFmtId="167" fontId="19" fillId="2" borderId="0" xfId="5" applyFont="1" applyFill="1">
      <alignment horizontal="right" vertical="center" wrapText="1"/>
    </xf>
    <xf numFmtId="172" fontId="17" fillId="2" borderId="16" xfId="7" applyNumberFormat="1" applyFont="1" applyFill="1" applyBorder="1" applyAlignment="1" applyProtection="1">
      <alignment horizontal="right" vertical="center"/>
      <protection hidden="1"/>
    </xf>
    <xf numFmtId="41" fontId="18" fillId="2" borderId="0" xfId="4" applyFont="1" applyFill="1" applyAlignment="1">
      <alignment horizontal="right" vertical="center" wrapText="1"/>
    </xf>
    <xf numFmtId="41" fontId="19" fillId="2" borderId="0" xfId="4" applyFont="1" applyFill="1" applyAlignment="1">
      <alignment horizontal="right" vertical="center" wrapText="1"/>
    </xf>
    <xf numFmtId="0" fontId="0" fillId="0" borderId="0" xfId="0" applyFill="1"/>
    <xf numFmtId="0" fontId="37" fillId="4" borderId="0" xfId="1" applyFont="1" applyFill="1" applyBorder="1" applyAlignment="1">
      <alignment horizontal="center" vertical="center"/>
    </xf>
    <xf numFmtId="0" fontId="38" fillId="4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41" fillId="2" borderId="30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2" borderId="0" xfId="8" applyFont="1" applyFill="1" applyBorder="1" applyAlignment="1" applyProtection="1">
      <alignment horizontal="left" vertical="center" wrapText="1"/>
      <protection hidden="1"/>
    </xf>
    <xf numFmtId="0" fontId="17" fillId="2" borderId="1" xfId="8" applyFont="1" applyFill="1" applyBorder="1" applyAlignment="1" applyProtection="1">
      <alignment horizontal="left" vertical="center" wrapText="1"/>
      <protection hidden="1"/>
    </xf>
    <xf numFmtId="0" fontId="17" fillId="2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41" fillId="2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3" fillId="2" borderId="0" xfId="0" quotePrefix="1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7" fillId="2" borderId="0" xfId="8" applyFont="1" applyFill="1" applyAlignment="1" applyProtection="1">
      <alignment horizontal="left" vertical="center" wrapText="1"/>
      <protection hidden="1"/>
    </xf>
    <xf numFmtId="0" fontId="17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vertical="center" wrapText="1"/>
    </xf>
    <xf numFmtId="1" fontId="18" fillId="2" borderId="0" xfId="11" applyNumberFormat="1" applyFont="1" applyFill="1" applyAlignment="1">
      <alignment horizontal="center" vertical="center" wrapText="1"/>
    </xf>
    <xf numFmtId="0" fontId="19" fillId="2" borderId="0" xfId="3" applyFont="1" applyFill="1" applyAlignment="1">
      <alignment horizontal="left" vertical="center" wrapText="1"/>
    </xf>
    <xf numFmtId="0" fontId="5" fillId="2" borderId="0" xfId="11" applyFont="1" applyFill="1" applyAlignment="1">
      <alignment horizontal="center" vertical="center" wrapText="1"/>
    </xf>
    <xf numFmtId="0" fontId="20" fillId="4" borderId="0" xfId="0" applyFont="1" applyFill="1" applyAlignment="1">
      <alignment horizontal="left" vertical="center"/>
    </xf>
    <xf numFmtId="0" fontId="20" fillId="4" borderId="13" xfId="0" applyFont="1" applyFill="1" applyBorder="1" applyAlignment="1">
      <alignment horizontal="center" vertical="center" wrapText="1"/>
    </xf>
    <xf numFmtId="0" fontId="19" fillId="2" borderId="1" xfId="8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1" fontId="18" fillId="2" borderId="0" xfId="0" quotePrefix="1" applyNumberFormat="1" applyFont="1" applyFill="1" applyAlignment="1">
      <alignment horizontal="center" vertical="center" wrapText="1"/>
    </xf>
    <xf numFmtId="0" fontId="19" fillId="2" borderId="0" xfId="8" applyFont="1" applyFill="1" applyAlignment="1">
      <alignment horizontal="left" vertical="center"/>
    </xf>
    <xf numFmtId="0" fontId="16" fillId="2" borderId="0" xfId="0" applyFont="1" applyFill="1"/>
    <xf numFmtId="0" fontId="17" fillId="2" borderId="22" xfId="0" applyFont="1" applyFill="1" applyBorder="1" applyAlignment="1">
      <alignment horizontal="left" vertical="center"/>
    </xf>
    <xf numFmtId="0" fontId="21" fillId="2" borderId="22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17" fillId="2" borderId="22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166" fontId="33" fillId="2" borderId="0" xfId="1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>
      <alignment horizontal="left" vertical="center" wrapText="1"/>
    </xf>
    <xf numFmtId="16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</cellXfs>
  <cellStyles count="14">
    <cellStyle name="con punto" xfId="5"/>
    <cellStyle name="Hipervínculo" xfId="1" builtinId="8"/>
    <cellStyle name="Millares" xfId="7" builtinId="3"/>
    <cellStyle name="Millares [0]" xfId="4" builtinId="6"/>
    <cellStyle name="Millares [0] 2" xfId="12"/>
    <cellStyle name="Normal" xfId="0" builtinId="0"/>
    <cellStyle name="Normal 12" xfId="10"/>
    <cellStyle name="Normal 12 2" xfId="13"/>
    <cellStyle name="Normal 2" xfId="3"/>
    <cellStyle name="Normal 3" xfId="2"/>
    <cellStyle name="Normal 3 2" xfId="9"/>
    <cellStyle name="Normal 4" xfId="11"/>
    <cellStyle name="Normal 5" xfId="8"/>
    <cellStyle name="Porcentaje" xfId="6" builtinId="5"/>
  </cellStyles>
  <dxfs count="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74</xdr:row>
      <xdr:rowOff>142875</xdr:rowOff>
    </xdr:from>
    <xdr:to>
      <xdr:col>19</xdr:col>
      <xdr:colOff>650875</xdr:colOff>
      <xdr:row>109</xdr:row>
      <xdr:rowOff>142875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B612745-BC28-4375-A69F-F2B26DEB6E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269875" y="14287500"/>
          <a:ext cx="14430375" cy="6667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428625</xdr:colOff>
      <xdr:row>66</xdr:row>
      <xdr:rowOff>147863</xdr:rowOff>
    </xdr:from>
    <xdr:to>
      <xdr:col>19</xdr:col>
      <xdr:colOff>412750</xdr:colOff>
      <xdr:row>70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9AF3BCD3-193F-419F-A878-572EA3898606}"/>
            </a:ext>
          </a:extLst>
        </xdr:cNvPr>
        <xdr:cNvSpPr txBox="1"/>
      </xdr:nvSpPr>
      <xdr:spPr>
        <a:xfrm>
          <a:off x="428625" y="12768488"/>
          <a:ext cx="14033500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3600" b="1">
              <a:latin typeface="+mn-lt"/>
              <a:cs typeface="Arial" panose="020B0604020202020204" pitchFamily="34" charset="0"/>
            </a:rPr>
            <a:t>FEBRERO, 2023</a:t>
          </a:r>
        </a:p>
      </xdr:txBody>
    </xdr:sp>
    <xdr:clientData/>
  </xdr:twoCellAnchor>
  <xdr:twoCellAnchor>
    <xdr:from>
      <xdr:col>0</xdr:col>
      <xdr:colOff>444500</xdr:colOff>
      <xdr:row>108</xdr:row>
      <xdr:rowOff>95250</xdr:rowOff>
    </xdr:from>
    <xdr:to>
      <xdr:col>19</xdr:col>
      <xdr:colOff>444500</xdr:colOff>
      <xdr:row>112</xdr:row>
      <xdr:rowOff>127000</xdr:rowOff>
    </xdr:to>
    <xdr:sp macro="" textlink="">
      <xdr:nvSpPr>
        <xdr:cNvPr id="5" name="Rectángulo 4">
          <a:extLst>
            <a:ext uri="{FF2B5EF4-FFF2-40B4-BE49-F238E27FC236}">
              <a16:creationId xmlns="" xmlns:a16="http://schemas.microsoft.com/office/drawing/2014/main" id="{21B56A7E-05C3-4F76-A95C-CEE5EC593B39}"/>
            </a:ext>
          </a:extLst>
        </xdr:cNvPr>
        <xdr:cNvSpPr>
          <a:spLocks noChangeArrowheads="1"/>
        </xdr:cNvSpPr>
      </xdr:nvSpPr>
      <xdr:spPr bwMode="auto">
        <a:xfrm>
          <a:off x="444500" y="20716875"/>
          <a:ext cx="14049375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28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44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333375</xdr:colOff>
      <xdr:row>62</xdr:row>
      <xdr:rowOff>174625</xdr:rowOff>
    </xdr:from>
    <xdr:to>
      <xdr:col>19</xdr:col>
      <xdr:colOff>428625</xdr:colOff>
      <xdr:row>66</xdr:row>
      <xdr:rowOff>127000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416C21F0-E41B-4A46-BFA1-096A4D4FFF1F}"/>
            </a:ext>
          </a:extLst>
        </xdr:cNvPr>
        <xdr:cNvSpPr txBox="1"/>
      </xdr:nvSpPr>
      <xdr:spPr>
        <a:xfrm>
          <a:off x="333375" y="12033250"/>
          <a:ext cx="14144625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3600" b="1">
              <a:latin typeface="+mn-lt"/>
              <a:cs typeface="Arial" panose="020B0604020202020204" pitchFamily="34" charset="0"/>
            </a:rPr>
            <a:t>PUBLICACIÓN</a:t>
          </a:r>
          <a:r>
            <a:rPr lang="es-CR" sz="3600" b="1" baseline="0">
              <a:latin typeface="+mn-lt"/>
              <a:cs typeface="Arial" panose="020B0604020202020204" pitchFamily="34" charset="0"/>
            </a:rPr>
            <a:t> </a:t>
          </a:r>
          <a:r>
            <a:rPr lang="es-CR" sz="3600" b="1" baseline="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426-23</a:t>
          </a:r>
          <a:endParaRPr lang="es-CR" sz="3600" b="1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396876</xdr:colOff>
      <xdr:row>29</xdr:row>
      <xdr:rowOff>190499</xdr:rowOff>
    </xdr:from>
    <xdr:to>
      <xdr:col>19</xdr:col>
      <xdr:colOff>396875</xdr:colOff>
      <xdr:row>63</xdr:row>
      <xdr:rowOff>15874</xdr:rowOff>
    </xdr:to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7DFB7CD7-992F-4C81-A85A-642335390E71}"/>
            </a:ext>
          </a:extLst>
        </xdr:cNvPr>
        <xdr:cNvSpPr txBox="1"/>
      </xdr:nvSpPr>
      <xdr:spPr>
        <a:xfrm>
          <a:off x="396876" y="5762624"/>
          <a:ext cx="14049374" cy="6302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6600" b="1" baseline="0">
              <a:latin typeface="+mn-lt"/>
              <a:cs typeface="Arial" panose="020B0604020202020204" pitchFamily="34" charset="0"/>
            </a:rPr>
            <a:t>SERVICIOS DE EDUCACIÓN ESPECIAL             2014-2022</a:t>
          </a:r>
        </a:p>
      </xdr:txBody>
    </xdr:sp>
    <xdr:clientData/>
  </xdr:twoCellAnchor>
  <xdr:twoCellAnchor editAs="oneCell">
    <xdr:from>
      <xdr:col>0</xdr:col>
      <xdr:colOff>365125</xdr:colOff>
      <xdr:row>5</xdr:row>
      <xdr:rowOff>47626</xdr:rowOff>
    </xdr:from>
    <xdr:to>
      <xdr:col>19</xdr:col>
      <xdr:colOff>376612</xdr:colOff>
      <xdr:row>23</xdr:row>
      <xdr:rowOff>95716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85A23FCF-258E-42A4-8B3C-3AA99072F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125" y="1047751"/>
          <a:ext cx="14060862" cy="3477090"/>
        </a:xfrm>
        <a:prstGeom prst="rect">
          <a:avLst/>
        </a:prstGeom>
      </xdr:spPr>
    </xdr:pic>
    <xdr:clientData/>
  </xdr:twoCellAnchor>
  <xdr:twoCellAnchor>
    <xdr:from>
      <xdr:col>0</xdr:col>
      <xdr:colOff>412750</xdr:colOff>
      <xdr:row>18</xdr:row>
      <xdr:rowOff>95250</xdr:rowOff>
    </xdr:from>
    <xdr:to>
      <xdr:col>19</xdr:col>
      <xdr:colOff>412750</xdr:colOff>
      <xdr:row>22</xdr:row>
      <xdr:rowOff>158750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183B5B5A-DB1B-48E6-B061-2FFE083B8676}"/>
            </a:ext>
          </a:extLst>
        </xdr:cNvPr>
        <xdr:cNvSpPr>
          <a:spLocks noChangeArrowheads="1"/>
        </xdr:cNvSpPr>
      </xdr:nvSpPr>
      <xdr:spPr bwMode="auto">
        <a:xfrm>
          <a:off x="412750" y="3571875"/>
          <a:ext cx="14049375" cy="82550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28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44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751417</xdr:colOff>
      <xdr:row>22</xdr:row>
      <xdr:rowOff>31750</xdr:rowOff>
    </xdr:from>
    <xdr:to>
      <xdr:col>18</xdr:col>
      <xdr:colOff>10583</xdr:colOff>
      <xdr:row>22</xdr:row>
      <xdr:rowOff>42333</xdr:rowOff>
    </xdr:to>
    <xdr:cxnSp macro="">
      <xdr:nvCxnSpPr>
        <xdr:cNvPr id="10" name="Conector recto 9">
          <a:extLst>
            <a:ext uri="{FF2B5EF4-FFF2-40B4-BE49-F238E27FC236}">
              <a16:creationId xmlns="" xmlns:a16="http://schemas.microsoft.com/office/drawing/2014/main" id="{F9D3448E-89BD-448C-AF26-DC5AB50BEC74}"/>
            </a:ext>
          </a:extLst>
        </xdr:cNvPr>
        <xdr:cNvCxnSpPr/>
      </xdr:nvCxnSpPr>
      <xdr:spPr>
        <a:xfrm>
          <a:off x="751417" y="4270375"/>
          <a:ext cx="12546541" cy="10583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mquiros\AppData\Local\Microsoft\Windows\INetCache\Content.Outlook\BJX8X4S6\01-Servicios%20de%20Educaci&#243;n%20Especial%202014-2022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"/>
  <sheetViews>
    <sheetView showGridLines="0" tabSelected="1" topLeftCell="A16" zoomScale="40" zoomScaleNormal="40" workbookViewId="0">
      <selection activeCell="Z18" sqref="Z18"/>
    </sheetView>
  </sheetViews>
  <sheetFormatPr baseColWidth="10" defaultRowHeight="15"/>
  <cols>
    <col min="1" max="13" width="11.42578125" style="2"/>
    <col min="14" max="14" width="5" style="2" customWidth="1"/>
    <col min="15" max="15" width="11.42578125" style="2"/>
  </cols>
  <sheetData>
    <row r="2" spans="16:19" ht="18.75" customHeight="1">
      <c r="P2" s="274"/>
      <c r="Q2" s="274"/>
      <c r="R2" s="275" t="s">
        <v>50</v>
      </c>
      <c r="S2" s="275"/>
    </row>
    <row r="3" spans="16:19" ht="15" customHeight="1">
      <c r="P3" s="274"/>
      <c r="Q3" s="274"/>
      <c r="R3" s="275"/>
      <c r="S3" s="275"/>
    </row>
  </sheetData>
  <mergeCells count="2">
    <mergeCell ref="P2:Q3"/>
    <mergeCell ref="R2:S3"/>
  </mergeCells>
  <hyperlinks>
    <hyperlink ref="R2" location="INDICE!A1" display="INDICE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4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4" tint="-0.499984740745262"/>
    <pageSetUpPr fitToPage="1"/>
  </sheetPr>
  <dimension ref="A1:K54"/>
  <sheetViews>
    <sheetView showGridLines="0" workbookViewId="0">
      <selection activeCell="L18" sqref="L18"/>
    </sheetView>
  </sheetViews>
  <sheetFormatPr baseColWidth="10" defaultRowHeight="15" customHeight="1"/>
  <cols>
    <col min="1" max="1" width="5.7109375" style="17" customWidth="1"/>
    <col min="2" max="9" width="11.42578125" style="17"/>
    <col min="10" max="10" width="5.7109375" style="17" customWidth="1"/>
    <col min="11" max="16384" width="11.42578125" style="17"/>
  </cols>
  <sheetData>
    <row r="1" spans="1:11" ht="15" customHeight="1" thickBot="1"/>
    <row r="2" spans="1:11" ht="15" customHeight="1">
      <c r="B2" s="204"/>
      <c r="C2" s="205"/>
      <c r="D2" s="205"/>
      <c r="E2" s="205"/>
      <c r="F2" s="205"/>
      <c r="G2" s="205"/>
      <c r="H2" s="205"/>
      <c r="I2" s="206"/>
      <c r="K2" s="276" t="s">
        <v>50</v>
      </c>
    </row>
    <row r="3" spans="1:11" ht="15" customHeight="1">
      <c r="B3" s="207"/>
      <c r="C3" s="208"/>
      <c r="D3" s="208"/>
      <c r="E3" s="208"/>
      <c r="F3" s="208"/>
      <c r="G3" s="208"/>
      <c r="H3" s="208"/>
      <c r="I3" s="209"/>
      <c r="K3" s="276"/>
    </row>
    <row r="4" spans="1:11" ht="15" customHeight="1">
      <c r="B4" s="207"/>
      <c r="C4" s="208"/>
      <c r="D4" s="208"/>
      <c r="E4" s="208"/>
      <c r="F4" s="208"/>
      <c r="G4" s="208"/>
      <c r="H4" s="208"/>
      <c r="I4" s="209"/>
    </row>
    <row r="5" spans="1:11" ht="15" customHeight="1">
      <c r="B5" s="207"/>
      <c r="C5" s="208"/>
      <c r="D5" s="208"/>
      <c r="E5" s="208"/>
      <c r="F5" s="208"/>
      <c r="G5" s="208"/>
      <c r="H5" s="208"/>
      <c r="I5" s="209"/>
    </row>
    <row r="6" spans="1:11" ht="15" customHeight="1">
      <c r="B6" s="207"/>
      <c r="C6" s="208"/>
      <c r="D6" s="208"/>
      <c r="E6" s="208"/>
      <c r="F6" s="208"/>
      <c r="G6" s="208"/>
      <c r="H6" s="208"/>
      <c r="I6" s="209"/>
    </row>
    <row r="7" spans="1:11" ht="15" customHeight="1">
      <c r="B7" s="207"/>
      <c r="C7" s="208"/>
      <c r="D7" s="208"/>
      <c r="E7" s="208"/>
      <c r="F7" s="208"/>
      <c r="G7" s="208"/>
      <c r="H7" s="208"/>
      <c r="I7" s="209"/>
    </row>
    <row r="8" spans="1:11" ht="15" customHeight="1">
      <c r="B8" s="207"/>
      <c r="C8" s="208"/>
      <c r="D8" s="208"/>
      <c r="E8" s="208"/>
      <c r="F8" s="208"/>
      <c r="G8" s="208"/>
      <c r="H8" s="208"/>
      <c r="I8" s="209"/>
    </row>
    <row r="9" spans="1:11" ht="15" customHeight="1">
      <c r="B9" s="207"/>
      <c r="C9" s="208"/>
      <c r="D9" s="208"/>
      <c r="E9" s="208"/>
      <c r="F9" s="208"/>
      <c r="G9" s="208"/>
      <c r="H9" s="208"/>
      <c r="I9" s="209"/>
    </row>
    <row r="10" spans="1:11" ht="15" customHeight="1">
      <c r="B10" s="207"/>
      <c r="C10" s="208"/>
      <c r="D10" s="208"/>
      <c r="E10" s="208"/>
      <c r="F10" s="208"/>
      <c r="G10" s="208"/>
      <c r="H10" s="208"/>
      <c r="I10" s="209"/>
    </row>
    <row r="11" spans="1:11" ht="15" customHeight="1">
      <c r="A11" s="210"/>
      <c r="B11" s="207"/>
      <c r="C11" s="208"/>
      <c r="D11" s="208"/>
      <c r="E11" s="208"/>
      <c r="F11" s="208"/>
      <c r="G11" s="208"/>
      <c r="H11" s="208"/>
      <c r="I11" s="209"/>
      <c r="J11" s="210"/>
    </row>
    <row r="12" spans="1:11" ht="15" customHeight="1">
      <c r="A12" s="210"/>
      <c r="B12" s="207"/>
      <c r="C12" s="208"/>
      <c r="D12" s="208"/>
      <c r="E12" s="208"/>
      <c r="F12" s="208"/>
      <c r="G12" s="208"/>
      <c r="H12" s="208"/>
      <c r="I12" s="209"/>
      <c r="J12" s="210"/>
    </row>
    <row r="13" spans="1:11" ht="15" customHeight="1">
      <c r="A13" s="210"/>
      <c r="B13" s="207"/>
      <c r="C13" s="208"/>
      <c r="D13" s="208"/>
      <c r="E13" s="208"/>
      <c r="F13" s="208"/>
      <c r="G13" s="208"/>
      <c r="H13" s="208"/>
      <c r="I13" s="209"/>
      <c r="J13" s="210"/>
    </row>
    <row r="14" spans="1:11" ht="15" customHeight="1">
      <c r="A14" s="210"/>
      <c r="B14" s="207"/>
      <c r="C14" s="208"/>
      <c r="D14" s="208"/>
      <c r="E14" s="208"/>
      <c r="F14" s="208"/>
      <c r="G14" s="208"/>
      <c r="H14" s="208"/>
      <c r="I14" s="209"/>
      <c r="J14" s="210"/>
    </row>
    <row r="15" spans="1:11" ht="15" customHeight="1">
      <c r="A15" s="210"/>
      <c r="B15" s="280" t="s">
        <v>163</v>
      </c>
      <c r="C15" s="293"/>
      <c r="D15" s="293"/>
      <c r="E15" s="293"/>
      <c r="F15" s="293"/>
      <c r="G15" s="293"/>
      <c r="H15" s="293"/>
      <c r="I15" s="282"/>
      <c r="J15" s="210"/>
    </row>
    <row r="16" spans="1:11" ht="15" customHeight="1">
      <c r="A16" s="210"/>
      <c r="B16" s="280"/>
      <c r="C16" s="293"/>
      <c r="D16" s="293"/>
      <c r="E16" s="293"/>
      <c r="F16" s="293"/>
      <c r="G16" s="293"/>
      <c r="H16" s="293"/>
      <c r="I16" s="282"/>
      <c r="J16" s="210"/>
    </row>
    <row r="17" spans="1:10" ht="15" customHeight="1">
      <c r="A17" s="210"/>
      <c r="B17" s="280"/>
      <c r="C17" s="293"/>
      <c r="D17" s="293"/>
      <c r="E17" s="293"/>
      <c r="F17" s="293"/>
      <c r="G17" s="293"/>
      <c r="H17" s="293"/>
      <c r="I17" s="282"/>
      <c r="J17" s="210"/>
    </row>
    <row r="18" spans="1:10" ht="15" customHeight="1">
      <c r="A18" s="210"/>
      <c r="B18" s="280"/>
      <c r="C18" s="293"/>
      <c r="D18" s="293"/>
      <c r="E18" s="293"/>
      <c r="F18" s="293"/>
      <c r="G18" s="293"/>
      <c r="H18" s="293"/>
      <c r="I18" s="282"/>
      <c r="J18" s="210"/>
    </row>
    <row r="19" spans="1:10" ht="15" customHeight="1">
      <c r="A19" s="210"/>
      <c r="B19" s="280"/>
      <c r="C19" s="293"/>
      <c r="D19" s="293"/>
      <c r="E19" s="293"/>
      <c r="F19" s="293"/>
      <c r="G19" s="293"/>
      <c r="H19" s="293"/>
      <c r="I19" s="282"/>
      <c r="J19" s="210"/>
    </row>
    <row r="20" spans="1:10" ht="15" customHeight="1">
      <c r="A20" s="210"/>
      <c r="B20" s="280"/>
      <c r="C20" s="293"/>
      <c r="D20" s="293"/>
      <c r="E20" s="293"/>
      <c r="F20" s="293"/>
      <c r="G20" s="293"/>
      <c r="H20" s="293"/>
      <c r="I20" s="282"/>
      <c r="J20" s="210"/>
    </row>
    <row r="21" spans="1:10" ht="15" customHeight="1">
      <c r="A21" s="210"/>
      <c r="B21" s="280"/>
      <c r="C21" s="293"/>
      <c r="D21" s="293"/>
      <c r="E21" s="293"/>
      <c r="F21" s="293"/>
      <c r="G21" s="293"/>
      <c r="H21" s="293"/>
      <c r="I21" s="282"/>
      <c r="J21" s="210"/>
    </row>
    <row r="22" spans="1:10" ht="15" customHeight="1">
      <c r="A22" s="210"/>
      <c r="B22" s="280"/>
      <c r="C22" s="293"/>
      <c r="D22" s="293"/>
      <c r="E22" s="293"/>
      <c r="F22" s="293"/>
      <c r="G22" s="293"/>
      <c r="H22" s="293"/>
      <c r="I22" s="282"/>
      <c r="J22" s="210"/>
    </row>
    <row r="23" spans="1:10" ht="15" customHeight="1">
      <c r="A23" s="210"/>
      <c r="B23" s="280"/>
      <c r="C23" s="293"/>
      <c r="D23" s="293"/>
      <c r="E23" s="293"/>
      <c r="F23" s="293"/>
      <c r="G23" s="293"/>
      <c r="H23" s="293"/>
      <c r="I23" s="282"/>
      <c r="J23" s="210"/>
    </row>
    <row r="24" spans="1:10" ht="15" customHeight="1">
      <c r="A24" s="210"/>
      <c r="B24" s="280"/>
      <c r="C24" s="293"/>
      <c r="D24" s="293"/>
      <c r="E24" s="293"/>
      <c r="F24" s="293"/>
      <c r="G24" s="293"/>
      <c r="H24" s="293"/>
      <c r="I24" s="282"/>
      <c r="J24" s="210"/>
    </row>
    <row r="25" spans="1:10" ht="15" customHeight="1">
      <c r="A25" s="210"/>
      <c r="B25" s="280"/>
      <c r="C25" s="293"/>
      <c r="D25" s="293"/>
      <c r="E25" s="293"/>
      <c r="F25" s="293"/>
      <c r="G25" s="293"/>
      <c r="H25" s="293"/>
      <c r="I25" s="282"/>
      <c r="J25" s="210"/>
    </row>
    <row r="26" spans="1:10" ht="15" customHeight="1">
      <c r="A26" s="210"/>
      <c r="B26" s="280"/>
      <c r="C26" s="293"/>
      <c r="D26" s="293"/>
      <c r="E26" s="293"/>
      <c r="F26" s="293"/>
      <c r="G26" s="293"/>
      <c r="H26" s="293"/>
      <c r="I26" s="282"/>
      <c r="J26" s="210"/>
    </row>
    <row r="27" spans="1:10" ht="15" customHeight="1">
      <c r="A27" s="210"/>
      <c r="B27" s="280"/>
      <c r="C27" s="293"/>
      <c r="D27" s="293"/>
      <c r="E27" s="293"/>
      <c r="F27" s="293"/>
      <c r="G27" s="293"/>
      <c r="H27" s="293"/>
      <c r="I27" s="282"/>
      <c r="J27" s="210"/>
    </row>
    <row r="28" spans="1:10" ht="15" customHeight="1">
      <c r="A28" s="210"/>
      <c r="B28" s="280"/>
      <c r="C28" s="293"/>
      <c r="D28" s="293"/>
      <c r="E28" s="293"/>
      <c r="F28" s="293"/>
      <c r="G28" s="293"/>
      <c r="H28" s="293"/>
      <c r="I28" s="282"/>
      <c r="J28" s="210"/>
    </row>
    <row r="29" spans="1:10" ht="15" customHeight="1">
      <c r="A29" s="210"/>
      <c r="B29" s="280"/>
      <c r="C29" s="293"/>
      <c r="D29" s="293"/>
      <c r="E29" s="293"/>
      <c r="F29" s="293"/>
      <c r="G29" s="293"/>
      <c r="H29" s="293"/>
      <c r="I29" s="282"/>
      <c r="J29" s="210"/>
    </row>
    <row r="30" spans="1:10" ht="15" customHeight="1">
      <c r="B30" s="280"/>
      <c r="C30" s="293"/>
      <c r="D30" s="293"/>
      <c r="E30" s="293"/>
      <c r="F30" s="293"/>
      <c r="G30" s="293"/>
      <c r="H30" s="293"/>
      <c r="I30" s="282"/>
    </row>
    <row r="31" spans="1:10" ht="15" customHeight="1">
      <c r="B31" s="207"/>
      <c r="C31" s="208"/>
      <c r="D31" s="208"/>
      <c r="E31" s="208"/>
      <c r="F31" s="208"/>
      <c r="G31" s="208"/>
      <c r="H31" s="208"/>
      <c r="I31" s="209"/>
    </row>
    <row r="32" spans="1:10" ht="15" customHeight="1">
      <c r="B32" s="207"/>
      <c r="C32" s="208"/>
      <c r="D32" s="208"/>
      <c r="E32" s="208"/>
      <c r="F32" s="208"/>
      <c r="G32" s="208"/>
      <c r="H32" s="208"/>
      <c r="I32" s="209"/>
    </row>
    <row r="33" spans="2:9" ht="15" customHeight="1">
      <c r="B33" s="207"/>
      <c r="C33" s="208"/>
      <c r="D33" s="208"/>
      <c r="E33" s="208"/>
      <c r="F33" s="208"/>
      <c r="G33" s="208"/>
      <c r="H33" s="208"/>
      <c r="I33" s="209"/>
    </row>
    <row r="34" spans="2:9" ht="15" customHeight="1">
      <c r="B34" s="207"/>
      <c r="C34" s="208"/>
      <c r="D34" s="208"/>
      <c r="E34" s="208"/>
      <c r="F34" s="208"/>
      <c r="G34" s="208"/>
      <c r="H34" s="208"/>
      <c r="I34" s="209"/>
    </row>
    <row r="35" spans="2:9" ht="15" customHeight="1">
      <c r="B35" s="207"/>
      <c r="C35" s="208"/>
      <c r="D35" s="208"/>
      <c r="E35" s="208"/>
      <c r="F35" s="208"/>
      <c r="G35" s="208"/>
      <c r="H35" s="208"/>
      <c r="I35" s="209"/>
    </row>
    <row r="36" spans="2:9" ht="15" customHeight="1">
      <c r="B36" s="207"/>
      <c r="C36" s="208"/>
      <c r="D36" s="208"/>
      <c r="E36" s="208"/>
      <c r="F36" s="208"/>
      <c r="G36" s="208"/>
      <c r="H36" s="208"/>
      <c r="I36" s="209"/>
    </row>
    <row r="37" spans="2:9" ht="15" customHeight="1">
      <c r="B37" s="207"/>
      <c r="C37" s="208"/>
      <c r="D37" s="208"/>
      <c r="E37" s="208"/>
      <c r="F37" s="208"/>
      <c r="G37" s="208"/>
      <c r="H37" s="208"/>
      <c r="I37" s="209"/>
    </row>
    <row r="38" spans="2:9" ht="15" customHeight="1">
      <c r="B38" s="207"/>
      <c r="C38" s="208"/>
      <c r="D38" s="208"/>
      <c r="E38" s="208"/>
      <c r="F38" s="208"/>
      <c r="G38" s="208"/>
      <c r="H38" s="208"/>
      <c r="I38" s="209"/>
    </row>
    <row r="39" spans="2:9" ht="15" customHeight="1">
      <c r="B39" s="207"/>
      <c r="C39" s="208"/>
      <c r="D39" s="208"/>
      <c r="E39" s="208"/>
      <c r="F39" s="208"/>
      <c r="G39" s="208"/>
      <c r="H39" s="208"/>
      <c r="I39" s="209"/>
    </row>
    <row r="40" spans="2:9" ht="15" customHeight="1">
      <c r="B40" s="207"/>
      <c r="C40" s="208"/>
      <c r="D40" s="208"/>
      <c r="E40" s="208"/>
      <c r="F40" s="208"/>
      <c r="G40" s="208"/>
      <c r="H40" s="208"/>
      <c r="I40" s="209"/>
    </row>
    <row r="41" spans="2:9" ht="15" customHeight="1">
      <c r="B41" s="207"/>
      <c r="C41" s="208"/>
      <c r="D41" s="208"/>
      <c r="E41" s="208"/>
      <c r="F41" s="208"/>
      <c r="G41" s="208"/>
      <c r="H41" s="208"/>
      <c r="I41" s="209"/>
    </row>
    <row r="42" spans="2:9" ht="15" customHeight="1">
      <c r="B42" s="207"/>
      <c r="C42" s="208"/>
      <c r="D42" s="208"/>
      <c r="E42" s="208"/>
      <c r="F42" s="208"/>
      <c r="G42" s="208"/>
      <c r="H42" s="208"/>
      <c r="I42" s="209"/>
    </row>
    <row r="43" spans="2:9" ht="15" customHeight="1">
      <c r="B43" s="207"/>
      <c r="C43" s="208"/>
      <c r="D43" s="208"/>
      <c r="E43" s="208"/>
      <c r="F43" s="208"/>
      <c r="G43" s="208"/>
      <c r="H43" s="208"/>
      <c r="I43" s="209"/>
    </row>
    <row r="44" spans="2:9" ht="15" customHeight="1">
      <c r="B44" s="207"/>
      <c r="C44" s="208"/>
      <c r="D44" s="208"/>
      <c r="E44" s="208"/>
      <c r="F44" s="208"/>
      <c r="G44" s="208"/>
      <c r="H44" s="208"/>
      <c r="I44" s="209"/>
    </row>
    <row r="45" spans="2:9" ht="15" customHeight="1">
      <c r="B45" s="207"/>
      <c r="C45" s="208"/>
      <c r="D45" s="208"/>
      <c r="E45" s="208"/>
      <c r="F45" s="208"/>
      <c r="G45" s="208"/>
      <c r="H45" s="208"/>
      <c r="I45" s="209"/>
    </row>
    <row r="46" spans="2:9" ht="15" customHeight="1">
      <c r="B46" s="207"/>
      <c r="C46" s="208"/>
      <c r="D46" s="208"/>
      <c r="E46" s="208"/>
      <c r="F46" s="208"/>
      <c r="G46" s="208"/>
      <c r="H46" s="208"/>
      <c r="I46" s="209"/>
    </row>
    <row r="47" spans="2:9" ht="15" customHeight="1">
      <c r="B47" s="207"/>
      <c r="C47" s="208"/>
      <c r="D47" s="208"/>
      <c r="E47" s="208"/>
      <c r="F47" s="208"/>
      <c r="G47" s="208"/>
      <c r="H47" s="208"/>
      <c r="I47" s="209"/>
    </row>
    <row r="48" spans="2:9" ht="15" customHeight="1">
      <c r="B48" s="207"/>
      <c r="C48" s="208"/>
      <c r="D48" s="208"/>
      <c r="E48" s="208"/>
      <c r="F48" s="208"/>
      <c r="G48" s="208"/>
      <c r="H48" s="208"/>
      <c r="I48" s="209"/>
    </row>
    <row r="49" spans="2:9" ht="15" customHeight="1">
      <c r="B49" s="207"/>
      <c r="C49" s="208"/>
      <c r="D49" s="208"/>
      <c r="E49" s="208"/>
      <c r="F49" s="208"/>
      <c r="G49" s="208"/>
      <c r="H49" s="208"/>
      <c r="I49" s="209"/>
    </row>
    <row r="50" spans="2:9" ht="15" customHeight="1">
      <c r="B50" s="207"/>
      <c r="C50" s="208"/>
      <c r="D50" s="208"/>
      <c r="E50" s="208"/>
      <c r="F50" s="208"/>
      <c r="G50" s="208"/>
      <c r="H50" s="208"/>
      <c r="I50" s="209"/>
    </row>
    <row r="51" spans="2:9" ht="15" customHeight="1">
      <c r="B51" s="207"/>
      <c r="C51" s="208"/>
      <c r="D51" s="208"/>
      <c r="E51" s="208"/>
      <c r="F51" s="208"/>
      <c r="G51" s="208"/>
      <c r="H51" s="208"/>
      <c r="I51" s="209"/>
    </row>
    <row r="52" spans="2:9" ht="15" customHeight="1">
      <c r="B52" s="207"/>
      <c r="C52" s="208"/>
      <c r="D52" s="208"/>
      <c r="E52" s="208"/>
      <c r="F52" s="208"/>
      <c r="G52" s="208"/>
      <c r="H52" s="208"/>
      <c r="I52" s="209"/>
    </row>
    <row r="53" spans="2:9" ht="15" customHeight="1">
      <c r="B53" s="207"/>
      <c r="C53" s="208"/>
      <c r="D53" s="208"/>
      <c r="E53" s="208"/>
      <c r="F53" s="208"/>
      <c r="G53" s="208"/>
      <c r="H53" s="208"/>
      <c r="I53" s="209"/>
    </row>
    <row r="54" spans="2:9" ht="15" customHeight="1" thickBot="1">
      <c r="B54" s="211"/>
      <c r="C54" s="212"/>
      <c r="D54" s="212"/>
      <c r="E54" s="212"/>
      <c r="F54" s="212"/>
      <c r="G54" s="212"/>
      <c r="H54" s="212"/>
      <c r="I54" s="213"/>
    </row>
  </sheetData>
  <mergeCells count="2">
    <mergeCell ref="K2:K3"/>
    <mergeCell ref="B15:I30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34"/>
  <sheetViews>
    <sheetView showGridLines="0" topLeftCell="A10" workbookViewId="0">
      <selection activeCell="A7" sqref="A7:J7"/>
    </sheetView>
  </sheetViews>
  <sheetFormatPr baseColWidth="10" defaultRowHeight="12.75"/>
  <cols>
    <col min="1" max="1" width="30.7109375" style="25" customWidth="1"/>
    <col min="2" max="10" width="8.7109375" style="25" customWidth="1"/>
    <col min="11" max="48" width="10.7109375" style="18" customWidth="1"/>
    <col min="49" max="16384" width="11.42578125" style="18"/>
  </cols>
  <sheetData>
    <row r="1" spans="1:12" ht="15">
      <c r="A1" s="284" t="s">
        <v>77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222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 customHeight="1">
      <c r="A4" s="284" t="s">
        <v>354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2" ht="17.100000000000001" customHeight="1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2" ht="17.100000000000001" customHeight="1">
      <c r="A6" s="214" t="s">
        <v>214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s="28" customFormat="1" ht="20.100000000000001" customHeight="1">
      <c r="A7" s="286" t="s">
        <v>215</v>
      </c>
      <c r="B7" s="286"/>
      <c r="C7" s="286"/>
      <c r="D7" s="286"/>
      <c r="E7" s="286"/>
      <c r="F7" s="286"/>
      <c r="G7" s="286"/>
      <c r="H7" s="286"/>
      <c r="I7" s="286"/>
      <c r="J7" s="286"/>
    </row>
    <row r="8" spans="1:12" ht="17.100000000000001" customHeight="1">
      <c r="A8" s="27" t="s">
        <v>67</v>
      </c>
      <c r="B8" s="59">
        <v>166948</v>
      </c>
      <c r="C8" s="59">
        <v>175651</v>
      </c>
      <c r="D8" s="59">
        <v>179683</v>
      </c>
      <c r="E8" s="59">
        <v>188583</v>
      </c>
      <c r="F8" s="59">
        <v>201900</v>
      </c>
      <c r="G8" s="59">
        <v>190587</v>
      </c>
      <c r="H8" s="59">
        <v>181315</v>
      </c>
      <c r="I8" s="59">
        <v>170871</v>
      </c>
      <c r="J8" s="59">
        <v>180054</v>
      </c>
    </row>
    <row r="9" spans="1:12" ht="17.100000000000001" customHeight="1">
      <c r="A9" s="21" t="s">
        <v>216</v>
      </c>
      <c r="B9" s="58">
        <v>16497</v>
      </c>
      <c r="C9" s="58">
        <v>17450</v>
      </c>
      <c r="D9" s="58">
        <v>16804</v>
      </c>
      <c r="E9" s="58">
        <v>18926</v>
      </c>
      <c r="F9" s="58">
        <v>22615</v>
      </c>
      <c r="G9" s="58">
        <v>22852</v>
      </c>
      <c r="H9" s="58">
        <v>21239</v>
      </c>
      <c r="I9" s="58">
        <v>16467</v>
      </c>
      <c r="J9" s="58">
        <v>20164</v>
      </c>
    </row>
    <row r="10" spans="1:12" ht="17.100000000000001" customHeight="1">
      <c r="A10" s="21" t="s">
        <v>217</v>
      </c>
      <c r="B10" s="58">
        <v>118561</v>
      </c>
      <c r="C10" s="58">
        <v>124217</v>
      </c>
      <c r="D10" s="58">
        <v>127498</v>
      </c>
      <c r="E10" s="58">
        <v>132891</v>
      </c>
      <c r="F10" s="58">
        <v>145074</v>
      </c>
      <c r="G10" s="58">
        <v>137612</v>
      </c>
      <c r="H10" s="58">
        <v>133843</v>
      </c>
      <c r="I10" s="58">
        <v>126710</v>
      </c>
      <c r="J10" s="58">
        <v>132168</v>
      </c>
    </row>
    <row r="11" spans="1:12" ht="17.100000000000001" customHeight="1">
      <c r="A11" s="21" t="s">
        <v>218</v>
      </c>
      <c r="B11" s="58">
        <v>22283</v>
      </c>
      <c r="C11" s="58">
        <v>22594</v>
      </c>
      <c r="D11" s="58">
        <v>22696</v>
      </c>
      <c r="E11" s="58">
        <v>23335</v>
      </c>
      <c r="F11" s="58">
        <v>22109</v>
      </c>
      <c r="G11" s="58">
        <v>18641</v>
      </c>
      <c r="H11" s="58">
        <v>16198</v>
      </c>
      <c r="I11" s="58">
        <v>16532</v>
      </c>
      <c r="J11" s="58">
        <v>16554</v>
      </c>
    </row>
    <row r="12" spans="1:12" ht="17.100000000000001" customHeight="1">
      <c r="A12" s="21" t="s">
        <v>219</v>
      </c>
      <c r="B12" s="58">
        <v>8977</v>
      </c>
      <c r="C12" s="58">
        <v>9903</v>
      </c>
      <c r="D12" s="58">
        <v>11006</v>
      </c>
      <c r="E12" s="58">
        <v>11843</v>
      </c>
      <c r="F12" s="58">
        <v>11045</v>
      </c>
      <c r="G12" s="58">
        <v>9714</v>
      </c>
      <c r="H12" s="58">
        <v>9058</v>
      </c>
      <c r="I12" s="58">
        <v>10417</v>
      </c>
      <c r="J12" s="58">
        <v>10351</v>
      </c>
    </row>
    <row r="13" spans="1:12" ht="17.100000000000001" customHeight="1">
      <c r="A13" s="21" t="s">
        <v>220</v>
      </c>
      <c r="B13" s="33">
        <v>630</v>
      </c>
      <c r="C13" s="58">
        <v>1487</v>
      </c>
      <c r="D13" s="58">
        <v>1679</v>
      </c>
      <c r="E13" s="58">
        <v>1588</v>
      </c>
      <c r="F13" s="58">
        <v>1057</v>
      </c>
      <c r="G13" s="58">
        <v>1768</v>
      </c>
      <c r="H13" s="33">
        <v>977</v>
      </c>
      <c r="I13" s="33">
        <v>745</v>
      </c>
      <c r="J13" s="33">
        <v>817</v>
      </c>
    </row>
    <row r="14" spans="1:12" ht="20.100000000000001" customHeight="1">
      <c r="A14" s="286" t="s">
        <v>223</v>
      </c>
      <c r="B14" s="286"/>
      <c r="C14" s="286"/>
      <c r="D14" s="286"/>
      <c r="E14" s="286"/>
      <c r="F14" s="286"/>
      <c r="G14" s="286"/>
      <c r="H14" s="286"/>
      <c r="I14" s="286"/>
      <c r="J14" s="286"/>
    </row>
    <row r="15" spans="1:12" ht="17.100000000000001" customHeight="1">
      <c r="A15" s="27" t="s">
        <v>67</v>
      </c>
      <c r="B15" s="59">
        <v>112888</v>
      </c>
      <c r="C15" s="59">
        <v>111533</v>
      </c>
      <c r="D15" s="59">
        <v>111974</v>
      </c>
      <c r="E15" s="59">
        <v>122739</v>
      </c>
      <c r="F15" s="59">
        <v>135701</v>
      </c>
      <c r="G15" s="59">
        <v>128261</v>
      </c>
      <c r="H15" s="59">
        <v>129771</v>
      </c>
      <c r="I15" s="59">
        <v>125245</v>
      </c>
      <c r="J15" s="59">
        <v>129104</v>
      </c>
    </row>
    <row r="16" spans="1:12" ht="17.100000000000001" customHeight="1">
      <c r="A16" s="21" t="s">
        <v>216</v>
      </c>
      <c r="B16" s="58">
        <v>6444</v>
      </c>
      <c r="C16" s="58">
        <v>7969</v>
      </c>
      <c r="D16" s="58">
        <v>7909</v>
      </c>
      <c r="E16" s="58">
        <v>9738</v>
      </c>
      <c r="F16" s="58">
        <v>11267</v>
      </c>
      <c r="G16" s="58">
        <v>11833</v>
      </c>
      <c r="H16" s="58">
        <v>12096</v>
      </c>
      <c r="I16" s="58">
        <v>9689</v>
      </c>
      <c r="J16" s="58">
        <v>11543</v>
      </c>
    </row>
    <row r="17" spans="1:10" ht="17.100000000000001" customHeight="1">
      <c r="A17" s="21" t="s">
        <v>217</v>
      </c>
      <c r="B17" s="58">
        <v>91517</v>
      </c>
      <c r="C17" s="58">
        <v>91810</v>
      </c>
      <c r="D17" s="58">
        <v>92222</v>
      </c>
      <c r="E17" s="58">
        <v>99251</v>
      </c>
      <c r="F17" s="58">
        <v>108446</v>
      </c>
      <c r="G17" s="58">
        <v>102420</v>
      </c>
      <c r="H17" s="58">
        <v>104569</v>
      </c>
      <c r="I17" s="58">
        <v>102976</v>
      </c>
      <c r="J17" s="58">
        <v>103486</v>
      </c>
    </row>
    <row r="18" spans="1:10" ht="17.100000000000001" customHeight="1">
      <c r="A18" s="21" t="s">
        <v>218</v>
      </c>
      <c r="B18" s="58">
        <v>9717</v>
      </c>
      <c r="C18" s="58">
        <v>7046</v>
      </c>
      <c r="D18" s="58">
        <v>6837</v>
      </c>
      <c r="E18" s="58">
        <v>7912</v>
      </c>
      <c r="F18" s="58">
        <v>9890</v>
      </c>
      <c r="G18" s="58">
        <v>7912</v>
      </c>
      <c r="H18" s="58">
        <v>7562</v>
      </c>
      <c r="I18" s="58">
        <v>6966</v>
      </c>
      <c r="J18" s="58">
        <v>8017</v>
      </c>
    </row>
    <row r="19" spans="1:10" ht="17.100000000000001" customHeight="1">
      <c r="A19" s="21" t="s">
        <v>219</v>
      </c>
      <c r="B19" s="58">
        <v>4580</v>
      </c>
      <c r="C19" s="58">
        <v>3221</v>
      </c>
      <c r="D19" s="58">
        <v>3327</v>
      </c>
      <c r="E19" s="58">
        <v>4250</v>
      </c>
      <c r="F19" s="58">
        <v>5041</v>
      </c>
      <c r="G19" s="58">
        <v>4328</v>
      </c>
      <c r="H19" s="58">
        <v>4567</v>
      </c>
      <c r="I19" s="58">
        <v>4869</v>
      </c>
      <c r="J19" s="58">
        <v>5241</v>
      </c>
    </row>
    <row r="20" spans="1:10" ht="17.100000000000001" customHeight="1">
      <c r="A20" s="21" t="s">
        <v>220</v>
      </c>
      <c r="B20" s="33">
        <v>630</v>
      </c>
      <c r="C20" s="58">
        <v>1487</v>
      </c>
      <c r="D20" s="58">
        <v>1679</v>
      </c>
      <c r="E20" s="58">
        <v>1588</v>
      </c>
      <c r="F20" s="58">
        <v>1057</v>
      </c>
      <c r="G20" s="58">
        <v>1768</v>
      </c>
      <c r="H20" s="33">
        <v>977</v>
      </c>
      <c r="I20" s="33">
        <v>745</v>
      </c>
      <c r="J20" s="33">
        <v>817</v>
      </c>
    </row>
    <row r="21" spans="1:10" ht="20.100000000000001" customHeight="1">
      <c r="A21" s="286" t="s">
        <v>224</v>
      </c>
      <c r="B21" s="286"/>
      <c r="C21" s="286"/>
      <c r="D21" s="286"/>
      <c r="E21" s="286"/>
      <c r="F21" s="286"/>
      <c r="G21" s="286"/>
      <c r="H21" s="286"/>
      <c r="I21" s="286"/>
      <c r="J21" s="286"/>
    </row>
    <row r="22" spans="1:10" ht="17.100000000000001" customHeight="1">
      <c r="A22" s="27" t="s">
        <v>67</v>
      </c>
      <c r="B22" s="37">
        <v>67.618659702422306</v>
      </c>
      <c r="C22" s="37">
        <v>63.496934261689375</v>
      </c>
      <c r="D22" s="37">
        <v>62.317525864995574</v>
      </c>
      <c r="E22" s="84">
        <v>65.084869792080951</v>
      </c>
      <c r="F22" s="84">
        <v>67.21198613174839</v>
      </c>
      <c r="G22" s="84">
        <v>67.297874461532004</v>
      </c>
      <c r="H22" s="84">
        <v>71.572125858312887</v>
      </c>
      <c r="I22" s="37">
        <v>73.297985029642248</v>
      </c>
      <c r="J22" s="37">
        <f>+J15/J8*100</f>
        <v>71.70293356437513</v>
      </c>
    </row>
    <row r="23" spans="1:10" ht="17.100000000000001" customHeight="1">
      <c r="A23" s="21" t="s">
        <v>216</v>
      </c>
      <c r="B23" s="38">
        <v>39.061647572285871</v>
      </c>
      <c r="C23" s="38">
        <v>45.667621776504298</v>
      </c>
      <c r="D23" s="38">
        <v>47.066174720304687</v>
      </c>
      <c r="E23" s="38">
        <v>51.45302758110536</v>
      </c>
      <c r="F23" s="85">
        <v>49.820915321689149</v>
      </c>
      <c r="G23" s="85">
        <v>51.78102573078943</v>
      </c>
      <c r="H23" s="85">
        <v>56.95183389048448</v>
      </c>
      <c r="I23" s="38">
        <v>58.838889901014149</v>
      </c>
      <c r="J23" s="38">
        <f t="shared" ref="J23:J27" si="0">+J16/J9*100</f>
        <v>57.245586193215637</v>
      </c>
    </row>
    <row r="24" spans="1:10" ht="17.100000000000001" customHeight="1">
      <c r="A24" s="21" t="s">
        <v>217</v>
      </c>
      <c r="B24" s="38">
        <v>77.189801030693062</v>
      </c>
      <c r="C24" s="38">
        <v>73.910978368500295</v>
      </c>
      <c r="D24" s="38">
        <v>72.332115013568838</v>
      </c>
      <c r="E24" s="38">
        <v>74.686020874250332</v>
      </c>
      <c r="F24" s="38">
        <v>74.752195431297125</v>
      </c>
      <c r="G24" s="38">
        <v>74.426648838764066</v>
      </c>
      <c r="H24" s="38">
        <v>78.128105317424144</v>
      </c>
      <c r="I24" s="38">
        <v>81.269039539105052</v>
      </c>
      <c r="J24" s="38">
        <f t="shared" si="0"/>
        <v>78.29883178984322</v>
      </c>
    </row>
    <row r="25" spans="1:10" ht="17.100000000000001" customHeight="1">
      <c r="A25" s="21" t="s">
        <v>218</v>
      </c>
      <c r="B25" s="38">
        <v>43.607234214423549</v>
      </c>
      <c r="C25" s="38">
        <v>31.185270425776757</v>
      </c>
      <c r="D25" s="38">
        <v>30.124250969333804</v>
      </c>
      <c r="E25" s="38">
        <v>33.906149560745661</v>
      </c>
      <c r="F25" s="38">
        <v>44.732914197837985</v>
      </c>
      <c r="G25" s="38">
        <v>42.444074888686231</v>
      </c>
      <c r="H25" s="38">
        <v>46.684775898259048</v>
      </c>
      <c r="I25" s="38">
        <v>42.136462617953065</v>
      </c>
      <c r="J25" s="38">
        <f t="shared" si="0"/>
        <v>48.429382626555515</v>
      </c>
    </row>
    <row r="26" spans="1:10" ht="17.100000000000001" customHeight="1">
      <c r="A26" s="21" t="s">
        <v>219</v>
      </c>
      <c r="B26" s="38">
        <v>51.019271471538374</v>
      </c>
      <c r="C26" s="38">
        <v>32.525497324043215</v>
      </c>
      <c r="D26" s="38">
        <v>30.228966018535345</v>
      </c>
      <c r="E26" s="38">
        <v>35.886177488811953</v>
      </c>
      <c r="F26" s="38">
        <v>45.640561339972841</v>
      </c>
      <c r="G26" s="38">
        <v>44.554251595635165</v>
      </c>
      <c r="H26" s="38">
        <v>50.419518657540294</v>
      </c>
      <c r="I26" s="38">
        <v>46.740904291062684</v>
      </c>
      <c r="J26" s="38">
        <f t="shared" si="0"/>
        <v>50.632789102502173</v>
      </c>
    </row>
    <row r="27" spans="1:10" ht="15" customHeight="1" thickBot="1">
      <c r="A27" s="22" t="s">
        <v>220</v>
      </c>
      <c r="B27" s="39">
        <v>100</v>
      </c>
      <c r="C27" s="39">
        <v>100</v>
      </c>
      <c r="D27" s="39">
        <v>100</v>
      </c>
      <c r="E27" s="39">
        <v>100</v>
      </c>
      <c r="F27" s="39">
        <v>100</v>
      </c>
      <c r="G27" s="39">
        <v>100</v>
      </c>
      <c r="H27" s="39">
        <v>100</v>
      </c>
      <c r="I27" s="39">
        <v>100</v>
      </c>
      <c r="J27" s="39">
        <f t="shared" si="0"/>
        <v>100</v>
      </c>
    </row>
    <row r="28" spans="1:10" ht="15" customHeight="1">
      <c r="A28" s="294" t="s">
        <v>66</v>
      </c>
      <c r="B28" s="294"/>
      <c r="C28" s="294"/>
      <c r="D28" s="294"/>
      <c r="E28" s="294"/>
      <c r="F28" s="294"/>
      <c r="G28" s="294"/>
      <c r="H28" s="294"/>
      <c r="I28" s="294"/>
      <c r="J28" s="294"/>
    </row>
    <row r="30" spans="1:10">
      <c r="B30" s="26"/>
      <c r="C30" s="26"/>
      <c r="D30" s="26"/>
      <c r="E30" s="26"/>
      <c r="F30" s="26"/>
      <c r="G30" s="26"/>
      <c r="H30" s="26"/>
      <c r="I30" s="26"/>
      <c r="J30" s="26"/>
    </row>
    <row r="31" spans="1:10">
      <c r="B31" s="26"/>
      <c r="C31" s="26"/>
      <c r="D31" s="26"/>
      <c r="E31" s="26"/>
      <c r="F31" s="26"/>
      <c r="G31" s="26"/>
      <c r="H31" s="26"/>
      <c r="I31" s="26"/>
      <c r="J31" s="26"/>
    </row>
    <row r="32" spans="1:10">
      <c r="B32" s="26"/>
      <c r="C32" s="26"/>
      <c r="D32" s="26"/>
      <c r="E32" s="26"/>
      <c r="F32" s="26"/>
      <c r="G32" s="26"/>
      <c r="H32" s="26"/>
      <c r="I32" s="26"/>
      <c r="J32" s="26"/>
    </row>
    <row r="33" spans="2:10">
      <c r="B33" s="26"/>
      <c r="C33" s="26"/>
      <c r="D33" s="26"/>
      <c r="E33" s="26"/>
      <c r="F33" s="26"/>
      <c r="G33" s="26"/>
      <c r="H33" s="26"/>
      <c r="I33" s="26"/>
      <c r="J33" s="26"/>
    </row>
    <row r="34" spans="2:10">
      <c r="B34" s="26"/>
      <c r="C34" s="26"/>
      <c r="D34" s="26"/>
      <c r="E34" s="26"/>
      <c r="F34" s="26"/>
      <c r="G34" s="26"/>
      <c r="H34" s="26"/>
      <c r="I34" s="26"/>
      <c r="J34" s="26"/>
    </row>
  </sheetData>
  <mergeCells count="9">
    <mergeCell ref="A28:J28"/>
    <mergeCell ref="L2:L3"/>
    <mergeCell ref="A1:J1"/>
    <mergeCell ref="A2:J2"/>
    <mergeCell ref="A3:J3"/>
    <mergeCell ref="A4:J4"/>
    <mergeCell ref="A7:J7"/>
    <mergeCell ref="A14:J14"/>
    <mergeCell ref="A21:J21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25"/>
  <sheetViews>
    <sheetView showGridLines="0" workbookViewId="0">
      <selection activeCell="A7" sqref="A7:J7"/>
    </sheetView>
  </sheetViews>
  <sheetFormatPr baseColWidth="10" defaultRowHeight="12.75"/>
  <cols>
    <col min="1" max="1" width="20.7109375" style="25" customWidth="1"/>
    <col min="2" max="10" width="8.28515625" style="25" bestFit="1" customWidth="1"/>
    <col min="11" max="48" width="10.7109375" style="18" customWidth="1"/>
    <col min="49" max="16384" width="11.42578125" style="18"/>
  </cols>
  <sheetData>
    <row r="1" spans="1:12" ht="15">
      <c r="A1" s="284" t="s">
        <v>78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226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 customHeight="1">
      <c r="A4" s="284" t="s">
        <v>355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2" ht="17.100000000000001" customHeight="1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2" ht="20.100000000000001" customHeight="1">
      <c r="A6" s="214" t="s">
        <v>225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s="28" customFormat="1" ht="20.100000000000001" customHeight="1">
      <c r="A7" s="286" t="s">
        <v>215</v>
      </c>
      <c r="B7" s="286"/>
      <c r="C7" s="286"/>
      <c r="D7" s="286"/>
      <c r="E7" s="286"/>
      <c r="F7" s="286"/>
      <c r="G7" s="286"/>
      <c r="H7" s="286"/>
      <c r="I7" s="286"/>
      <c r="J7" s="286"/>
    </row>
    <row r="8" spans="1:12" ht="17.100000000000001" customHeight="1">
      <c r="A8" s="27" t="s">
        <v>79</v>
      </c>
      <c r="B8" s="59">
        <v>166948</v>
      </c>
      <c r="C8" s="59">
        <v>175651</v>
      </c>
      <c r="D8" s="59">
        <v>179683</v>
      </c>
      <c r="E8" s="59">
        <v>188583</v>
      </c>
      <c r="F8" s="59">
        <v>201900</v>
      </c>
      <c r="G8" s="59">
        <v>190587</v>
      </c>
      <c r="H8" s="59">
        <v>181315</v>
      </c>
      <c r="I8" s="59">
        <v>170871</v>
      </c>
      <c r="J8" s="59">
        <v>180054</v>
      </c>
    </row>
    <row r="9" spans="1:12" ht="17.100000000000001" customHeight="1">
      <c r="A9" s="21" t="s">
        <v>177</v>
      </c>
      <c r="B9" s="58">
        <v>98150</v>
      </c>
      <c r="C9" s="58">
        <v>104011</v>
      </c>
      <c r="D9" s="58">
        <v>105653</v>
      </c>
      <c r="E9" s="58">
        <v>110797</v>
      </c>
      <c r="F9" s="58">
        <v>119249</v>
      </c>
      <c r="G9" s="58">
        <v>115115</v>
      </c>
      <c r="H9" s="58">
        <v>110284</v>
      </c>
      <c r="I9" s="58">
        <v>103804</v>
      </c>
      <c r="J9" s="58">
        <v>109514</v>
      </c>
    </row>
    <row r="10" spans="1:12" ht="20.100000000000001" customHeight="1">
      <c r="A10" s="21" t="s">
        <v>178</v>
      </c>
      <c r="B10" s="58">
        <v>68798</v>
      </c>
      <c r="C10" s="58">
        <v>71640</v>
      </c>
      <c r="D10" s="58">
        <v>74030</v>
      </c>
      <c r="E10" s="58">
        <v>77786</v>
      </c>
      <c r="F10" s="58">
        <v>82651</v>
      </c>
      <c r="G10" s="58">
        <v>75472</v>
      </c>
      <c r="H10" s="58">
        <v>71031</v>
      </c>
      <c r="I10" s="58">
        <v>67067</v>
      </c>
      <c r="J10" s="58">
        <v>70540</v>
      </c>
    </row>
    <row r="11" spans="1:12" s="28" customFormat="1" ht="20.100000000000001" customHeight="1">
      <c r="A11" s="286" t="s">
        <v>223</v>
      </c>
      <c r="B11" s="286"/>
      <c r="C11" s="286"/>
      <c r="D11" s="286"/>
      <c r="E11" s="286"/>
      <c r="F11" s="286"/>
      <c r="G11" s="286"/>
      <c r="H11" s="286"/>
      <c r="I11" s="286"/>
      <c r="J11" s="286"/>
    </row>
    <row r="12" spans="1:12" ht="17.100000000000001" customHeight="1">
      <c r="A12" s="27" t="s">
        <v>79</v>
      </c>
      <c r="B12" s="59">
        <v>112888</v>
      </c>
      <c r="C12" s="59">
        <v>111533</v>
      </c>
      <c r="D12" s="59">
        <v>111974</v>
      </c>
      <c r="E12" s="59">
        <v>122739</v>
      </c>
      <c r="F12" s="59">
        <v>135701</v>
      </c>
      <c r="G12" s="59">
        <v>128261</v>
      </c>
      <c r="H12" s="59">
        <v>129771</v>
      </c>
      <c r="I12" s="59">
        <v>125245</v>
      </c>
      <c r="J12" s="59">
        <v>129104</v>
      </c>
    </row>
    <row r="13" spans="1:12" ht="17.100000000000001" customHeight="1">
      <c r="A13" s="21" t="s">
        <v>177</v>
      </c>
      <c r="B13" s="58">
        <v>66906</v>
      </c>
      <c r="C13" s="58">
        <v>67127</v>
      </c>
      <c r="D13" s="58">
        <v>67265</v>
      </c>
      <c r="E13" s="58">
        <v>73301</v>
      </c>
      <c r="F13" s="58">
        <v>81669</v>
      </c>
      <c r="G13" s="58">
        <v>78543</v>
      </c>
      <c r="H13" s="58">
        <v>80049</v>
      </c>
      <c r="I13" s="58">
        <v>76920</v>
      </c>
      <c r="J13" s="58">
        <v>79328</v>
      </c>
    </row>
    <row r="14" spans="1:12" ht="20.100000000000001" customHeight="1">
      <c r="A14" s="21" t="s">
        <v>178</v>
      </c>
      <c r="B14" s="58">
        <v>45980</v>
      </c>
      <c r="C14" s="58">
        <v>44406</v>
      </c>
      <c r="D14" s="58">
        <v>44709</v>
      </c>
      <c r="E14" s="58">
        <v>49438</v>
      </c>
      <c r="F14" s="58">
        <v>54032</v>
      </c>
      <c r="G14" s="58">
        <v>49718</v>
      </c>
      <c r="H14" s="58">
        <v>49722</v>
      </c>
      <c r="I14" s="58">
        <v>48325</v>
      </c>
      <c r="J14" s="58">
        <v>49776</v>
      </c>
    </row>
    <row r="15" spans="1:12" s="28" customFormat="1" ht="20.100000000000001" customHeight="1">
      <c r="A15" s="286" t="s">
        <v>224</v>
      </c>
      <c r="B15" s="286"/>
      <c r="C15" s="286"/>
      <c r="D15" s="286"/>
      <c r="E15" s="286"/>
      <c r="F15" s="286"/>
      <c r="G15" s="286"/>
      <c r="H15" s="286"/>
      <c r="I15" s="286"/>
      <c r="J15" s="286"/>
    </row>
    <row r="16" spans="1:12" ht="17.100000000000001" customHeight="1">
      <c r="A16" s="27" t="s">
        <v>67</v>
      </c>
      <c r="B16" s="60">
        <v>67.618659702422306</v>
      </c>
      <c r="C16" s="60">
        <v>63.496934261689375</v>
      </c>
      <c r="D16" s="60">
        <v>62.317525864995574</v>
      </c>
      <c r="E16" s="60">
        <v>65.084869792080951</v>
      </c>
      <c r="F16" s="60">
        <v>67.21198613174839</v>
      </c>
      <c r="G16" s="60">
        <v>67.297874461532004</v>
      </c>
      <c r="H16" s="60">
        <v>71.572125858312887</v>
      </c>
      <c r="I16" s="60">
        <v>73.297985029642248</v>
      </c>
      <c r="J16" s="60">
        <f>+J12/J8*100</f>
        <v>71.70293356437513</v>
      </c>
    </row>
    <row r="17" spans="1:10" ht="17.100000000000001" customHeight="1">
      <c r="A17" s="21" t="s">
        <v>177</v>
      </c>
      <c r="B17" s="55">
        <v>68.167091186958743</v>
      </c>
      <c r="C17" s="55">
        <v>64.538366134351179</v>
      </c>
      <c r="D17" s="55">
        <v>63.665963105638269</v>
      </c>
      <c r="E17" s="55">
        <v>66.157928463767064</v>
      </c>
      <c r="F17" s="55">
        <v>68.486108898187823</v>
      </c>
      <c r="G17" s="55">
        <v>68.230030838726492</v>
      </c>
      <c r="H17" s="55">
        <v>72.584418410648865</v>
      </c>
      <c r="I17" s="55">
        <v>74.101190705560484</v>
      </c>
      <c r="J17" s="55">
        <f t="shared" ref="J17:J18" si="0">+J13/J9*100</f>
        <v>72.436400825465242</v>
      </c>
    </row>
    <row r="18" spans="1:10" ht="15" customHeight="1" thickBot="1">
      <c r="A18" s="218" t="s">
        <v>178</v>
      </c>
      <c r="B18" s="219">
        <v>66.833338178435426</v>
      </c>
      <c r="C18" s="219">
        <v>61.984924623115575</v>
      </c>
      <c r="D18" s="219">
        <v>60.393083884911526</v>
      </c>
      <c r="E18" s="219">
        <v>63.556424035173421</v>
      </c>
      <c r="F18" s="219">
        <v>65.373679689295955</v>
      </c>
      <c r="G18" s="219">
        <v>65.876086495654022</v>
      </c>
      <c r="H18" s="219">
        <v>70.000422350804584</v>
      </c>
      <c r="I18" s="219">
        <v>72.054810860781004</v>
      </c>
      <c r="J18" s="219">
        <f t="shared" si="0"/>
        <v>70.564218882903319</v>
      </c>
    </row>
    <row r="19" spans="1:10" ht="15" customHeight="1">
      <c r="A19" s="295" t="s">
        <v>66</v>
      </c>
      <c r="B19" s="295"/>
      <c r="C19" s="295"/>
      <c r="D19" s="295"/>
      <c r="E19" s="295"/>
      <c r="F19" s="295"/>
      <c r="G19" s="295"/>
      <c r="H19" s="295"/>
      <c r="I19" s="295"/>
      <c r="J19" s="295"/>
    </row>
    <row r="21" spans="1:10">
      <c r="B21" s="26"/>
      <c r="C21" s="26"/>
      <c r="D21" s="26"/>
      <c r="E21" s="26"/>
      <c r="F21" s="26"/>
      <c r="G21" s="26"/>
      <c r="H21" s="26"/>
      <c r="I21" s="26"/>
      <c r="J21" s="26"/>
    </row>
    <row r="22" spans="1:10">
      <c r="B22" s="26"/>
      <c r="C22" s="26"/>
      <c r="D22" s="26"/>
      <c r="E22" s="26"/>
      <c r="F22" s="26"/>
      <c r="G22" s="26"/>
      <c r="H22" s="26"/>
      <c r="I22" s="26"/>
      <c r="J22" s="26"/>
    </row>
    <row r="23" spans="1:10">
      <c r="B23" s="26"/>
      <c r="C23" s="26"/>
      <c r="D23" s="26"/>
      <c r="E23" s="26"/>
      <c r="F23" s="26"/>
      <c r="G23" s="26"/>
      <c r="H23" s="26"/>
      <c r="I23" s="26"/>
      <c r="J23" s="26"/>
    </row>
    <row r="24" spans="1:10">
      <c r="B24" s="26"/>
      <c r="C24" s="26"/>
      <c r="D24" s="26"/>
      <c r="E24" s="26"/>
      <c r="F24" s="26"/>
      <c r="G24" s="26"/>
      <c r="H24" s="26"/>
      <c r="I24" s="26"/>
      <c r="J24" s="26"/>
    </row>
    <row r="25" spans="1:10">
      <c r="B25" s="26"/>
      <c r="C25" s="26"/>
      <c r="D25" s="26"/>
      <c r="E25" s="26"/>
      <c r="F25" s="26"/>
      <c r="G25" s="26"/>
      <c r="H25" s="26"/>
      <c r="I25" s="26"/>
      <c r="J25" s="26"/>
    </row>
  </sheetData>
  <mergeCells count="9">
    <mergeCell ref="A19:J19"/>
    <mergeCell ref="L2:L3"/>
    <mergeCell ref="A1:J1"/>
    <mergeCell ref="A2:J2"/>
    <mergeCell ref="A3:J3"/>
    <mergeCell ref="A4:J4"/>
    <mergeCell ref="A7:J7"/>
    <mergeCell ref="A11:J11"/>
    <mergeCell ref="A15:J15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23"/>
  <sheetViews>
    <sheetView showGridLines="0" workbookViewId="0">
      <selection activeCell="L20" sqref="L20"/>
    </sheetView>
  </sheetViews>
  <sheetFormatPr baseColWidth="10" defaultRowHeight="15" customHeight="1"/>
  <cols>
    <col min="1" max="1" width="20.7109375" style="18" customWidth="1"/>
    <col min="2" max="10" width="8.7109375" style="18" customWidth="1"/>
    <col min="11" max="16384" width="11.42578125" style="18"/>
  </cols>
  <sheetData>
    <row r="1" spans="1:12" ht="15" customHeight="1">
      <c r="A1" s="284" t="s">
        <v>82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213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228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 customHeight="1">
      <c r="A4" s="284" t="s">
        <v>356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2" ht="17.100000000000001" customHeight="1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2" s="28" customFormat="1" ht="17.100000000000001" customHeight="1">
      <c r="A6" s="214" t="s">
        <v>71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s="28" customFormat="1" ht="17.100000000000001" customHeight="1">
      <c r="A7" s="286" t="s">
        <v>215</v>
      </c>
      <c r="B7" s="286"/>
      <c r="C7" s="286"/>
      <c r="D7" s="286"/>
      <c r="E7" s="286"/>
      <c r="F7" s="286"/>
      <c r="G7" s="286"/>
      <c r="H7" s="286"/>
      <c r="I7" s="286"/>
      <c r="J7" s="286"/>
    </row>
    <row r="8" spans="1:12" s="28" customFormat="1" ht="17.100000000000001" customHeight="1">
      <c r="A8" s="27" t="s">
        <v>67</v>
      </c>
      <c r="B8" s="59">
        <v>166948</v>
      </c>
      <c r="C8" s="59">
        <v>175651</v>
      </c>
      <c r="D8" s="59">
        <v>179683</v>
      </c>
      <c r="E8" s="59">
        <v>188583</v>
      </c>
      <c r="F8" s="59">
        <v>201900</v>
      </c>
      <c r="G8" s="59">
        <v>190587</v>
      </c>
      <c r="H8" s="59">
        <v>181315</v>
      </c>
      <c r="I8" s="59">
        <v>170871</v>
      </c>
      <c r="J8" s="59">
        <v>180054</v>
      </c>
    </row>
    <row r="9" spans="1:12" s="28" customFormat="1" ht="17.100000000000001" customHeight="1">
      <c r="A9" s="48" t="s">
        <v>68</v>
      </c>
      <c r="B9" s="58">
        <v>154185</v>
      </c>
      <c r="C9" s="58">
        <v>162640</v>
      </c>
      <c r="D9" s="58">
        <v>166082</v>
      </c>
      <c r="E9" s="58">
        <v>173667</v>
      </c>
      <c r="F9" s="58">
        <v>186384</v>
      </c>
      <c r="G9" s="58">
        <v>178501</v>
      </c>
      <c r="H9" s="58">
        <v>169682</v>
      </c>
      <c r="I9" s="58">
        <v>159582</v>
      </c>
      <c r="J9" s="58">
        <v>168001</v>
      </c>
    </row>
    <row r="10" spans="1:12" s="28" customFormat="1" ht="17.100000000000001" customHeight="1">
      <c r="A10" s="48" t="s">
        <v>69</v>
      </c>
      <c r="B10" s="58">
        <v>10986</v>
      </c>
      <c r="C10" s="58">
        <v>10862</v>
      </c>
      <c r="D10" s="58">
        <v>11830</v>
      </c>
      <c r="E10" s="58">
        <v>12888</v>
      </c>
      <c r="F10" s="58">
        <v>13422</v>
      </c>
      <c r="G10" s="58">
        <v>10339</v>
      </c>
      <c r="H10" s="58">
        <v>9995</v>
      </c>
      <c r="I10" s="58">
        <v>9765</v>
      </c>
      <c r="J10" s="58">
        <v>10420</v>
      </c>
    </row>
    <row r="11" spans="1:12" s="28" customFormat="1" ht="17.100000000000001" customHeight="1">
      <c r="A11" s="48" t="s">
        <v>70</v>
      </c>
      <c r="B11" s="58">
        <v>1777</v>
      </c>
      <c r="C11" s="58">
        <v>2149</v>
      </c>
      <c r="D11" s="58">
        <v>1771</v>
      </c>
      <c r="E11" s="58">
        <v>2028</v>
      </c>
      <c r="F11" s="58">
        <v>2094</v>
      </c>
      <c r="G11" s="58">
        <v>1747</v>
      </c>
      <c r="H11" s="58">
        <v>1638</v>
      </c>
      <c r="I11" s="58">
        <v>1524</v>
      </c>
      <c r="J11" s="58">
        <v>1633</v>
      </c>
    </row>
    <row r="12" spans="1:12" s="28" customFormat="1" ht="17.100000000000001" customHeight="1">
      <c r="A12" s="286" t="s">
        <v>344</v>
      </c>
      <c r="B12" s="286"/>
      <c r="C12" s="286"/>
      <c r="D12" s="286" t="s">
        <v>221</v>
      </c>
      <c r="E12" s="286"/>
      <c r="F12" s="286"/>
      <c r="G12" s="286"/>
      <c r="H12" s="286"/>
      <c r="I12" s="286"/>
      <c r="J12" s="286"/>
    </row>
    <row r="13" spans="1:12" s="28" customFormat="1" ht="17.100000000000001" customHeight="1">
      <c r="A13" s="27" t="s">
        <v>67</v>
      </c>
      <c r="B13" s="59">
        <v>112888</v>
      </c>
      <c r="C13" s="59">
        <v>111533</v>
      </c>
      <c r="D13" s="59">
        <v>111974</v>
      </c>
      <c r="E13" s="59">
        <v>122739</v>
      </c>
      <c r="F13" s="59">
        <v>135701</v>
      </c>
      <c r="G13" s="59">
        <v>128261</v>
      </c>
      <c r="H13" s="59">
        <v>129771</v>
      </c>
      <c r="I13" s="59">
        <v>125245</v>
      </c>
      <c r="J13" s="59">
        <v>129104</v>
      </c>
    </row>
    <row r="14" spans="1:12" s="28" customFormat="1" ht="17.100000000000001" customHeight="1">
      <c r="A14" s="48" t="s">
        <v>68</v>
      </c>
      <c r="B14" s="58">
        <v>106221</v>
      </c>
      <c r="C14" s="58">
        <v>105187</v>
      </c>
      <c r="D14" s="58">
        <v>105078</v>
      </c>
      <c r="E14" s="58">
        <v>115671</v>
      </c>
      <c r="F14" s="58">
        <v>127037</v>
      </c>
      <c r="G14" s="58">
        <v>121856</v>
      </c>
      <c r="H14" s="58">
        <v>123265</v>
      </c>
      <c r="I14" s="58">
        <v>118489</v>
      </c>
      <c r="J14" s="58">
        <v>122108</v>
      </c>
    </row>
    <row r="15" spans="1:12" s="28" customFormat="1" ht="17.100000000000001" customHeight="1">
      <c r="A15" s="48" t="s">
        <v>69</v>
      </c>
      <c r="B15" s="58">
        <v>5735</v>
      </c>
      <c r="C15" s="58">
        <v>5451</v>
      </c>
      <c r="D15" s="58">
        <v>5979</v>
      </c>
      <c r="E15" s="58">
        <v>6108</v>
      </c>
      <c r="F15" s="58">
        <v>7378</v>
      </c>
      <c r="G15" s="58">
        <v>5617</v>
      </c>
      <c r="H15" s="58">
        <v>5686</v>
      </c>
      <c r="I15" s="58">
        <v>5804</v>
      </c>
      <c r="J15" s="58">
        <v>6052</v>
      </c>
    </row>
    <row r="16" spans="1:12" s="28" customFormat="1" ht="17.100000000000001" customHeight="1">
      <c r="A16" s="48" t="s">
        <v>70</v>
      </c>
      <c r="B16" s="33">
        <v>932</v>
      </c>
      <c r="C16" s="33">
        <v>895</v>
      </c>
      <c r="D16" s="33">
        <v>917</v>
      </c>
      <c r="E16" s="33">
        <v>960</v>
      </c>
      <c r="F16" s="33">
        <v>1286</v>
      </c>
      <c r="G16" s="33">
        <v>788</v>
      </c>
      <c r="H16" s="33">
        <v>820</v>
      </c>
      <c r="I16" s="33">
        <v>952</v>
      </c>
      <c r="J16" s="33">
        <v>944</v>
      </c>
    </row>
    <row r="17" spans="1:10" s="28" customFormat="1" ht="17.100000000000001" customHeight="1">
      <c r="A17" s="286" t="s">
        <v>224</v>
      </c>
      <c r="B17" s="286"/>
      <c r="C17" s="286"/>
      <c r="D17" s="286" t="s">
        <v>221</v>
      </c>
      <c r="E17" s="286"/>
      <c r="F17" s="286"/>
      <c r="G17" s="286"/>
      <c r="H17" s="286"/>
      <c r="I17" s="286"/>
      <c r="J17" s="286"/>
    </row>
    <row r="18" spans="1:10" s="28" customFormat="1" ht="17.100000000000001" customHeight="1">
      <c r="A18" s="27" t="s">
        <v>67</v>
      </c>
      <c r="B18" s="37">
        <v>67.618659702422306</v>
      </c>
      <c r="C18" s="37">
        <v>63.496934261689375</v>
      </c>
      <c r="D18" s="37">
        <v>62.317525864995574</v>
      </c>
      <c r="E18" s="37">
        <v>65.084869792080951</v>
      </c>
      <c r="F18" s="37">
        <v>67.21198613174839</v>
      </c>
      <c r="G18" s="37">
        <v>67.297874461532004</v>
      </c>
      <c r="H18" s="37">
        <v>71.572125858312887</v>
      </c>
      <c r="I18" s="37">
        <v>73.297985029642248</v>
      </c>
      <c r="J18" s="37">
        <f>+J13/J8*100</f>
        <v>71.70293356437513</v>
      </c>
    </row>
    <row r="19" spans="1:10" s="28" customFormat="1" ht="17.100000000000001" customHeight="1">
      <c r="A19" s="48" t="s">
        <v>68</v>
      </c>
      <c r="B19" s="38">
        <v>68.891915555987936</v>
      </c>
      <c r="C19" s="38">
        <v>64.674741760944414</v>
      </c>
      <c r="D19" s="38">
        <v>63.268746763646874</v>
      </c>
      <c r="E19" s="38">
        <v>66.60505450085509</v>
      </c>
      <c r="F19" s="38">
        <v>68.158747531976999</v>
      </c>
      <c r="G19" s="38">
        <v>68.266284222497347</v>
      </c>
      <c r="H19" s="38">
        <v>72.644711872797359</v>
      </c>
      <c r="I19" s="38">
        <v>74.249602085448231</v>
      </c>
      <c r="J19" s="38">
        <f t="shared" ref="J19:J21" si="0">+J14/J9*100</f>
        <v>72.682900697019662</v>
      </c>
    </row>
    <row r="20" spans="1:10" s="28" customFormat="1" ht="17.100000000000001" customHeight="1">
      <c r="A20" s="48" t="s">
        <v>69</v>
      </c>
      <c r="B20" s="38">
        <v>52.202803568177679</v>
      </c>
      <c r="C20" s="38">
        <v>50.184128153194621</v>
      </c>
      <c r="D20" s="38">
        <v>50.540997464074387</v>
      </c>
      <c r="E20" s="38">
        <v>47.392923649906891</v>
      </c>
      <c r="F20" s="38">
        <v>54.969453136641334</v>
      </c>
      <c r="G20" s="38">
        <v>54.328271592997389</v>
      </c>
      <c r="H20" s="38">
        <v>56.888444222111055</v>
      </c>
      <c r="I20" s="38">
        <v>59.436763952892989</v>
      </c>
      <c r="J20" s="38">
        <f t="shared" si="0"/>
        <v>58.080614203454893</v>
      </c>
    </row>
    <row r="21" spans="1:10" s="28" customFormat="1" ht="17.100000000000001" customHeight="1" thickBot="1">
      <c r="A21" s="203" t="s">
        <v>70</v>
      </c>
      <c r="B21" s="39">
        <v>52.447945976364664</v>
      </c>
      <c r="C21" s="39">
        <v>41.647277803629592</v>
      </c>
      <c r="D21" s="39">
        <v>51.778656126482211</v>
      </c>
      <c r="E21" s="39">
        <v>47.337278106508876</v>
      </c>
      <c r="F21" s="39">
        <v>61.41356255969437</v>
      </c>
      <c r="G21" s="39">
        <v>45.105895821408126</v>
      </c>
      <c r="H21" s="39">
        <v>50.061050061050061</v>
      </c>
      <c r="I21" s="39">
        <v>62.467191601049862</v>
      </c>
      <c r="J21" s="39">
        <f t="shared" si="0"/>
        <v>57.807715860379673</v>
      </c>
    </row>
    <row r="22" spans="1:10" ht="23.25" customHeight="1">
      <c r="A22" s="296" t="s">
        <v>227</v>
      </c>
      <c r="B22" s="296"/>
      <c r="C22" s="296"/>
      <c r="D22" s="296"/>
      <c r="E22" s="296"/>
      <c r="F22" s="296"/>
      <c r="G22" s="296"/>
      <c r="H22" s="296"/>
      <c r="I22" s="296"/>
      <c r="J22" s="296"/>
    </row>
    <row r="23" spans="1:10" ht="15" customHeight="1">
      <c r="A23" s="292" t="s">
        <v>66</v>
      </c>
      <c r="B23" s="292"/>
      <c r="C23" s="292"/>
      <c r="D23" s="292"/>
      <c r="E23" s="292"/>
      <c r="F23" s="292"/>
      <c r="G23" s="292"/>
      <c r="H23" s="292"/>
      <c r="I23" s="292"/>
      <c r="J23" s="292"/>
    </row>
  </sheetData>
  <mergeCells count="10">
    <mergeCell ref="A7:J7"/>
    <mergeCell ref="A12:J12"/>
    <mergeCell ref="A17:J17"/>
    <mergeCell ref="A22:J22"/>
    <mergeCell ref="A23:J23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40"/>
  <sheetViews>
    <sheetView showGridLines="0" topLeftCell="A13" workbookViewId="0">
      <selection activeCell="L20" sqref="L20"/>
    </sheetView>
  </sheetViews>
  <sheetFormatPr baseColWidth="10" defaultRowHeight="15" customHeight="1"/>
  <cols>
    <col min="1" max="1" width="34.85546875" style="25" bestFit="1" customWidth="1"/>
    <col min="2" max="9" width="8.5703125" style="57" bestFit="1" customWidth="1"/>
    <col min="10" max="10" width="8.28515625" style="57" bestFit="1" customWidth="1"/>
    <col min="11" max="16384" width="11.42578125" style="25"/>
  </cols>
  <sheetData>
    <row r="1" spans="1:15" ht="15" customHeight="1">
      <c r="A1" s="284" t="s">
        <v>112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5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5" ht="15" customHeight="1">
      <c r="A3" s="284" t="s">
        <v>419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5" ht="15" customHeight="1">
      <c r="A4" s="284" t="s">
        <v>349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5" ht="12.75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5" ht="15" customHeight="1">
      <c r="A6" s="214" t="s">
        <v>186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5" ht="15" customHeight="1">
      <c r="A7" s="81" t="s">
        <v>67</v>
      </c>
      <c r="B7" s="30">
        <v>166948</v>
      </c>
      <c r="C7" s="30">
        <v>175651</v>
      </c>
      <c r="D7" s="30">
        <v>179683</v>
      </c>
      <c r="E7" s="30">
        <v>188583</v>
      </c>
      <c r="F7" s="30">
        <v>201900</v>
      </c>
      <c r="G7" s="30">
        <v>190587</v>
      </c>
      <c r="H7" s="30">
        <v>181315</v>
      </c>
      <c r="I7" s="30">
        <v>170871</v>
      </c>
      <c r="J7" s="30">
        <v>180054</v>
      </c>
      <c r="M7" s="26"/>
      <c r="N7" s="26"/>
      <c r="O7" s="26"/>
    </row>
    <row r="8" spans="1:15" ht="15" customHeight="1">
      <c r="A8" s="74" t="s">
        <v>187</v>
      </c>
      <c r="B8" s="33">
        <v>567</v>
      </c>
      <c r="C8" s="33">
        <v>396</v>
      </c>
      <c r="D8" s="33">
        <v>596</v>
      </c>
      <c r="E8" s="33">
        <v>245</v>
      </c>
      <c r="F8" s="33">
        <v>349</v>
      </c>
      <c r="G8" s="33">
        <v>12</v>
      </c>
      <c r="H8" s="33">
        <v>3</v>
      </c>
      <c r="I8" s="33">
        <v>7</v>
      </c>
      <c r="J8" s="33">
        <v>5</v>
      </c>
      <c r="M8" s="26"/>
      <c r="N8" s="26"/>
      <c r="O8" s="26"/>
    </row>
    <row r="9" spans="1:15" ht="15" customHeight="1">
      <c r="A9" s="74" t="s">
        <v>188</v>
      </c>
      <c r="B9" s="31">
        <v>1522</v>
      </c>
      <c r="C9" s="31">
        <v>1678</v>
      </c>
      <c r="D9" s="31">
        <v>1470</v>
      </c>
      <c r="E9" s="31">
        <v>1423</v>
      </c>
      <c r="F9" s="31">
        <v>1485</v>
      </c>
      <c r="G9" s="31">
        <v>1905</v>
      </c>
      <c r="H9" s="31">
        <v>1958</v>
      </c>
      <c r="I9" s="31">
        <v>2650</v>
      </c>
      <c r="J9" s="31">
        <v>1907</v>
      </c>
      <c r="M9" s="26"/>
      <c r="N9" s="26"/>
      <c r="O9" s="26"/>
    </row>
    <row r="10" spans="1:15" ht="15" customHeight="1">
      <c r="A10" s="74" t="s">
        <v>189</v>
      </c>
      <c r="B10" s="33">
        <v>444</v>
      </c>
      <c r="C10" s="33">
        <v>418</v>
      </c>
      <c r="D10" s="33">
        <v>486</v>
      </c>
      <c r="E10" s="33">
        <v>415</v>
      </c>
      <c r="F10" s="33">
        <v>713</v>
      </c>
      <c r="G10" s="33">
        <v>687</v>
      </c>
      <c r="H10" s="33">
        <v>736</v>
      </c>
      <c r="I10" s="33">
        <v>856</v>
      </c>
      <c r="J10" s="33">
        <v>966</v>
      </c>
      <c r="M10" s="26"/>
      <c r="N10" s="26"/>
      <c r="O10" s="26"/>
    </row>
    <row r="11" spans="1:15" ht="15" customHeight="1">
      <c r="A11" s="74" t="s">
        <v>190</v>
      </c>
      <c r="B11" s="33">
        <v>356</v>
      </c>
      <c r="C11" s="33">
        <v>379</v>
      </c>
      <c r="D11" s="33">
        <v>426</v>
      </c>
      <c r="E11" s="33">
        <v>314</v>
      </c>
      <c r="F11" s="33">
        <v>316</v>
      </c>
      <c r="G11" s="33">
        <v>319</v>
      </c>
      <c r="H11" s="33">
        <v>265</v>
      </c>
      <c r="I11" s="33">
        <v>301</v>
      </c>
      <c r="J11" s="33">
        <v>481</v>
      </c>
      <c r="M11" s="26"/>
      <c r="N11" s="26"/>
      <c r="O11" s="26"/>
    </row>
    <row r="12" spans="1:15" ht="15" customHeight="1">
      <c r="A12" s="74" t="s">
        <v>191</v>
      </c>
      <c r="B12" s="31">
        <v>12423</v>
      </c>
      <c r="C12" s="31">
        <v>13499</v>
      </c>
      <c r="D12" s="31">
        <v>15325</v>
      </c>
      <c r="E12" s="31">
        <v>17498</v>
      </c>
      <c r="F12" s="31">
        <v>19208</v>
      </c>
      <c r="G12" s="31">
        <v>19260</v>
      </c>
      <c r="H12" s="31">
        <v>16740</v>
      </c>
      <c r="I12" s="31">
        <v>14041</v>
      </c>
      <c r="J12" s="31">
        <v>14726</v>
      </c>
      <c r="M12" s="26"/>
      <c r="N12" s="26"/>
      <c r="O12" s="26"/>
    </row>
    <row r="13" spans="1:15" ht="15" customHeight="1">
      <c r="A13" s="74" t="s">
        <v>192</v>
      </c>
      <c r="B13" s="31">
        <v>1094</v>
      </c>
      <c r="C13" s="31">
        <v>1276</v>
      </c>
      <c r="D13" s="31">
        <v>1388</v>
      </c>
      <c r="E13" s="31">
        <v>1340</v>
      </c>
      <c r="F13" s="31">
        <v>1456</v>
      </c>
      <c r="G13" s="76" t="s">
        <v>81</v>
      </c>
      <c r="H13" s="76" t="s">
        <v>81</v>
      </c>
      <c r="I13" s="76" t="s">
        <v>81</v>
      </c>
      <c r="J13" s="76" t="s">
        <v>81</v>
      </c>
      <c r="M13" s="26"/>
      <c r="N13" s="26"/>
      <c r="O13" s="26"/>
    </row>
    <row r="14" spans="1:15" ht="15" customHeight="1">
      <c r="A14" s="74" t="s">
        <v>193</v>
      </c>
      <c r="B14" s="31">
        <v>7286</v>
      </c>
      <c r="C14" s="31">
        <v>7934</v>
      </c>
      <c r="D14" s="31">
        <v>7901</v>
      </c>
      <c r="E14" s="31">
        <v>8209</v>
      </c>
      <c r="F14" s="31">
        <v>9579</v>
      </c>
      <c r="G14" s="31">
        <v>9678</v>
      </c>
      <c r="H14" s="31">
        <v>10087</v>
      </c>
      <c r="I14" s="31">
        <v>9310</v>
      </c>
      <c r="J14" s="31">
        <v>10640</v>
      </c>
      <c r="M14" s="26"/>
      <c r="N14" s="26"/>
      <c r="O14" s="26"/>
    </row>
    <row r="15" spans="1:15" ht="15" customHeight="1">
      <c r="A15" s="74" t="s">
        <v>194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33">
        <v>532</v>
      </c>
      <c r="H15" s="33">
        <v>597</v>
      </c>
      <c r="I15" s="33">
        <v>598</v>
      </c>
      <c r="J15" s="33">
        <v>701</v>
      </c>
      <c r="M15" s="26"/>
      <c r="N15" s="26"/>
      <c r="O15" s="26"/>
    </row>
    <row r="16" spans="1:15" ht="15" customHeight="1">
      <c r="A16" s="74" t="s">
        <v>195</v>
      </c>
      <c r="B16" s="33">
        <v>519</v>
      </c>
      <c r="C16" s="33">
        <v>710</v>
      </c>
      <c r="D16" s="33">
        <v>692</v>
      </c>
      <c r="E16" s="33">
        <v>627</v>
      </c>
      <c r="F16" s="33">
        <v>591</v>
      </c>
      <c r="G16" s="33">
        <v>537</v>
      </c>
      <c r="H16" s="33">
        <v>579</v>
      </c>
      <c r="I16" s="33">
        <v>524</v>
      </c>
      <c r="J16" s="33">
        <v>520</v>
      </c>
      <c r="M16" s="26"/>
      <c r="N16" s="26"/>
      <c r="O16" s="26"/>
    </row>
    <row r="17" spans="1:15" ht="15" customHeight="1">
      <c r="A17" s="77" t="s">
        <v>196</v>
      </c>
      <c r="B17" s="75" t="s">
        <v>229</v>
      </c>
      <c r="C17" s="75" t="s">
        <v>229</v>
      </c>
      <c r="D17" s="75" t="s">
        <v>229</v>
      </c>
      <c r="E17" s="75" t="s">
        <v>229</v>
      </c>
      <c r="F17" s="75" t="s">
        <v>229</v>
      </c>
      <c r="G17" s="82">
        <v>238</v>
      </c>
      <c r="H17" s="82">
        <v>287</v>
      </c>
      <c r="I17" s="82">
        <v>273</v>
      </c>
      <c r="J17" s="82">
        <v>277</v>
      </c>
      <c r="M17" s="26"/>
      <c r="N17" s="26"/>
      <c r="O17" s="26"/>
    </row>
    <row r="18" spans="1:15" ht="15" customHeight="1">
      <c r="A18" s="77" t="s">
        <v>197</v>
      </c>
      <c r="B18" s="75" t="s">
        <v>229</v>
      </c>
      <c r="C18" s="75" t="s">
        <v>229</v>
      </c>
      <c r="D18" s="75" t="s">
        <v>229</v>
      </c>
      <c r="E18" s="75" t="s">
        <v>229</v>
      </c>
      <c r="F18" s="75" t="s">
        <v>229</v>
      </c>
      <c r="G18" s="82">
        <v>91</v>
      </c>
      <c r="H18" s="82">
        <v>106</v>
      </c>
      <c r="I18" s="82">
        <v>107</v>
      </c>
      <c r="J18" s="82">
        <v>99</v>
      </c>
      <c r="M18" s="26"/>
      <c r="N18" s="26"/>
      <c r="O18" s="26"/>
    </row>
    <row r="19" spans="1:15" ht="15" customHeight="1">
      <c r="A19" s="77" t="s">
        <v>198</v>
      </c>
      <c r="B19" s="75" t="s">
        <v>229</v>
      </c>
      <c r="C19" s="75" t="s">
        <v>229</v>
      </c>
      <c r="D19" s="75" t="s">
        <v>229</v>
      </c>
      <c r="E19" s="75" t="s">
        <v>229</v>
      </c>
      <c r="F19" s="75" t="s">
        <v>229</v>
      </c>
      <c r="G19" s="82">
        <v>208</v>
      </c>
      <c r="H19" s="82">
        <v>186</v>
      </c>
      <c r="I19" s="82">
        <v>144</v>
      </c>
      <c r="J19" s="82">
        <v>144</v>
      </c>
      <c r="M19" s="26"/>
      <c r="N19" s="26"/>
      <c r="O19" s="26"/>
    </row>
    <row r="20" spans="1:15" ht="15" customHeight="1">
      <c r="A20" s="74" t="s">
        <v>230</v>
      </c>
      <c r="B20" s="75">
        <v>375</v>
      </c>
      <c r="C20" s="75">
        <v>392</v>
      </c>
      <c r="D20" s="75">
        <v>432</v>
      </c>
      <c r="E20" s="75">
        <v>414</v>
      </c>
      <c r="F20" s="75">
        <v>373</v>
      </c>
      <c r="G20" s="33">
        <v>577</v>
      </c>
      <c r="H20" s="33">
        <v>530</v>
      </c>
      <c r="I20" s="33">
        <v>585</v>
      </c>
      <c r="J20" s="33">
        <v>548</v>
      </c>
      <c r="M20" s="26"/>
      <c r="N20" s="26"/>
      <c r="O20" s="26"/>
    </row>
    <row r="21" spans="1:15" ht="15" customHeight="1">
      <c r="A21" s="77" t="s">
        <v>196</v>
      </c>
      <c r="B21" s="75" t="s">
        <v>229</v>
      </c>
      <c r="C21" s="75" t="s">
        <v>229</v>
      </c>
      <c r="D21" s="75" t="s">
        <v>229</v>
      </c>
      <c r="E21" s="75" t="s">
        <v>229</v>
      </c>
      <c r="F21" s="75" t="s">
        <v>229</v>
      </c>
      <c r="G21" s="82">
        <v>217</v>
      </c>
      <c r="H21" s="82">
        <v>231</v>
      </c>
      <c r="I21" s="82">
        <v>272</v>
      </c>
      <c r="J21" s="82">
        <v>256</v>
      </c>
      <c r="M21" s="26"/>
      <c r="N21" s="26"/>
      <c r="O21" s="26"/>
    </row>
    <row r="22" spans="1:15" ht="15" customHeight="1">
      <c r="A22" s="77" t="s">
        <v>197</v>
      </c>
      <c r="B22" s="75" t="s">
        <v>229</v>
      </c>
      <c r="C22" s="75" t="s">
        <v>229</v>
      </c>
      <c r="D22" s="75" t="s">
        <v>229</v>
      </c>
      <c r="E22" s="75" t="s">
        <v>229</v>
      </c>
      <c r="F22" s="75" t="s">
        <v>229</v>
      </c>
      <c r="G22" s="82">
        <v>46</v>
      </c>
      <c r="H22" s="82">
        <v>37</v>
      </c>
      <c r="I22" s="82">
        <v>46</v>
      </c>
      <c r="J22" s="82">
        <v>47</v>
      </c>
      <c r="M22" s="26"/>
      <c r="N22" s="26"/>
      <c r="O22" s="26"/>
    </row>
    <row r="23" spans="1:15" ht="15" customHeight="1">
      <c r="A23" s="77" t="s">
        <v>198</v>
      </c>
      <c r="B23" s="75" t="s">
        <v>229</v>
      </c>
      <c r="C23" s="75" t="s">
        <v>229</v>
      </c>
      <c r="D23" s="75" t="s">
        <v>229</v>
      </c>
      <c r="E23" s="75" t="s">
        <v>229</v>
      </c>
      <c r="F23" s="75" t="s">
        <v>229</v>
      </c>
      <c r="G23" s="82">
        <v>314</v>
      </c>
      <c r="H23" s="82">
        <v>262</v>
      </c>
      <c r="I23" s="82">
        <v>267</v>
      </c>
      <c r="J23" s="82">
        <v>245</v>
      </c>
      <c r="M23" s="26"/>
      <c r="N23" s="26"/>
      <c r="O23" s="26"/>
    </row>
    <row r="24" spans="1:15" ht="15" customHeight="1">
      <c r="A24" s="74" t="s">
        <v>200</v>
      </c>
      <c r="B24" s="75">
        <v>48</v>
      </c>
      <c r="C24" s="75">
        <v>27</v>
      </c>
      <c r="D24" s="75">
        <v>50</v>
      </c>
      <c r="E24" s="75">
        <v>21</v>
      </c>
      <c r="F24" s="75">
        <v>34</v>
      </c>
      <c r="G24" s="33">
        <v>16</v>
      </c>
      <c r="H24" s="33">
        <v>31</v>
      </c>
      <c r="I24" s="33">
        <v>46</v>
      </c>
      <c r="J24" s="33">
        <v>21</v>
      </c>
      <c r="M24" s="26"/>
      <c r="N24" s="26"/>
      <c r="O24" s="26"/>
    </row>
    <row r="25" spans="1:15" ht="15" customHeight="1">
      <c r="A25" s="74" t="s">
        <v>201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31">
        <v>2305</v>
      </c>
      <c r="H25" s="31">
        <v>3698</v>
      </c>
      <c r="I25" s="31">
        <v>5145</v>
      </c>
      <c r="J25" s="31">
        <v>7095</v>
      </c>
      <c r="M25" s="26"/>
      <c r="N25" s="26"/>
      <c r="O25" s="26"/>
    </row>
    <row r="26" spans="1:15" ht="15" customHeight="1">
      <c r="A26" s="74" t="s">
        <v>202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31">
        <v>2138</v>
      </c>
      <c r="H26" s="31">
        <v>2075</v>
      </c>
      <c r="I26" s="76" t="s">
        <v>81</v>
      </c>
      <c r="J26" s="76">
        <v>0</v>
      </c>
      <c r="M26" s="26"/>
      <c r="N26" s="26"/>
      <c r="O26" s="26"/>
    </row>
    <row r="27" spans="1:15" ht="15" customHeight="1">
      <c r="A27" s="74" t="s">
        <v>231</v>
      </c>
      <c r="B27" s="31">
        <v>35125</v>
      </c>
      <c r="C27" s="31">
        <v>36631</v>
      </c>
      <c r="D27" s="31">
        <v>37154</v>
      </c>
      <c r="E27" s="31">
        <v>38000</v>
      </c>
      <c r="F27" s="31">
        <v>40591</v>
      </c>
      <c r="G27" s="31">
        <v>35980</v>
      </c>
      <c r="H27" s="31">
        <v>33172</v>
      </c>
      <c r="I27" s="31">
        <v>27433</v>
      </c>
      <c r="J27" s="31">
        <v>30623</v>
      </c>
      <c r="M27" s="26"/>
      <c r="N27" s="26"/>
      <c r="O27" s="26"/>
    </row>
    <row r="28" spans="1:15" ht="15" customHeight="1">
      <c r="A28" s="74" t="s">
        <v>232</v>
      </c>
      <c r="B28" s="31">
        <v>79788</v>
      </c>
      <c r="C28" s="31">
        <v>83073</v>
      </c>
      <c r="D28" s="31">
        <v>83972</v>
      </c>
      <c r="E28" s="31">
        <v>88018</v>
      </c>
      <c r="F28" s="31">
        <v>89177</v>
      </c>
      <c r="G28" s="31">
        <v>79875</v>
      </c>
      <c r="H28" s="31">
        <v>74665</v>
      </c>
      <c r="I28" s="31">
        <v>74641</v>
      </c>
      <c r="J28" s="31">
        <v>74890</v>
      </c>
      <c r="M28" s="26"/>
      <c r="N28" s="26"/>
      <c r="O28" s="26"/>
    </row>
    <row r="29" spans="1:15" ht="15" customHeight="1">
      <c r="A29" s="74" t="s">
        <v>203</v>
      </c>
      <c r="B29" s="31">
        <v>25569</v>
      </c>
      <c r="C29" s="31">
        <v>27478</v>
      </c>
      <c r="D29" s="31">
        <v>28007</v>
      </c>
      <c r="E29" s="31">
        <v>30198</v>
      </c>
      <c r="F29" s="31">
        <v>36380</v>
      </c>
      <c r="G29" s="31">
        <v>33346</v>
      </c>
      <c r="H29" s="31">
        <v>33177</v>
      </c>
      <c r="I29" s="31">
        <v>30511</v>
      </c>
      <c r="J29" s="31">
        <v>33258</v>
      </c>
      <c r="M29" s="26"/>
      <c r="N29" s="26"/>
      <c r="O29" s="26"/>
    </row>
    <row r="30" spans="1:15" ht="15" customHeight="1">
      <c r="A30" s="74" t="s">
        <v>204</v>
      </c>
      <c r="B30" s="31">
        <v>1351</v>
      </c>
      <c r="C30" s="31">
        <v>1016</v>
      </c>
      <c r="D30" s="33">
        <v>930</v>
      </c>
      <c r="E30" s="31">
        <v>1031</v>
      </c>
      <c r="F30" s="31">
        <v>1099</v>
      </c>
      <c r="G30" s="31">
        <v>2584</v>
      </c>
      <c r="H30" s="31">
        <v>2789</v>
      </c>
      <c r="I30" s="31">
        <v>4223</v>
      </c>
      <c r="J30" s="31">
        <v>3673</v>
      </c>
      <c r="M30" s="26"/>
      <c r="N30" s="26"/>
      <c r="O30" s="26"/>
    </row>
    <row r="31" spans="1:15" ht="15" customHeight="1">
      <c r="A31" s="74" t="s">
        <v>205</v>
      </c>
      <c r="B31" s="75">
        <v>325</v>
      </c>
      <c r="C31" s="75">
        <v>567</v>
      </c>
      <c r="D31" s="75">
        <v>578</v>
      </c>
      <c r="E31" s="75">
        <v>664</v>
      </c>
      <c r="F31" s="75">
        <v>430</v>
      </c>
      <c r="G31" s="75">
        <v>836</v>
      </c>
      <c r="H31" s="75">
        <v>213</v>
      </c>
      <c r="I31" s="76" t="s">
        <v>81</v>
      </c>
      <c r="J31" s="76" t="s">
        <v>81</v>
      </c>
      <c r="M31" s="26"/>
      <c r="N31" s="26"/>
      <c r="O31" s="26"/>
    </row>
    <row r="32" spans="1:15" ht="13.5" customHeight="1">
      <c r="A32" s="74" t="s">
        <v>206</v>
      </c>
      <c r="B32" s="75">
        <v>12</v>
      </c>
      <c r="C32" s="75">
        <v>56</v>
      </c>
      <c r="D32" s="75">
        <v>25</v>
      </c>
      <c r="E32" s="75">
        <v>3</v>
      </c>
      <c r="F32" s="75">
        <v>4</v>
      </c>
      <c r="G32" s="76" t="s">
        <v>81</v>
      </c>
      <c r="H32" s="76" t="s">
        <v>81</v>
      </c>
      <c r="I32" s="76" t="s">
        <v>81</v>
      </c>
      <c r="J32" s="76" t="s">
        <v>81</v>
      </c>
    </row>
    <row r="33" spans="1:15" ht="15" customHeight="1" thickBot="1">
      <c r="A33" s="78" t="s">
        <v>207</v>
      </c>
      <c r="B33" s="79">
        <v>144</v>
      </c>
      <c r="C33" s="79">
        <v>121</v>
      </c>
      <c r="D33" s="79">
        <v>251</v>
      </c>
      <c r="E33" s="79">
        <v>157</v>
      </c>
      <c r="F33" s="79">
        <v>116</v>
      </c>
      <c r="G33" s="80" t="s">
        <v>81</v>
      </c>
      <c r="H33" s="80" t="s">
        <v>81</v>
      </c>
      <c r="I33" s="80" t="s">
        <v>81</v>
      </c>
      <c r="J33" s="80" t="s">
        <v>81</v>
      </c>
    </row>
    <row r="34" spans="1:15" ht="15" customHeight="1">
      <c r="A34" s="290" t="s">
        <v>208</v>
      </c>
      <c r="B34" s="290"/>
      <c r="C34" s="290"/>
      <c r="D34" s="290"/>
      <c r="E34" s="290"/>
      <c r="F34" s="290"/>
      <c r="G34" s="290"/>
      <c r="H34" s="290"/>
      <c r="I34" s="290"/>
      <c r="J34" s="290"/>
      <c r="M34" s="26"/>
      <c r="N34" s="26"/>
      <c r="O34" s="26"/>
    </row>
    <row r="35" spans="1:15" ht="15" customHeight="1">
      <c r="A35" s="289" t="s">
        <v>209</v>
      </c>
      <c r="B35" s="289"/>
      <c r="C35" s="289"/>
      <c r="D35" s="289"/>
      <c r="E35" s="289"/>
      <c r="F35" s="289"/>
      <c r="G35" s="289"/>
      <c r="H35" s="289"/>
      <c r="I35" s="289"/>
      <c r="J35" s="289"/>
    </row>
    <row r="36" spans="1:15" ht="15" customHeight="1">
      <c r="A36" s="289" t="s">
        <v>210</v>
      </c>
      <c r="B36" s="289"/>
      <c r="C36" s="289"/>
      <c r="D36" s="289"/>
      <c r="E36" s="289"/>
      <c r="F36" s="289"/>
      <c r="G36" s="289"/>
      <c r="H36" s="289"/>
      <c r="I36" s="289"/>
      <c r="J36" s="289"/>
    </row>
    <row r="37" spans="1:15" ht="15" customHeight="1">
      <c r="A37" s="289" t="s">
        <v>66</v>
      </c>
      <c r="B37" s="289"/>
      <c r="C37" s="289"/>
      <c r="D37" s="289"/>
      <c r="E37" s="289"/>
      <c r="F37" s="289"/>
      <c r="G37" s="289"/>
      <c r="H37" s="289"/>
      <c r="I37" s="289"/>
      <c r="J37" s="289"/>
    </row>
    <row r="38" spans="1:15" ht="15" customHeight="1">
      <c r="B38" s="56"/>
      <c r="C38" s="56"/>
      <c r="D38" s="56"/>
      <c r="E38" s="56"/>
      <c r="F38" s="56"/>
      <c r="G38" s="56"/>
      <c r="H38" s="56"/>
      <c r="I38" s="56"/>
      <c r="J38" s="56"/>
    </row>
    <row r="39" spans="1:15" ht="15" customHeight="1">
      <c r="B39" s="56"/>
      <c r="C39" s="56"/>
      <c r="D39" s="56"/>
      <c r="E39" s="56"/>
      <c r="F39" s="56"/>
      <c r="G39" s="56"/>
      <c r="H39" s="56"/>
      <c r="I39" s="56"/>
      <c r="J39" s="56"/>
    </row>
    <row r="40" spans="1:15" ht="15" customHeight="1">
      <c r="B40" s="56"/>
      <c r="C40" s="56"/>
      <c r="D40" s="56"/>
      <c r="E40" s="56"/>
      <c r="F40" s="56"/>
      <c r="G40" s="56"/>
      <c r="H40" s="56"/>
      <c r="I40" s="56"/>
      <c r="J40" s="56"/>
    </row>
  </sheetData>
  <mergeCells count="9">
    <mergeCell ref="A37:J37"/>
    <mergeCell ref="L2:L3"/>
    <mergeCell ref="A1:J1"/>
    <mergeCell ref="A2:J2"/>
    <mergeCell ref="A3:J3"/>
    <mergeCell ref="A4:J4"/>
    <mergeCell ref="A34:J34"/>
    <mergeCell ref="A35:J35"/>
    <mergeCell ref="A36:J36"/>
  </mergeCells>
  <conditionalFormatting sqref="G9:J9 G12:J12">
    <cfRule type="cellIs" dxfId="43" priority="2" operator="equal">
      <formula>0</formula>
    </cfRule>
  </conditionalFormatting>
  <conditionalFormatting sqref="G32:I32 I31 J31:J32">
    <cfRule type="cellIs" dxfId="42" priority="4" operator="equal">
      <formula>0</formula>
    </cfRule>
  </conditionalFormatting>
  <conditionalFormatting sqref="G33:J33">
    <cfRule type="cellIs" dxfId="41" priority="3" operator="equal">
      <formula>0</formula>
    </cfRule>
  </conditionalFormatting>
  <conditionalFormatting sqref="G8:J8 G13:J13 I26:J26">
    <cfRule type="cellIs" dxfId="40" priority="5" operator="equal">
      <formula>0</formula>
    </cfRule>
  </conditionalFormatting>
  <conditionalFormatting sqref="G10:J11">
    <cfRule type="cellIs" dxfId="39" priority="1" operator="equal">
      <formula>0</formula>
    </cfRule>
  </conditionalFormatting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O40"/>
  <sheetViews>
    <sheetView showGridLines="0" topLeftCell="A13" workbookViewId="0">
      <selection activeCell="J39" sqref="J39"/>
    </sheetView>
  </sheetViews>
  <sheetFormatPr baseColWidth="10" defaultRowHeight="12.75"/>
  <cols>
    <col min="1" max="1" width="34.85546875" style="25" bestFit="1" customWidth="1"/>
    <col min="2" max="9" width="8.5703125" style="57" bestFit="1" customWidth="1"/>
    <col min="10" max="10" width="8.28515625" style="57" bestFit="1" customWidth="1"/>
    <col min="11" max="16384" width="11.42578125" style="25"/>
  </cols>
  <sheetData>
    <row r="1" spans="1:15" ht="15" customHeight="1">
      <c r="A1" s="284" t="s">
        <v>113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5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5" ht="15" customHeight="1">
      <c r="A3" s="284" t="s">
        <v>420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5" ht="15" customHeight="1">
      <c r="A4" s="284" t="s">
        <v>349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5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5" ht="15" customHeight="1">
      <c r="A6" s="214" t="s">
        <v>186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5" ht="15" customHeight="1">
      <c r="A7" s="81" t="s">
        <v>67</v>
      </c>
      <c r="B7" s="30">
        <v>112888</v>
      </c>
      <c r="C7" s="30">
        <v>111533</v>
      </c>
      <c r="D7" s="30">
        <v>111968</v>
      </c>
      <c r="E7" s="30">
        <v>122739</v>
      </c>
      <c r="F7" s="30">
        <v>135701</v>
      </c>
      <c r="G7" s="30">
        <v>128261</v>
      </c>
      <c r="H7" s="30">
        <v>129771</v>
      </c>
      <c r="I7" s="30">
        <v>125245</v>
      </c>
      <c r="J7" s="30">
        <v>129104</v>
      </c>
      <c r="L7" s="26"/>
      <c r="M7" s="26"/>
      <c r="N7" s="26"/>
      <c r="O7" s="26"/>
    </row>
    <row r="8" spans="1:15" ht="15" customHeight="1">
      <c r="A8" s="74" t="s">
        <v>187</v>
      </c>
      <c r="B8" s="33">
        <v>414</v>
      </c>
      <c r="C8" s="33">
        <v>128</v>
      </c>
      <c r="D8" s="33">
        <v>100</v>
      </c>
      <c r="E8" s="33">
        <v>121</v>
      </c>
      <c r="F8" s="33">
        <v>157</v>
      </c>
      <c r="G8" s="33">
        <v>12</v>
      </c>
      <c r="H8" s="33">
        <v>3</v>
      </c>
      <c r="I8" s="33">
        <v>7</v>
      </c>
      <c r="J8" s="33">
        <v>5</v>
      </c>
      <c r="L8" s="26"/>
      <c r="M8" s="26"/>
      <c r="N8" s="26"/>
      <c r="O8" s="26"/>
    </row>
    <row r="9" spans="1:15" ht="15" customHeight="1">
      <c r="A9" s="74" t="s">
        <v>188</v>
      </c>
      <c r="B9" s="33">
        <v>616</v>
      </c>
      <c r="C9" s="33">
        <v>652</v>
      </c>
      <c r="D9" s="33">
        <v>548</v>
      </c>
      <c r="E9" s="33">
        <v>580</v>
      </c>
      <c r="F9" s="33">
        <v>624</v>
      </c>
      <c r="G9" s="33">
        <v>958</v>
      </c>
      <c r="H9" s="31">
        <v>1101</v>
      </c>
      <c r="I9" s="31">
        <v>1492</v>
      </c>
      <c r="J9" s="31">
        <v>1009</v>
      </c>
      <c r="L9" s="26"/>
      <c r="M9" s="26"/>
      <c r="N9" s="26"/>
      <c r="O9" s="26"/>
    </row>
    <row r="10" spans="1:15" ht="15" customHeight="1">
      <c r="A10" s="74" t="s">
        <v>189</v>
      </c>
      <c r="B10" s="33">
        <v>230</v>
      </c>
      <c r="C10" s="33">
        <v>167</v>
      </c>
      <c r="D10" s="33">
        <v>272</v>
      </c>
      <c r="E10" s="33">
        <v>238</v>
      </c>
      <c r="F10" s="33">
        <v>449</v>
      </c>
      <c r="G10" s="33">
        <v>480</v>
      </c>
      <c r="H10" s="33">
        <v>541</v>
      </c>
      <c r="I10" s="33">
        <v>625</v>
      </c>
      <c r="J10" s="33">
        <v>683</v>
      </c>
      <c r="L10" s="26"/>
      <c r="M10" s="26"/>
      <c r="N10" s="26"/>
      <c r="O10" s="26"/>
    </row>
    <row r="11" spans="1:15" ht="15" customHeight="1">
      <c r="A11" s="74" t="s">
        <v>190</v>
      </c>
      <c r="B11" s="33">
        <v>128</v>
      </c>
      <c r="C11" s="33">
        <v>127</v>
      </c>
      <c r="D11" s="33">
        <v>212</v>
      </c>
      <c r="E11" s="33">
        <v>159</v>
      </c>
      <c r="F11" s="33">
        <v>123</v>
      </c>
      <c r="G11" s="33">
        <v>188</v>
      </c>
      <c r="H11" s="33">
        <v>194</v>
      </c>
      <c r="I11" s="33">
        <v>193</v>
      </c>
      <c r="J11" s="33">
        <v>213</v>
      </c>
      <c r="L11" s="26"/>
      <c r="M11" s="26"/>
      <c r="N11" s="26"/>
      <c r="O11" s="26"/>
    </row>
    <row r="12" spans="1:15" ht="15" customHeight="1">
      <c r="A12" s="74" t="s">
        <v>191</v>
      </c>
      <c r="B12" s="31">
        <v>3186</v>
      </c>
      <c r="C12" s="31">
        <v>2577</v>
      </c>
      <c r="D12" s="31">
        <v>2606</v>
      </c>
      <c r="E12" s="31">
        <v>4143</v>
      </c>
      <c r="F12" s="31">
        <v>2954</v>
      </c>
      <c r="G12" s="31">
        <v>4322</v>
      </c>
      <c r="H12" s="31">
        <v>4157</v>
      </c>
      <c r="I12" s="31">
        <v>4064</v>
      </c>
      <c r="J12" s="31">
        <v>4137</v>
      </c>
      <c r="L12" s="26"/>
      <c r="M12" s="26"/>
      <c r="N12" s="26"/>
      <c r="O12" s="26"/>
    </row>
    <row r="13" spans="1:15" ht="15" customHeight="1">
      <c r="A13" s="74" t="s">
        <v>192</v>
      </c>
      <c r="B13" s="33">
        <v>544</v>
      </c>
      <c r="C13" s="33">
        <v>645</v>
      </c>
      <c r="D13" s="33">
        <v>570</v>
      </c>
      <c r="E13" s="33">
        <v>652</v>
      </c>
      <c r="F13" s="33">
        <v>702</v>
      </c>
      <c r="G13" s="76" t="s">
        <v>81</v>
      </c>
      <c r="H13" s="76" t="s">
        <v>81</v>
      </c>
      <c r="I13" s="76" t="s">
        <v>81</v>
      </c>
      <c r="J13" s="76"/>
      <c r="L13" s="26"/>
      <c r="M13" s="26"/>
      <c r="N13" s="26"/>
      <c r="O13" s="26"/>
    </row>
    <row r="14" spans="1:15" ht="15" customHeight="1">
      <c r="A14" s="74" t="s">
        <v>193</v>
      </c>
      <c r="B14" s="31">
        <v>6122</v>
      </c>
      <c r="C14" s="31">
        <v>6201</v>
      </c>
      <c r="D14" s="31">
        <v>6351</v>
      </c>
      <c r="E14" s="31">
        <v>7005</v>
      </c>
      <c r="F14" s="31">
        <v>7771</v>
      </c>
      <c r="G14" s="31">
        <v>8029</v>
      </c>
      <c r="H14" s="31">
        <v>8282</v>
      </c>
      <c r="I14" s="31">
        <v>7764</v>
      </c>
      <c r="J14" s="31">
        <v>8565</v>
      </c>
      <c r="L14" s="26"/>
      <c r="M14" s="26"/>
      <c r="N14" s="26"/>
      <c r="O14" s="26"/>
    </row>
    <row r="15" spans="1:15" ht="15" customHeight="1">
      <c r="A15" s="74" t="s">
        <v>194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33">
        <v>380</v>
      </c>
      <c r="H15" s="33">
        <v>451</v>
      </c>
      <c r="I15" s="33">
        <v>438</v>
      </c>
      <c r="J15" s="33">
        <v>474</v>
      </c>
      <c r="L15" s="26"/>
      <c r="M15" s="26"/>
      <c r="N15" s="26"/>
      <c r="O15" s="26"/>
    </row>
    <row r="16" spans="1:15" ht="15" customHeight="1">
      <c r="A16" s="74" t="s">
        <v>195</v>
      </c>
      <c r="B16" s="33">
        <v>260</v>
      </c>
      <c r="C16" s="33">
        <v>222</v>
      </c>
      <c r="D16" s="33">
        <v>250</v>
      </c>
      <c r="E16" s="33">
        <v>226</v>
      </c>
      <c r="F16" s="33">
        <v>307</v>
      </c>
      <c r="G16" s="33">
        <v>277</v>
      </c>
      <c r="H16" s="33">
        <v>344</v>
      </c>
      <c r="I16" s="33">
        <v>326</v>
      </c>
      <c r="J16" s="33">
        <v>293</v>
      </c>
      <c r="L16" s="26"/>
      <c r="M16" s="26"/>
      <c r="N16" s="26"/>
      <c r="O16" s="26"/>
    </row>
    <row r="17" spans="1:15" ht="15" customHeight="1">
      <c r="A17" s="77" t="s">
        <v>196</v>
      </c>
      <c r="B17" s="75" t="s">
        <v>229</v>
      </c>
      <c r="C17" s="75" t="s">
        <v>229</v>
      </c>
      <c r="D17" s="75" t="s">
        <v>229</v>
      </c>
      <c r="E17" s="75" t="s">
        <v>229</v>
      </c>
      <c r="F17" s="75" t="s">
        <v>229</v>
      </c>
      <c r="G17" s="82">
        <v>130</v>
      </c>
      <c r="H17" s="82">
        <v>171</v>
      </c>
      <c r="I17" s="82">
        <v>179</v>
      </c>
      <c r="J17" s="82">
        <v>156</v>
      </c>
      <c r="L17" s="26"/>
      <c r="M17" s="26"/>
      <c r="N17" s="26"/>
      <c r="O17" s="26"/>
    </row>
    <row r="18" spans="1:15" ht="15" customHeight="1">
      <c r="A18" s="77" t="s">
        <v>197</v>
      </c>
      <c r="B18" s="75" t="s">
        <v>229</v>
      </c>
      <c r="C18" s="75" t="s">
        <v>229</v>
      </c>
      <c r="D18" s="75" t="s">
        <v>229</v>
      </c>
      <c r="E18" s="75" t="s">
        <v>229</v>
      </c>
      <c r="F18" s="75" t="s">
        <v>229</v>
      </c>
      <c r="G18" s="82">
        <v>60</v>
      </c>
      <c r="H18" s="82">
        <v>72</v>
      </c>
      <c r="I18" s="82">
        <v>75</v>
      </c>
      <c r="J18" s="82">
        <v>69</v>
      </c>
      <c r="L18" s="26"/>
      <c r="M18" s="26"/>
      <c r="N18" s="26"/>
      <c r="O18" s="26"/>
    </row>
    <row r="19" spans="1:15" ht="15" customHeight="1">
      <c r="A19" s="77" t="s">
        <v>198</v>
      </c>
      <c r="B19" s="75" t="s">
        <v>229</v>
      </c>
      <c r="C19" s="75" t="s">
        <v>229</v>
      </c>
      <c r="D19" s="75" t="s">
        <v>229</v>
      </c>
      <c r="E19" s="75" t="s">
        <v>229</v>
      </c>
      <c r="F19" s="75" t="s">
        <v>229</v>
      </c>
      <c r="G19" s="82">
        <v>87</v>
      </c>
      <c r="H19" s="82">
        <v>101</v>
      </c>
      <c r="I19" s="82">
        <v>72</v>
      </c>
      <c r="J19" s="82">
        <v>68</v>
      </c>
      <c r="L19" s="26"/>
      <c r="M19" s="26"/>
      <c r="N19" s="26"/>
      <c r="O19" s="26"/>
    </row>
    <row r="20" spans="1:15" ht="15" customHeight="1">
      <c r="A20" s="74" t="s">
        <v>230</v>
      </c>
      <c r="B20" s="75">
        <v>195</v>
      </c>
      <c r="C20" s="75">
        <v>172</v>
      </c>
      <c r="D20" s="75">
        <v>186</v>
      </c>
      <c r="E20" s="75">
        <v>187</v>
      </c>
      <c r="F20" s="75">
        <v>206</v>
      </c>
      <c r="G20" s="33">
        <v>278</v>
      </c>
      <c r="H20" s="33">
        <v>289</v>
      </c>
      <c r="I20" s="33">
        <v>339</v>
      </c>
      <c r="J20" s="33">
        <v>309</v>
      </c>
      <c r="L20" s="26"/>
      <c r="M20" s="26"/>
      <c r="N20" s="26"/>
      <c r="O20" s="26"/>
    </row>
    <row r="21" spans="1:15" ht="15" customHeight="1">
      <c r="A21" s="77" t="s">
        <v>196</v>
      </c>
      <c r="B21" s="75" t="s">
        <v>229</v>
      </c>
      <c r="C21" s="75" t="s">
        <v>229</v>
      </c>
      <c r="D21" s="75" t="s">
        <v>229</v>
      </c>
      <c r="E21" s="75" t="s">
        <v>229</v>
      </c>
      <c r="F21" s="75" t="s">
        <v>229</v>
      </c>
      <c r="G21" s="82">
        <v>124</v>
      </c>
      <c r="H21" s="82">
        <v>135</v>
      </c>
      <c r="I21" s="82">
        <v>169</v>
      </c>
      <c r="J21" s="82">
        <v>138</v>
      </c>
      <c r="L21" s="26"/>
      <c r="M21" s="26"/>
      <c r="N21" s="26"/>
      <c r="O21" s="26"/>
    </row>
    <row r="22" spans="1:15" ht="15" customHeight="1">
      <c r="A22" s="77" t="s">
        <v>197</v>
      </c>
      <c r="B22" s="75" t="s">
        <v>229</v>
      </c>
      <c r="C22" s="75" t="s">
        <v>229</v>
      </c>
      <c r="D22" s="75" t="s">
        <v>229</v>
      </c>
      <c r="E22" s="75" t="s">
        <v>229</v>
      </c>
      <c r="F22" s="75" t="s">
        <v>229</v>
      </c>
      <c r="G22" s="82">
        <v>31</v>
      </c>
      <c r="H22" s="82">
        <v>22</v>
      </c>
      <c r="I22" s="82">
        <v>32</v>
      </c>
      <c r="J22" s="82">
        <v>32</v>
      </c>
      <c r="L22" s="26"/>
      <c r="M22" s="26"/>
      <c r="N22" s="26"/>
      <c r="O22" s="26"/>
    </row>
    <row r="23" spans="1:15" ht="15" customHeight="1">
      <c r="A23" s="77" t="s">
        <v>198</v>
      </c>
      <c r="B23" s="75" t="s">
        <v>229</v>
      </c>
      <c r="C23" s="75" t="s">
        <v>229</v>
      </c>
      <c r="D23" s="75" t="s">
        <v>229</v>
      </c>
      <c r="E23" s="75" t="s">
        <v>229</v>
      </c>
      <c r="F23" s="75" t="s">
        <v>229</v>
      </c>
      <c r="G23" s="82">
        <v>123</v>
      </c>
      <c r="H23" s="82">
        <v>132</v>
      </c>
      <c r="I23" s="82">
        <v>138</v>
      </c>
      <c r="J23" s="82">
        <v>139</v>
      </c>
      <c r="L23" s="26"/>
      <c r="M23" s="26"/>
      <c r="N23" s="26"/>
      <c r="O23" s="26"/>
    </row>
    <row r="24" spans="1:15" ht="15" customHeight="1">
      <c r="A24" s="74" t="s">
        <v>200</v>
      </c>
      <c r="B24" s="75">
        <v>15</v>
      </c>
      <c r="C24" s="75">
        <v>18</v>
      </c>
      <c r="D24" s="75">
        <v>42</v>
      </c>
      <c r="E24" s="75">
        <v>16</v>
      </c>
      <c r="F24" s="75">
        <v>12</v>
      </c>
      <c r="G24" s="33">
        <v>14</v>
      </c>
      <c r="H24" s="33">
        <v>17</v>
      </c>
      <c r="I24" s="33">
        <v>28</v>
      </c>
      <c r="J24" s="33">
        <v>11</v>
      </c>
      <c r="L24" s="26"/>
      <c r="M24" s="26"/>
      <c r="N24" s="26"/>
      <c r="O24" s="26"/>
    </row>
    <row r="25" spans="1:15" ht="15" customHeight="1">
      <c r="A25" s="74" t="s">
        <v>201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31">
        <v>1322</v>
      </c>
      <c r="H25" s="31">
        <v>2232</v>
      </c>
      <c r="I25" s="31">
        <v>3005</v>
      </c>
      <c r="J25" s="31">
        <v>4135</v>
      </c>
      <c r="L25" s="26"/>
      <c r="M25" s="26"/>
      <c r="N25" s="26"/>
      <c r="O25" s="26"/>
    </row>
    <row r="26" spans="1:15" ht="15" customHeight="1">
      <c r="A26" s="74" t="s">
        <v>202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31">
        <v>1022</v>
      </c>
      <c r="H26" s="31">
        <v>1026</v>
      </c>
      <c r="I26" s="76"/>
      <c r="J26" s="76">
        <v>0</v>
      </c>
      <c r="L26" s="26"/>
      <c r="M26" s="26"/>
      <c r="N26" s="26"/>
      <c r="O26" s="26"/>
    </row>
    <row r="27" spans="1:15" ht="15" customHeight="1">
      <c r="A27" s="74" t="s">
        <v>231</v>
      </c>
      <c r="B27" s="31">
        <v>25071</v>
      </c>
      <c r="C27" s="31">
        <v>24659</v>
      </c>
      <c r="D27" s="31">
        <v>24642</v>
      </c>
      <c r="E27" s="31">
        <v>26813</v>
      </c>
      <c r="F27" s="31">
        <v>29853</v>
      </c>
      <c r="G27" s="31">
        <v>26176</v>
      </c>
      <c r="H27" s="31">
        <v>25663</v>
      </c>
      <c r="I27" s="31">
        <v>23716</v>
      </c>
      <c r="J27" s="31">
        <v>24977</v>
      </c>
      <c r="L27" s="26"/>
      <c r="M27" s="26"/>
      <c r="N27" s="26"/>
      <c r="O27" s="26"/>
    </row>
    <row r="28" spans="1:15" ht="15" customHeight="1">
      <c r="A28" s="74" t="s">
        <v>232</v>
      </c>
      <c r="B28" s="31">
        <v>58504</v>
      </c>
      <c r="C28" s="31">
        <v>56402</v>
      </c>
      <c r="D28" s="31">
        <v>56118</v>
      </c>
      <c r="E28" s="31">
        <v>60486</v>
      </c>
      <c r="F28" s="31">
        <v>66511</v>
      </c>
      <c r="G28" s="31">
        <v>60627</v>
      </c>
      <c r="H28" s="31">
        <v>59685</v>
      </c>
      <c r="I28" s="31">
        <v>58490</v>
      </c>
      <c r="J28" s="31">
        <v>57998</v>
      </c>
      <c r="L28" s="26"/>
      <c r="M28" s="26"/>
      <c r="N28" s="26"/>
      <c r="O28" s="26"/>
    </row>
    <row r="29" spans="1:15" ht="15" customHeight="1">
      <c r="A29" s="74" t="s">
        <v>203</v>
      </c>
      <c r="B29" s="31">
        <v>16746</v>
      </c>
      <c r="C29" s="31">
        <v>18369</v>
      </c>
      <c r="D29" s="31">
        <v>18906</v>
      </c>
      <c r="E29" s="31">
        <v>20809</v>
      </c>
      <c r="F29" s="31">
        <v>24898</v>
      </c>
      <c r="G29" s="31">
        <v>22323</v>
      </c>
      <c r="H29" s="31">
        <v>24025</v>
      </c>
      <c r="I29" s="31">
        <v>22322</v>
      </c>
      <c r="J29" s="31">
        <v>24060</v>
      </c>
      <c r="L29" s="26"/>
      <c r="M29" s="26"/>
      <c r="N29" s="26"/>
      <c r="O29" s="26"/>
    </row>
    <row r="30" spans="1:15" ht="15" customHeight="1">
      <c r="A30" s="74" t="s">
        <v>204</v>
      </c>
      <c r="B30" s="33">
        <v>376</v>
      </c>
      <c r="C30" s="33">
        <v>449</v>
      </c>
      <c r="D30" s="33">
        <v>311</v>
      </c>
      <c r="E30" s="33">
        <v>474</v>
      </c>
      <c r="F30" s="33">
        <v>584</v>
      </c>
      <c r="G30" s="31">
        <v>1017</v>
      </c>
      <c r="H30" s="31">
        <v>1548</v>
      </c>
      <c r="I30" s="31">
        <v>2436</v>
      </c>
      <c r="J30" s="31">
        <v>2235</v>
      </c>
      <c r="L30" s="26"/>
      <c r="M30" s="26"/>
      <c r="N30" s="26"/>
      <c r="O30" s="26"/>
    </row>
    <row r="31" spans="1:15" ht="15" customHeight="1">
      <c r="A31" s="74" t="s">
        <v>205</v>
      </c>
      <c r="B31" s="33">
        <v>325</v>
      </c>
      <c r="C31" s="33">
        <v>567</v>
      </c>
      <c r="D31" s="33">
        <v>578</v>
      </c>
      <c r="E31" s="33">
        <v>664</v>
      </c>
      <c r="F31" s="33">
        <v>430</v>
      </c>
      <c r="G31" s="75">
        <v>836</v>
      </c>
      <c r="H31" s="75">
        <v>213</v>
      </c>
      <c r="I31" s="76" t="s">
        <v>81</v>
      </c>
      <c r="J31" s="76" t="s">
        <v>81</v>
      </c>
      <c r="L31" s="26"/>
      <c r="M31" s="26"/>
      <c r="N31" s="26"/>
      <c r="O31" s="26"/>
    </row>
    <row r="32" spans="1:15" ht="15" customHeight="1">
      <c r="A32" s="74" t="s">
        <v>206</v>
      </c>
      <c r="B32" s="75">
        <v>12</v>
      </c>
      <c r="C32" s="75">
        <v>56</v>
      </c>
      <c r="D32" s="75">
        <v>25</v>
      </c>
      <c r="E32" s="75">
        <v>3</v>
      </c>
      <c r="F32" s="75">
        <v>4</v>
      </c>
      <c r="G32" s="76" t="s">
        <v>81</v>
      </c>
      <c r="H32" s="76" t="s">
        <v>81</v>
      </c>
      <c r="I32" s="76" t="s">
        <v>81</v>
      </c>
      <c r="J32" s="76" t="s">
        <v>81</v>
      </c>
      <c r="L32" s="26"/>
      <c r="M32" s="26"/>
      <c r="N32" s="26"/>
      <c r="O32" s="26"/>
    </row>
    <row r="33" spans="1:15" ht="15" customHeight="1" thickBot="1">
      <c r="A33" s="78" t="s">
        <v>207</v>
      </c>
      <c r="B33" s="79">
        <v>144</v>
      </c>
      <c r="C33" s="79">
        <v>121</v>
      </c>
      <c r="D33" s="79">
        <v>251</v>
      </c>
      <c r="E33" s="79">
        <v>157</v>
      </c>
      <c r="F33" s="79">
        <v>116</v>
      </c>
      <c r="G33" s="80" t="s">
        <v>81</v>
      </c>
      <c r="H33" s="80" t="s">
        <v>81</v>
      </c>
      <c r="I33" s="80" t="s">
        <v>81</v>
      </c>
      <c r="J33" s="80" t="s">
        <v>81</v>
      </c>
      <c r="L33" s="26"/>
      <c r="M33" s="26"/>
      <c r="N33" s="26"/>
      <c r="O33" s="26"/>
    </row>
    <row r="34" spans="1:15" ht="15" customHeight="1">
      <c r="A34" s="290" t="s">
        <v>208</v>
      </c>
      <c r="B34" s="290"/>
      <c r="C34" s="290"/>
      <c r="D34" s="290"/>
      <c r="E34" s="290"/>
      <c r="F34" s="290"/>
      <c r="G34" s="290"/>
      <c r="H34" s="290"/>
      <c r="I34" s="290"/>
      <c r="J34" s="290"/>
      <c r="L34" s="26"/>
      <c r="M34" s="26"/>
      <c r="N34" s="26"/>
      <c r="O34" s="26"/>
    </row>
    <row r="35" spans="1:15" ht="15" customHeight="1">
      <c r="A35" s="289" t="s">
        <v>209</v>
      </c>
      <c r="B35" s="289"/>
      <c r="C35" s="289"/>
      <c r="D35" s="289"/>
      <c r="E35" s="289"/>
      <c r="F35" s="289"/>
      <c r="G35" s="289"/>
      <c r="H35" s="289"/>
      <c r="I35" s="289"/>
      <c r="J35" s="289"/>
    </row>
    <row r="36" spans="1:15" ht="12.75" customHeight="1">
      <c r="A36" s="289" t="s">
        <v>210</v>
      </c>
      <c r="B36" s="289"/>
      <c r="C36" s="289"/>
      <c r="D36" s="289"/>
      <c r="E36" s="289"/>
      <c r="F36" s="289"/>
      <c r="G36" s="289"/>
      <c r="H36" s="289"/>
      <c r="I36" s="289"/>
      <c r="J36" s="289"/>
    </row>
    <row r="37" spans="1:15">
      <c r="A37" s="289" t="s">
        <v>66</v>
      </c>
      <c r="B37" s="289"/>
      <c r="C37" s="289"/>
      <c r="D37" s="289"/>
      <c r="E37" s="289"/>
      <c r="F37" s="289"/>
      <c r="G37" s="289"/>
      <c r="H37" s="289"/>
      <c r="I37" s="289"/>
      <c r="J37" s="289"/>
    </row>
    <row r="38" spans="1:15">
      <c r="B38" s="56"/>
      <c r="C38" s="56"/>
      <c r="D38" s="56"/>
      <c r="E38" s="56"/>
      <c r="F38" s="56"/>
      <c r="G38" s="56"/>
      <c r="H38" s="56"/>
      <c r="I38" s="56"/>
      <c r="J38" s="56"/>
    </row>
    <row r="39" spans="1:15">
      <c r="B39" s="56"/>
      <c r="C39" s="56"/>
      <c r="D39" s="56"/>
      <c r="E39" s="56"/>
      <c r="F39" s="56"/>
      <c r="G39" s="56"/>
      <c r="H39" s="56"/>
      <c r="I39" s="56"/>
      <c r="J39" s="56"/>
    </row>
    <row r="40" spans="1:15">
      <c r="B40" s="56"/>
      <c r="C40" s="56"/>
      <c r="D40" s="56"/>
      <c r="E40" s="56"/>
      <c r="F40" s="56"/>
      <c r="G40" s="56"/>
      <c r="H40" s="56"/>
      <c r="I40" s="56"/>
      <c r="J40" s="56"/>
    </row>
  </sheetData>
  <mergeCells count="9">
    <mergeCell ref="A37:J37"/>
    <mergeCell ref="L2:L3"/>
    <mergeCell ref="A1:J1"/>
    <mergeCell ref="A2:J2"/>
    <mergeCell ref="A3:J3"/>
    <mergeCell ref="A4:J4"/>
    <mergeCell ref="A34:J34"/>
    <mergeCell ref="A35:J35"/>
    <mergeCell ref="A36:J36"/>
  </mergeCells>
  <conditionalFormatting sqref="H9:J9 G12:J12">
    <cfRule type="cellIs" dxfId="38" priority="2" operator="equal">
      <formula>0</formula>
    </cfRule>
  </conditionalFormatting>
  <conditionalFormatting sqref="G32:I32 I31 J31:J32">
    <cfRule type="cellIs" dxfId="37" priority="4" operator="equal">
      <formula>0</formula>
    </cfRule>
  </conditionalFormatting>
  <conditionalFormatting sqref="G33:J33">
    <cfRule type="cellIs" dxfId="36" priority="3" operator="equal">
      <formula>0</formula>
    </cfRule>
  </conditionalFormatting>
  <conditionalFormatting sqref="G8:J8 G13:J13 I26:J26">
    <cfRule type="cellIs" dxfId="35" priority="5" operator="equal">
      <formula>0</formula>
    </cfRule>
  </conditionalFormatting>
  <conditionalFormatting sqref="H10:J11">
    <cfRule type="cellIs" dxfId="34" priority="1" operator="equal">
      <formula>0</formula>
    </cfRule>
  </conditionalFormatting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40"/>
  <sheetViews>
    <sheetView showGridLines="0" topLeftCell="A19" workbookViewId="0">
      <selection activeCell="J39" sqref="J39"/>
    </sheetView>
  </sheetViews>
  <sheetFormatPr baseColWidth="10" defaultRowHeight="12.75"/>
  <cols>
    <col min="1" max="1" width="34.85546875" style="25" bestFit="1" customWidth="1"/>
    <col min="2" max="9" width="8.5703125" style="57" bestFit="1" customWidth="1"/>
    <col min="10" max="10" width="8.5703125" style="57" customWidth="1"/>
    <col min="11" max="16384" width="11.42578125" style="25"/>
  </cols>
  <sheetData>
    <row r="1" spans="1:15" ht="15" customHeight="1">
      <c r="A1" s="284" t="s">
        <v>111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5" ht="15" customHeight="1">
      <c r="A2" s="284" t="s">
        <v>233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5" ht="15" customHeight="1">
      <c r="A3" s="284" t="s">
        <v>420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5" ht="15" customHeight="1">
      <c r="A4" s="284" t="s">
        <v>349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5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5" ht="15" customHeight="1">
      <c r="A6" s="214" t="s">
        <v>186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5" ht="15" customHeight="1">
      <c r="A7" s="81" t="s">
        <v>67</v>
      </c>
      <c r="B7" s="37">
        <v>67.618659702422306</v>
      </c>
      <c r="C7" s="37">
        <v>63.496934261689375</v>
      </c>
      <c r="D7" s="37">
        <v>62.314186650935255</v>
      </c>
      <c r="E7" s="37">
        <v>65.084869792080951</v>
      </c>
      <c r="F7" s="37">
        <v>67.21198613174839</v>
      </c>
      <c r="G7" s="37">
        <v>67.297874461532004</v>
      </c>
      <c r="H7" s="37">
        <v>71.572125858312887</v>
      </c>
      <c r="I7" s="37">
        <v>73.297985029642248</v>
      </c>
      <c r="J7" s="262">
        <v>71.70293356437513</v>
      </c>
      <c r="L7" s="26"/>
      <c r="M7" s="26"/>
      <c r="N7" s="26"/>
      <c r="O7" s="26"/>
    </row>
    <row r="8" spans="1:15" ht="15" customHeight="1">
      <c r="A8" s="74" t="s">
        <v>187</v>
      </c>
      <c r="B8" s="38">
        <v>73.015873015873012</v>
      </c>
      <c r="C8" s="38">
        <v>32.323232323232325</v>
      </c>
      <c r="D8" s="38">
        <v>16.778523489932887</v>
      </c>
      <c r="E8" s="38">
        <v>49.387755102040813</v>
      </c>
      <c r="F8" s="38">
        <v>44.985673352435526</v>
      </c>
      <c r="G8" s="38">
        <v>100</v>
      </c>
      <c r="H8" s="38">
        <v>100</v>
      </c>
      <c r="I8" s="38">
        <v>100</v>
      </c>
      <c r="J8" s="263">
        <v>100</v>
      </c>
      <c r="L8" s="26"/>
      <c r="M8" s="26"/>
      <c r="N8" s="26"/>
      <c r="O8" s="26"/>
    </row>
    <row r="9" spans="1:15" ht="15" customHeight="1">
      <c r="A9" s="74" t="s">
        <v>188</v>
      </c>
      <c r="B9" s="38">
        <v>40.473061760840999</v>
      </c>
      <c r="C9" s="38">
        <v>38.855780691299167</v>
      </c>
      <c r="D9" s="38">
        <v>37.278911564625851</v>
      </c>
      <c r="E9" s="38">
        <v>40.758959943780745</v>
      </c>
      <c r="F9" s="38">
        <v>42.020202020202021</v>
      </c>
      <c r="G9" s="38">
        <v>50.288713910761153</v>
      </c>
      <c r="H9" s="38">
        <v>56.23084780388151</v>
      </c>
      <c r="I9" s="38">
        <v>56.301886792452827</v>
      </c>
      <c r="J9" s="263">
        <v>52.910330361824855</v>
      </c>
      <c r="L9" s="26"/>
      <c r="M9" s="26"/>
      <c r="N9" s="26"/>
      <c r="O9" s="26"/>
    </row>
    <row r="10" spans="1:15" ht="15" customHeight="1">
      <c r="A10" s="74" t="s">
        <v>189</v>
      </c>
      <c r="B10" s="38">
        <v>51.801801801801808</v>
      </c>
      <c r="C10" s="38">
        <v>39.952153110047846</v>
      </c>
      <c r="D10" s="38">
        <v>55.967078189300409</v>
      </c>
      <c r="E10" s="38">
        <v>57.349397590361448</v>
      </c>
      <c r="F10" s="38">
        <v>62.973352033660589</v>
      </c>
      <c r="G10" s="38">
        <v>69.868995633187765</v>
      </c>
      <c r="H10" s="38">
        <v>73.505434782608688</v>
      </c>
      <c r="I10" s="38">
        <v>73.014018691588788</v>
      </c>
      <c r="J10" s="263">
        <v>70.703933747412009</v>
      </c>
      <c r="L10" s="26"/>
      <c r="M10" s="26"/>
      <c r="N10" s="26"/>
      <c r="O10" s="26"/>
    </row>
    <row r="11" spans="1:15" ht="15" customHeight="1">
      <c r="A11" s="74" t="s">
        <v>190</v>
      </c>
      <c r="B11" s="38">
        <v>35.955056179775283</v>
      </c>
      <c r="C11" s="38">
        <v>33.509234828496041</v>
      </c>
      <c r="D11" s="38">
        <v>49.76525821596244</v>
      </c>
      <c r="E11" s="38">
        <v>50.636942675159233</v>
      </c>
      <c r="F11" s="38">
        <v>38.924050632911396</v>
      </c>
      <c r="G11" s="38">
        <v>58.934169278996862</v>
      </c>
      <c r="H11" s="38">
        <v>73.20754716981132</v>
      </c>
      <c r="I11" s="38">
        <v>64.119601328903656</v>
      </c>
      <c r="J11" s="263">
        <v>44.282744282744282</v>
      </c>
      <c r="L11" s="26"/>
      <c r="M11" s="26"/>
      <c r="N11" s="26"/>
      <c r="O11" s="26"/>
    </row>
    <row r="12" spans="1:15" ht="15" customHeight="1">
      <c r="A12" s="74" t="s">
        <v>191</v>
      </c>
      <c r="B12" s="38">
        <v>25.64597923206955</v>
      </c>
      <c r="C12" s="38">
        <v>19.090302985406325</v>
      </c>
      <c r="D12" s="38">
        <v>17.004893964110927</v>
      </c>
      <c r="E12" s="38">
        <v>23.676991656189276</v>
      </c>
      <c r="F12" s="38">
        <v>15.379008746355685</v>
      </c>
      <c r="G12" s="38">
        <v>22.44029075804777</v>
      </c>
      <c r="H12" s="38">
        <v>24.832735961768222</v>
      </c>
      <c r="I12" s="38">
        <v>28.94380742112385</v>
      </c>
      <c r="J12" s="263">
        <v>28.093168545429855</v>
      </c>
      <c r="L12" s="26"/>
      <c r="M12" s="26"/>
      <c r="N12" s="26"/>
      <c r="O12" s="26"/>
    </row>
    <row r="13" spans="1:15" ht="15" customHeight="1">
      <c r="A13" s="74" t="s">
        <v>192</v>
      </c>
      <c r="B13" s="38">
        <v>49.725776965265084</v>
      </c>
      <c r="C13" s="38">
        <v>50.548589341692782</v>
      </c>
      <c r="D13" s="38">
        <v>41.066282420749275</v>
      </c>
      <c r="E13" s="38">
        <v>48.656716417910445</v>
      </c>
      <c r="F13" s="38">
        <v>48.214285714285715</v>
      </c>
      <c r="G13" s="86" t="s">
        <v>81</v>
      </c>
      <c r="H13" s="86" t="s">
        <v>81</v>
      </c>
      <c r="I13" s="86" t="s">
        <v>81</v>
      </c>
      <c r="J13" s="86" t="s">
        <v>81</v>
      </c>
      <c r="L13" s="26"/>
      <c r="M13" s="26"/>
      <c r="N13" s="26"/>
      <c r="O13" s="26"/>
    </row>
    <row r="14" spans="1:15" ht="15" customHeight="1">
      <c r="A14" s="74" t="s">
        <v>193</v>
      </c>
      <c r="B14" s="38">
        <v>84.024155915454287</v>
      </c>
      <c r="C14" s="38">
        <v>78.157297706075127</v>
      </c>
      <c r="D14" s="38">
        <v>80.382230097456016</v>
      </c>
      <c r="E14" s="38">
        <v>85.333170909976857</v>
      </c>
      <c r="F14" s="38">
        <v>81.125378431986633</v>
      </c>
      <c r="G14" s="38">
        <v>82.961355651994211</v>
      </c>
      <c r="H14" s="38">
        <v>82.105680578963032</v>
      </c>
      <c r="I14" s="38">
        <v>83.394199785177221</v>
      </c>
      <c r="J14" s="263">
        <v>80.498120300751879</v>
      </c>
      <c r="L14" s="26"/>
      <c r="M14" s="26"/>
      <c r="N14" s="26"/>
      <c r="O14" s="26"/>
    </row>
    <row r="15" spans="1:15" ht="15" customHeight="1">
      <c r="A15" s="74" t="s">
        <v>194</v>
      </c>
      <c r="B15" s="87">
        <v>0</v>
      </c>
      <c r="C15" s="87">
        <v>0</v>
      </c>
      <c r="D15" s="87">
        <v>0</v>
      </c>
      <c r="E15" s="87">
        <v>0</v>
      </c>
      <c r="F15" s="87">
        <v>0</v>
      </c>
      <c r="G15" s="38">
        <v>71.428571428571431</v>
      </c>
      <c r="H15" s="38">
        <v>75.544388609715242</v>
      </c>
      <c r="I15" s="38">
        <v>73.244147157190625</v>
      </c>
      <c r="J15" s="263">
        <v>67.617689015691866</v>
      </c>
      <c r="L15" s="26"/>
      <c r="M15" s="26"/>
      <c r="N15" s="26"/>
      <c r="O15" s="26"/>
    </row>
    <row r="16" spans="1:15" ht="15" customHeight="1">
      <c r="A16" s="74" t="s">
        <v>195</v>
      </c>
      <c r="B16" s="38">
        <v>50.096339113680152</v>
      </c>
      <c r="C16" s="38">
        <v>31.26760563380282</v>
      </c>
      <c r="D16" s="38">
        <v>36.127167630057805</v>
      </c>
      <c r="E16" s="38">
        <v>36.04465709728867</v>
      </c>
      <c r="F16" s="38">
        <v>51.945854483925544</v>
      </c>
      <c r="G16" s="38">
        <v>51.582867783985101</v>
      </c>
      <c r="H16" s="38">
        <v>59.41278065630398</v>
      </c>
      <c r="I16" s="38">
        <v>62.213740458015266</v>
      </c>
      <c r="J16" s="263">
        <v>56.346153846153847</v>
      </c>
      <c r="L16" s="26"/>
      <c r="M16" s="26"/>
      <c r="N16" s="26"/>
      <c r="O16" s="26"/>
    </row>
    <row r="17" spans="1:15" ht="15" customHeight="1">
      <c r="A17" s="77" t="s">
        <v>196</v>
      </c>
      <c r="B17" s="87" t="s">
        <v>81</v>
      </c>
      <c r="C17" s="87" t="s">
        <v>81</v>
      </c>
      <c r="D17" s="87" t="s">
        <v>81</v>
      </c>
      <c r="E17" s="87" t="s">
        <v>81</v>
      </c>
      <c r="F17" s="87" t="s">
        <v>81</v>
      </c>
      <c r="G17" s="88">
        <v>54.621848739495796</v>
      </c>
      <c r="H17" s="88">
        <v>59.581881533101047</v>
      </c>
      <c r="I17" s="88">
        <v>65.567765567765562</v>
      </c>
      <c r="J17" s="264">
        <v>56.317689530685925</v>
      </c>
      <c r="L17" s="26"/>
      <c r="M17" s="26"/>
      <c r="N17" s="26"/>
      <c r="O17" s="26"/>
    </row>
    <row r="18" spans="1:15" ht="15" customHeight="1">
      <c r="A18" s="77" t="s">
        <v>197</v>
      </c>
      <c r="B18" s="87" t="s">
        <v>81</v>
      </c>
      <c r="C18" s="87" t="s">
        <v>81</v>
      </c>
      <c r="D18" s="87" t="s">
        <v>81</v>
      </c>
      <c r="E18" s="87" t="s">
        <v>81</v>
      </c>
      <c r="F18" s="87" t="s">
        <v>81</v>
      </c>
      <c r="G18" s="88">
        <v>65.934065934065927</v>
      </c>
      <c r="H18" s="88">
        <v>67.924528301886795</v>
      </c>
      <c r="I18" s="88">
        <v>70.09345794392523</v>
      </c>
      <c r="J18" s="264">
        <v>69.696969696969703</v>
      </c>
      <c r="L18" s="26"/>
      <c r="M18" s="26"/>
      <c r="N18" s="26"/>
      <c r="O18" s="26"/>
    </row>
    <row r="19" spans="1:15" ht="15" customHeight="1">
      <c r="A19" s="77" t="s">
        <v>198</v>
      </c>
      <c r="B19" s="87" t="s">
        <v>81</v>
      </c>
      <c r="C19" s="87" t="s">
        <v>81</v>
      </c>
      <c r="D19" s="87" t="s">
        <v>81</v>
      </c>
      <c r="E19" s="87" t="s">
        <v>81</v>
      </c>
      <c r="F19" s="87" t="s">
        <v>81</v>
      </c>
      <c r="G19" s="88">
        <v>41.82692307692308</v>
      </c>
      <c r="H19" s="88">
        <v>54.3010752688172</v>
      </c>
      <c r="I19" s="88">
        <v>50</v>
      </c>
      <c r="J19" s="264">
        <v>47.222222222222221</v>
      </c>
      <c r="L19" s="26"/>
      <c r="M19" s="26"/>
      <c r="N19" s="26"/>
      <c r="O19" s="26"/>
    </row>
    <row r="20" spans="1:15" ht="15" customHeight="1">
      <c r="A20" s="74" t="s">
        <v>230</v>
      </c>
      <c r="B20" s="87">
        <v>52</v>
      </c>
      <c r="C20" s="87">
        <v>43.877551020408163</v>
      </c>
      <c r="D20" s="87">
        <v>43.055555555555557</v>
      </c>
      <c r="E20" s="87">
        <v>45.169082125603865</v>
      </c>
      <c r="F20" s="87">
        <v>55.227882037533519</v>
      </c>
      <c r="G20" s="38">
        <v>48.180242634315427</v>
      </c>
      <c r="H20" s="38">
        <v>54.528301886792448</v>
      </c>
      <c r="I20" s="38">
        <v>57.948717948717956</v>
      </c>
      <c r="J20" s="263">
        <v>56.386861313868607</v>
      </c>
      <c r="L20" s="26"/>
      <c r="M20" s="26"/>
      <c r="N20" s="26"/>
      <c r="O20" s="26"/>
    </row>
    <row r="21" spans="1:15" ht="15" customHeight="1">
      <c r="A21" s="77" t="s">
        <v>196</v>
      </c>
      <c r="B21" s="87" t="s">
        <v>81</v>
      </c>
      <c r="C21" s="87" t="s">
        <v>81</v>
      </c>
      <c r="D21" s="87" t="s">
        <v>81</v>
      </c>
      <c r="E21" s="87" t="s">
        <v>81</v>
      </c>
      <c r="F21" s="87" t="s">
        <v>81</v>
      </c>
      <c r="G21" s="88">
        <v>57.142857142857139</v>
      </c>
      <c r="H21" s="88">
        <v>58.441558441558442</v>
      </c>
      <c r="I21" s="88">
        <v>62.132352941176471</v>
      </c>
      <c r="J21" s="264">
        <v>53.90625</v>
      </c>
      <c r="L21" s="26"/>
      <c r="M21" s="26"/>
      <c r="N21" s="26"/>
      <c r="O21" s="26"/>
    </row>
    <row r="22" spans="1:15" ht="15" customHeight="1">
      <c r="A22" s="77" t="s">
        <v>197</v>
      </c>
      <c r="B22" s="87" t="s">
        <v>81</v>
      </c>
      <c r="C22" s="87" t="s">
        <v>81</v>
      </c>
      <c r="D22" s="87" t="s">
        <v>81</v>
      </c>
      <c r="E22" s="87" t="s">
        <v>81</v>
      </c>
      <c r="F22" s="87" t="s">
        <v>81</v>
      </c>
      <c r="G22" s="88">
        <v>67.391304347826093</v>
      </c>
      <c r="H22" s="88">
        <v>59.45945945945946</v>
      </c>
      <c r="I22" s="88">
        <v>69.565217391304344</v>
      </c>
      <c r="J22" s="264">
        <v>68.085106382978722</v>
      </c>
      <c r="L22" s="26"/>
      <c r="M22" s="26"/>
      <c r="N22" s="26"/>
      <c r="O22" s="26"/>
    </row>
    <row r="23" spans="1:15" ht="15" customHeight="1">
      <c r="A23" s="77" t="s">
        <v>198</v>
      </c>
      <c r="B23" s="87" t="s">
        <v>81</v>
      </c>
      <c r="C23" s="87" t="s">
        <v>81</v>
      </c>
      <c r="D23" s="87" t="s">
        <v>81</v>
      </c>
      <c r="E23" s="87" t="s">
        <v>81</v>
      </c>
      <c r="F23" s="87" t="s">
        <v>81</v>
      </c>
      <c r="G23" s="88">
        <v>39.171974522292999</v>
      </c>
      <c r="H23" s="88">
        <v>50.381679389312971</v>
      </c>
      <c r="I23" s="88">
        <v>51.68539325842697</v>
      </c>
      <c r="J23" s="264">
        <v>56.734693877551024</v>
      </c>
      <c r="L23" s="26"/>
      <c r="M23" s="26"/>
      <c r="N23" s="26"/>
      <c r="O23" s="26"/>
    </row>
    <row r="24" spans="1:15" ht="15" customHeight="1">
      <c r="A24" s="74" t="s">
        <v>200</v>
      </c>
      <c r="B24" s="87">
        <v>31.25</v>
      </c>
      <c r="C24" s="87">
        <v>66.666666666666657</v>
      </c>
      <c r="D24" s="87">
        <v>84</v>
      </c>
      <c r="E24" s="87">
        <v>76.19047619047619</v>
      </c>
      <c r="F24" s="87">
        <v>35.294117647058826</v>
      </c>
      <c r="G24" s="38">
        <v>87.5</v>
      </c>
      <c r="H24" s="38">
        <v>54.838709677419352</v>
      </c>
      <c r="I24" s="38">
        <v>60.869565217391312</v>
      </c>
      <c r="J24" s="263">
        <v>52.380952380952387</v>
      </c>
      <c r="L24" s="26"/>
      <c r="M24" s="26"/>
      <c r="N24" s="26"/>
      <c r="O24" s="26"/>
    </row>
    <row r="25" spans="1:15" ht="15" customHeight="1">
      <c r="A25" s="74" t="s">
        <v>201</v>
      </c>
      <c r="B25" s="87">
        <v>0</v>
      </c>
      <c r="C25" s="87">
        <v>0</v>
      </c>
      <c r="D25" s="87">
        <v>0</v>
      </c>
      <c r="E25" s="87">
        <v>0</v>
      </c>
      <c r="F25" s="87">
        <v>0</v>
      </c>
      <c r="G25" s="38">
        <v>57.353579175704994</v>
      </c>
      <c r="H25" s="38">
        <v>60.356949702541918</v>
      </c>
      <c r="I25" s="38">
        <v>58.406219630709423</v>
      </c>
      <c r="J25" s="263">
        <v>58.280479210711768</v>
      </c>
      <c r="L25" s="26"/>
      <c r="M25" s="26"/>
      <c r="N25" s="26"/>
      <c r="O25" s="26"/>
    </row>
    <row r="26" spans="1:15" ht="15" customHeight="1">
      <c r="A26" s="74" t="s">
        <v>202</v>
      </c>
      <c r="B26" s="87">
        <v>0</v>
      </c>
      <c r="C26" s="87">
        <v>0</v>
      </c>
      <c r="D26" s="87">
        <v>0</v>
      </c>
      <c r="E26" s="87">
        <v>0</v>
      </c>
      <c r="F26" s="87">
        <v>0</v>
      </c>
      <c r="G26" s="38">
        <v>47.801683816651078</v>
      </c>
      <c r="H26" s="38">
        <v>49.445783132530117</v>
      </c>
      <c r="I26" s="86" t="s">
        <v>81</v>
      </c>
      <c r="J26" s="86" t="s">
        <v>81</v>
      </c>
      <c r="L26" s="26"/>
      <c r="M26" s="26"/>
      <c r="N26" s="26"/>
      <c r="O26" s="26"/>
    </row>
    <row r="27" spans="1:15" ht="15" customHeight="1">
      <c r="A27" s="74" t="s">
        <v>231</v>
      </c>
      <c r="B27" s="38">
        <v>71.376512455516021</v>
      </c>
      <c r="C27" s="38">
        <v>67.317299555021705</v>
      </c>
      <c r="D27" s="38">
        <v>66.32394896915541</v>
      </c>
      <c r="E27" s="38">
        <v>70.560526315789474</v>
      </c>
      <c r="F27" s="38">
        <v>73.545859919686634</v>
      </c>
      <c r="G27" s="38">
        <v>72.751528627015006</v>
      </c>
      <c r="H27" s="38">
        <v>77.363439044977696</v>
      </c>
      <c r="I27" s="38">
        <v>86.450625159479458</v>
      </c>
      <c r="J27" s="263">
        <v>81.562877575678414</v>
      </c>
      <c r="L27" s="26"/>
      <c r="M27" s="26"/>
      <c r="N27" s="26"/>
      <c r="O27" s="26"/>
    </row>
    <row r="28" spans="1:15" ht="15" customHeight="1">
      <c r="A28" s="74" t="s">
        <v>232</v>
      </c>
      <c r="B28" s="38">
        <v>73.324309419962901</v>
      </c>
      <c r="C28" s="38">
        <v>67.894502425577514</v>
      </c>
      <c r="D28" s="38">
        <v>66.829419330252932</v>
      </c>
      <c r="E28" s="38">
        <v>68.720034538389868</v>
      </c>
      <c r="F28" s="38">
        <v>74.583132422037067</v>
      </c>
      <c r="G28" s="38">
        <v>75.902347417840375</v>
      </c>
      <c r="H28" s="38">
        <v>79.937052166343008</v>
      </c>
      <c r="I28" s="38">
        <v>78.361758282981214</v>
      </c>
      <c r="J28" s="263">
        <v>77.444251568967815</v>
      </c>
      <c r="L28" s="26"/>
      <c r="M28" s="26"/>
      <c r="N28" s="26"/>
      <c r="O28" s="26"/>
    </row>
    <row r="29" spans="1:15" ht="15" customHeight="1">
      <c r="A29" s="74" t="s">
        <v>203</v>
      </c>
      <c r="B29" s="38">
        <v>65.493370878798544</v>
      </c>
      <c r="C29" s="38">
        <v>66.84984351117258</v>
      </c>
      <c r="D29" s="38">
        <v>67.504552433320242</v>
      </c>
      <c r="E29" s="38">
        <v>68.908536989204578</v>
      </c>
      <c r="F29" s="38">
        <v>68.438702583837269</v>
      </c>
      <c r="G29" s="38">
        <v>66.943561446650264</v>
      </c>
      <c r="H29" s="38">
        <v>72.414624589323921</v>
      </c>
      <c r="I29" s="38">
        <v>73.160499491986499</v>
      </c>
      <c r="J29" s="263">
        <v>72.343496301641707</v>
      </c>
      <c r="L29" s="26"/>
      <c r="M29" s="26"/>
      <c r="N29" s="26"/>
      <c r="O29" s="26"/>
    </row>
    <row r="30" spans="1:15" ht="15" customHeight="1">
      <c r="A30" s="74" t="s">
        <v>204</v>
      </c>
      <c r="B30" s="38">
        <v>27.831236121391562</v>
      </c>
      <c r="C30" s="38">
        <v>44.19291338582677</v>
      </c>
      <c r="D30" s="38">
        <v>33.44086021505376</v>
      </c>
      <c r="E30" s="38">
        <v>45.974781765276433</v>
      </c>
      <c r="F30" s="38">
        <v>53.13921747042766</v>
      </c>
      <c r="G30" s="38">
        <v>39.357585139318886</v>
      </c>
      <c r="H30" s="38">
        <v>55.503764790247402</v>
      </c>
      <c r="I30" s="38">
        <v>57.684110821690737</v>
      </c>
      <c r="J30" s="263">
        <v>60.849441873128228</v>
      </c>
      <c r="L30" s="26"/>
      <c r="M30" s="26"/>
      <c r="N30" s="26"/>
      <c r="O30" s="26"/>
    </row>
    <row r="31" spans="1:15" ht="15" customHeight="1">
      <c r="A31" s="74" t="s">
        <v>205</v>
      </c>
      <c r="B31" s="38">
        <v>100</v>
      </c>
      <c r="C31" s="38">
        <v>100</v>
      </c>
      <c r="D31" s="38">
        <v>100</v>
      </c>
      <c r="E31" s="38">
        <v>100</v>
      </c>
      <c r="F31" s="38">
        <v>100</v>
      </c>
      <c r="G31" s="87">
        <v>100</v>
      </c>
      <c r="H31" s="87">
        <v>100</v>
      </c>
      <c r="I31" s="86" t="s">
        <v>81</v>
      </c>
      <c r="J31" s="86" t="s">
        <v>81</v>
      </c>
      <c r="L31" s="26"/>
      <c r="M31" s="26"/>
      <c r="N31" s="26"/>
      <c r="O31" s="26"/>
    </row>
    <row r="32" spans="1:15" ht="15" customHeight="1">
      <c r="A32" s="74" t="s">
        <v>206</v>
      </c>
      <c r="B32" s="87">
        <v>100</v>
      </c>
      <c r="C32" s="87">
        <v>100</v>
      </c>
      <c r="D32" s="87">
        <v>100</v>
      </c>
      <c r="E32" s="87">
        <v>100</v>
      </c>
      <c r="F32" s="87">
        <v>100</v>
      </c>
      <c r="G32" s="86" t="s">
        <v>81</v>
      </c>
      <c r="H32" s="86" t="s">
        <v>81</v>
      </c>
      <c r="I32" s="86" t="s">
        <v>81</v>
      </c>
      <c r="J32" s="86" t="s">
        <v>81</v>
      </c>
      <c r="L32" s="26"/>
      <c r="M32" s="26"/>
      <c r="N32" s="26"/>
      <c r="O32" s="26"/>
    </row>
    <row r="33" spans="1:15" ht="15" customHeight="1" thickBot="1">
      <c r="A33" s="78" t="s">
        <v>207</v>
      </c>
      <c r="B33" s="89">
        <v>100</v>
      </c>
      <c r="C33" s="89">
        <v>100</v>
      </c>
      <c r="D33" s="89">
        <v>100</v>
      </c>
      <c r="E33" s="89">
        <v>100</v>
      </c>
      <c r="F33" s="89">
        <v>100</v>
      </c>
      <c r="G33" s="90" t="s">
        <v>81</v>
      </c>
      <c r="H33" s="90" t="s">
        <v>81</v>
      </c>
      <c r="I33" s="90" t="s">
        <v>81</v>
      </c>
      <c r="J33" s="86" t="s">
        <v>81</v>
      </c>
      <c r="L33" s="26"/>
      <c r="M33" s="26"/>
      <c r="N33" s="26"/>
      <c r="O33" s="26"/>
    </row>
    <row r="34" spans="1:15" ht="15" customHeight="1">
      <c r="A34" s="290" t="s">
        <v>208</v>
      </c>
      <c r="B34" s="290"/>
      <c r="C34" s="290"/>
      <c r="D34" s="290"/>
      <c r="E34" s="290"/>
      <c r="F34" s="290"/>
      <c r="G34" s="290"/>
      <c r="H34" s="290"/>
      <c r="I34" s="290"/>
      <c r="J34" s="290"/>
      <c r="L34" s="26"/>
      <c r="M34" s="26"/>
      <c r="N34" s="26"/>
      <c r="O34" s="26"/>
    </row>
    <row r="35" spans="1:15" ht="15" customHeight="1">
      <c r="A35" s="289" t="s">
        <v>209</v>
      </c>
      <c r="B35" s="289"/>
      <c r="C35" s="289"/>
      <c r="D35" s="289"/>
      <c r="E35" s="289"/>
      <c r="F35" s="289"/>
      <c r="G35" s="289"/>
      <c r="H35" s="289"/>
      <c r="I35" s="289"/>
      <c r="J35" s="289"/>
    </row>
    <row r="36" spans="1:15" ht="12.75" customHeight="1">
      <c r="A36" s="289" t="s">
        <v>210</v>
      </c>
      <c r="B36" s="289"/>
      <c r="C36" s="289"/>
      <c r="D36" s="289"/>
      <c r="E36" s="289"/>
      <c r="F36" s="289"/>
      <c r="G36" s="289"/>
      <c r="H36" s="289"/>
      <c r="I36" s="289"/>
      <c r="J36" s="289"/>
    </row>
    <row r="37" spans="1:15">
      <c r="A37" s="289" t="s">
        <v>66</v>
      </c>
      <c r="B37" s="289"/>
      <c r="C37" s="289"/>
      <c r="D37" s="289"/>
      <c r="E37" s="289"/>
      <c r="F37" s="289"/>
      <c r="G37" s="289"/>
      <c r="H37" s="289"/>
      <c r="I37" s="289"/>
      <c r="J37" s="289"/>
    </row>
    <row r="38" spans="1:15">
      <c r="B38" s="56"/>
      <c r="C38" s="56"/>
      <c r="D38" s="56"/>
      <c r="E38" s="56"/>
      <c r="F38" s="56"/>
      <c r="G38" s="56"/>
      <c r="H38" s="56"/>
      <c r="I38" s="56"/>
      <c r="J38" s="56"/>
    </row>
    <row r="39" spans="1:15">
      <c r="B39" s="56"/>
      <c r="C39" s="56"/>
      <c r="D39" s="56"/>
      <c r="E39" s="56"/>
      <c r="F39" s="56"/>
      <c r="G39" s="56"/>
      <c r="H39" s="56"/>
      <c r="I39" s="56"/>
      <c r="J39" s="56"/>
    </row>
    <row r="40" spans="1:15">
      <c r="B40" s="56"/>
      <c r="C40" s="56"/>
      <c r="D40" s="56"/>
      <c r="E40" s="56"/>
      <c r="F40" s="56"/>
      <c r="G40" s="56"/>
      <c r="H40" s="56"/>
      <c r="I40" s="56"/>
      <c r="J40" s="56"/>
    </row>
  </sheetData>
  <mergeCells count="9">
    <mergeCell ref="A37:J37"/>
    <mergeCell ref="L2:L3"/>
    <mergeCell ref="A1:J1"/>
    <mergeCell ref="A2:J2"/>
    <mergeCell ref="A3:J3"/>
    <mergeCell ref="A4:J4"/>
    <mergeCell ref="A34:J34"/>
    <mergeCell ref="A35:J35"/>
    <mergeCell ref="A36:J36"/>
  </mergeCells>
  <conditionalFormatting sqref="H9:J9 G12:J12">
    <cfRule type="cellIs" dxfId="33" priority="2" operator="equal">
      <formula>0</formula>
    </cfRule>
  </conditionalFormatting>
  <conditionalFormatting sqref="G32:J32 I31:J31">
    <cfRule type="cellIs" dxfId="32" priority="4" operator="equal">
      <formula>0</formula>
    </cfRule>
  </conditionalFormatting>
  <conditionalFormatting sqref="G33:J33">
    <cfRule type="cellIs" dxfId="31" priority="3" operator="equal">
      <formula>0</formula>
    </cfRule>
  </conditionalFormatting>
  <conditionalFormatting sqref="G8:J8 G13:J13 I26:J26">
    <cfRule type="cellIs" dxfId="30" priority="5" operator="equal">
      <formula>0</formula>
    </cfRule>
  </conditionalFormatting>
  <conditionalFormatting sqref="H10:J11">
    <cfRule type="cellIs" dxfId="29" priority="1" operator="equal">
      <formula>0</formula>
    </cfRule>
  </conditionalFormatting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2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O35"/>
  <sheetViews>
    <sheetView showGridLines="0" topLeftCell="A16" workbookViewId="0">
      <selection activeCell="L43" sqref="L43"/>
    </sheetView>
  </sheetViews>
  <sheetFormatPr baseColWidth="10" defaultRowHeight="12.75"/>
  <cols>
    <col min="1" max="1" width="16.7109375" style="25" bestFit="1" customWidth="1"/>
    <col min="2" max="10" width="10.28515625" style="25" customWidth="1"/>
    <col min="11" max="16384" width="11.42578125" style="25"/>
  </cols>
  <sheetData>
    <row r="1" spans="1:15" ht="15" customHeight="1">
      <c r="A1" s="284" t="s">
        <v>148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5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5" ht="15" customHeight="1">
      <c r="A3" s="284" t="s">
        <v>421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5" ht="15" customHeight="1">
      <c r="A4" s="284" t="s">
        <v>357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5" ht="15" customHeight="1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5" ht="15" customHeight="1">
      <c r="A6" s="214" t="s">
        <v>83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  <c r="M6" s="26"/>
      <c r="N6" s="26"/>
      <c r="O6" s="26"/>
    </row>
    <row r="7" spans="1:15" ht="15" customHeight="1">
      <c r="A7" s="32" t="s">
        <v>67</v>
      </c>
      <c r="B7" s="30">
        <v>166948</v>
      </c>
      <c r="C7" s="30">
        <v>175651</v>
      </c>
      <c r="D7" s="30">
        <v>179683</v>
      </c>
      <c r="E7" s="30">
        <v>188583</v>
      </c>
      <c r="F7" s="30">
        <v>201900</v>
      </c>
      <c r="G7" s="30">
        <v>190587</v>
      </c>
      <c r="H7" s="30">
        <v>181315</v>
      </c>
      <c r="I7" s="30">
        <v>170871</v>
      </c>
      <c r="J7" s="30">
        <v>180054</v>
      </c>
      <c r="L7" s="26"/>
      <c r="M7" s="26"/>
      <c r="N7" s="26"/>
      <c r="O7" s="26"/>
    </row>
    <row r="8" spans="1:15" ht="15" customHeight="1">
      <c r="A8" s="24" t="s">
        <v>116</v>
      </c>
      <c r="B8" s="31">
        <v>10952</v>
      </c>
      <c r="C8" s="31">
        <v>12703</v>
      </c>
      <c r="D8" s="33">
        <v>12653</v>
      </c>
      <c r="E8" s="33">
        <v>13661</v>
      </c>
      <c r="F8" s="33">
        <v>13239</v>
      </c>
      <c r="G8" s="33">
        <v>13391</v>
      </c>
      <c r="H8" s="33">
        <v>12203</v>
      </c>
      <c r="I8" s="33">
        <v>10172</v>
      </c>
      <c r="J8" s="33">
        <v>10138</v>
      </c>
      <c r="L8" s="26"/>
      <c r="M8" s="26"/>
      <c r="N8" s="26"/>
      <c r="O8" s="26"/>
    </row>
    <row r="9" spans="1:15" ht="15" customHeight="1">
      <c r="A9" s="24" t="s">
        <v>117</v>
      </c>
      <c r="B9" s="31">
        <v>11120</v>
      </c>
      <c r="C9" s="31">
        <v>11181</v>
      </c>
      <c r="D9" s="33">
        <v>10684</v>
      </c>
      <c r="E9" s="33">
        <v>12509</v>
      </c>
      <c r="F9" s="33">
        <v>12613</v>
      </c>
      <c r="G9" s="33">
        <v>10188</v>
      </c>
      <c r="H9" s="33">
        <v>9192</v>
      </c>
      <c r="I9" s="33">
        <v>10238</v>
      </c>
      <c r="J9" s="33">
        <v>10066</v>
      </c>
      <c r="L9" s="26"/>
      <c r="M9" s="26"/>
      <c r="N9" s="26"/>
      <c r="O9" s="26"/>
    </row>
    <row r="10" spans="1:15" ht="15" customHeight="1">
      <c r="A10" s="24" t="s">
        <v>118</v>
      </c>
      <c r="B10" s="31">
        <v>8446</v>
      </c>
      <c r="C10" s="31">
        <v>9296</v>
      </c>
      <c r="D10" s="31">
        <v>9198</v>
      </c>
      <c r="E10" s="33">
        <v>9321</v>
      </c>
      <c r="F10" s="33">
        <v>9890</v>
      </c>
      <c r="G10" s="33">
        <v>8005</v>
      </c>
      <c r="H10" s="33">
        <v>7760</v>
      </c>
      <c r="I10" s="33">
        <v>7881</v>
      </c>
      <c r="J10" s="33">
        <v>8160</v>
      </c>
      <c r="L10" s="26"/>
      <c r="M10" s="26"/>
      <c r="N10" s="26"/>
      <c r="O10" s="26"/>
    </row>
    <row r="11" spans="1:15" ht="15" customHeight="1">
      <c r="A11" s="24" t="s">
        <v>119</v>
      </c>
      <c r="B11" s="31">
        <v>8990</v>
      </c>
      <c r="C11" s="31">
        <v>8951</v>
      </c>
      <c r="D11" s="33">
        <v>9714</v>
      </c>
      <c r="E11" s="33">
        <v>10100</v>
      </c>
      <c r="F11" s="33">
        <v>10445</v>
      </c>
      <c r="G11" s="33">
        <v>10500</v>
      </c>
      <c r="H11" s="33">
        <v>9396</v>
      </c>
      <c r="I11" s="33">
        <v>9236</v>
      </c>
      <c r="J11" s="33">
        <v>10449</v>
      </c>
      <c r="L11" s="26"/>
      <c r="M11" s="26"/>
      <c r="N11" s="26"/>
      <c r="O11" s="26"/>
    </row>
    <row r="12" spans="1:15" ht="15" customHeight="1">
      <c r="A12" s="24" t="s">
        <v>120</v>
      </c>
      <c r="B12" s="31">
        <v>3882</v>
      </c>
      <c r="C12" s="31">
        <v>4105</v>
      </c>
      <c r="D12" s="33">
        <v>4168</v>
      </c>
      <c r="E12" s="33">
        <v>4004</v>
      </c>
      <c r="F12" s="33">
        <v>4608</v>
      </c>
      <c r="G12" s="33">
        <v>4244</v>
      </c>
      <c r="H12" s="33">
        <v>3868</v>
      </c>
      <c r="I12" s="33">
        <v>3952</v>
      </c>
      <c r="J12" s="33">
        <v>3950</v>
      </c>
      <c r="L12" s="26"/>
      <c r="M12" s="26"/>
      <c r="N12" s="26"/>
      <c r="O12" s="26"/>
    </row>
    <row r="13" spans="1:15" ht="15" customHeight="1">
      <c r="A13" s="24" t="s">
        <v>121</v>
      </c>
      <c r="B13" s="31">
        <v>6304</v>
      </c>
      <c r="C13" s="31">
        <v>6943</v>
      </c>
      <c r="D13" s="33">
        <v>6826</v>
      </c>
      <c r="E13" s="33">
        <v>7008</v>
      </c>
      <c r="F13" s="33">
        <v>7712</v>
      </c>
      <c r="G13" s="33">
        <v>7688</v>
      </c>
      <c r="H13" s="33">
        <v>7047</v>
      </c>
      <c r="I13" s="33">
        <v>7009</v>
      </c>
      <c r="J13" s="33">
        <v>7075</v>
      </c>
      <c r="L13" s="26"/>
      <c r="M13" s="26"/>
      <c r="N13" s="26"/>
      <c r="O13" s="26"/>
    </row>
    <row r="14" spans="1:15" ht="15" customHeight="1">
      <c r="A14" s="24" t="s">
        <v>122</v>
      </c>
      <c r="B14" s="31">
        <v>1127</v>
      </c>
      <c r="C14" s="31">
        <v>1156</v>
      </c>
      <c r="D14" s="33">
        <v>1302</v>
      </c>
      <c r="E14" s="33">
        <v>1456</v>
      </c>
      <c r="F14" s="33">
        <v>1788</v>
      </c>
      <c r="G14" s="33">
        <v>1743</v>
      </c>
      <c r="H14" s="33">
        <v>1543</v>
      </c>
      <c r="I14" s="33">
        <v>1684</v>
      </c>
      <c r="J14" s="33">
        <v>1760</v>
      </c>
      <c r="L14" s="26"/>
      <c r="M14" s="26"/>
      <c r="N14" s="26"/>
      <c r="O14" s="26"/>
    </row>
    <row r="15" spans="1:15" ht="15" customHeight="1">
      <c r="A15" s="24" t="s">
        <v>123</v>
      </c>
      <c r="B15" s="31">
        <v>14706</v>
      </c>
      <c r="C15" s="31">
        <v>15313</v>
      </c>
      <c r="D15" s="33">
        <v>15526</v>
      </c>
      <c r="E15" s="33">
        <v>15982</v>
      </c>
      <c r="F15" s="33">
        <v>18238</v>
      </c>
      <c r="G15" s="33">
        <v>17408</v>
      </c>
      <c r="H15" s="33">
        <v>16463</v>
      </c>
      <c r="I15" s="33">
        <v>14726</v>
      </c>
      <c r="J15" s="33">
        <v>16183</v>
      </c>
      <c r="L15" s="26"/>
      <c r="M15" s="26"/>
      <c r="N15" s="26"/>
      <c r="O15" s="26"/>
    </row>
    <row r="16" spans="1:15" ht="15" customHeight="1">
      <c r="A16" s="24" t="s">
        <v>124</v>
      </c>
      <c r="B16" s="31">
        <v>8286</v>
      </c>
      <c r="C16" s="31">
        <v>8636</v>
      </c>
      <c r="D16" s="33">
        <v>8770</v>
      </c>
      <c r="E16" s="33">
        <v>8869</v>
      </c>
      <c r="F16" s="33">
        <v>9153</v>
      </c>
      <c r="G16" s="33">
        <v>9020</v>
      </c>
      <c r="H16" s="33">
        <v>8642</v>
      </c>
      <c r="I16" s="33">
        <v>7445</v>
      </c>
      <c r="J16" s="33">
        <v>8328</v>
      </c>
      <c r="L16" s="26"/>
      <c r="M16" s="26"/>
      <c r="N16" s="26"/>
      <c r="O16" s="26"/>
    </row>
    <row r="17" spans="1:15" ht="15" customHeight="1">
      <c r="A17" s="24" t="s">
        <v>125</v>
      </c>
      <c r="B17" s="31">
        <v>8121</v>
      </c>
      <c r="C17" s="31">
        <v>9285</v>
      </c>
      <c r="D17" s="33">
        <v>9453</v>
      </c>
      <c r="E17" s="33">
        <v>9753</v>
      </c>
      <c r="F17" s="33">
        <v>10719</v>
      </c>
      <c r="G17" s="33">
        <v>9789</v>
      </c>
      <c r="H17" s="33">
        <v>9695</v>
      </c>
      <c r="I17" s="33">
        <v>8118</v>
      </c>
      <c r="J17" s="33">
        <v>9590</v>
      </c>
      <c r="L17" s="26"/>
      <c r="M17" s="26"/>
      <c r="N17" s="26"/>
      <c r="O17" s="26"/>
    </row>
    <row r="18" spans="1:15" ht="15" customHeight="1">
      <c r="A18" s="24" t="s">
        <v>126</v>
      </c>
      <c r="B18" s="33">
        <v>3282</v>
      </c>
      <c r="C18" s="33">
        <v>3144</v>
      </c>
      <c r="D18" s="33">
        <v>3372</v>
      </c>
      <c r="E18" s="33">
        <v>3638</v>
      </c>
      <c r="F18" s="33">
        <v>3892</v>
      </c>
      <c r="G18" s="33">
        <v>3575</v>
      </c>
      <c r="H18" s="33">
        <v>3493</v>
      </c>
      <c r="I18" s="33">
        <v>3841</v>
      </c>
      <c r="J18" s="33">
        <v>3355</v>
      </c>
      <c r="L18" s="26"/>
      <c r="M18" s="26"/>
      <c r="N18" s="26"/>
      <c r="O18" s="26"/>
    </row>
    <row r="19" spans="1:15" ht="15" customHeight="1">
      <c r="A19" s="24" t="s">
        <v>127</v>
      </c>
      <c r="B19" s="31">
        <v>12991</v>
      </c>
      <c r="C19" s="31">
        <v>13939</v>
      </c>
      <c r="D19" s="33">
        <v>14713</v>
      </c>
      <c r="E19" s="33">
        <v>14916</v>
      </c>
      <c r="F19" s="33">
        <v>16090</v>
      </c>
      <c r="G19" s="33">
        <v>14763</v>
      </c>
      <c r="H19" s="33">
        <v>12957</v>
      </c>
      <c r="I19" s="33">
        <v>12840</v>
      </c>
      <c r="J19" s="33">
        <v>13491</v>
      </c>
      <c r="L19" s="26"/>
      <c r="M19" s="26"/>
      <c r="N19" s="26"/>
      <c r="O19" s="26"/>
    </row>
    <row r="20" spans="1:15" ht="15" customHeight="1">
      <c r="A20" s="24" t="s">
        <v>128</v>
      </c>
      <c r="B20" s="31">
        <v>4846</v>
      </c>
      <c r="C20" s="31">
        <v>4392</v>
      </c>
      <c r="D20" s="33">
        <v>4208</v>
      </c>
      <c r="E20" s="33">
        <v>4765</v>
      </c>
      <c r="F20" s="33">
        <v>5141</v>
      </c>
      <c r="G20" s="33">
        <v>4816</v>
      </c>
      <c r="H20" s="33">
        <v>4951</v>
      </c>
      <c r="I20" s="33">
        <v>4739</v>
      </c>
      <c r="J20" s="33">
        <v>4811</v>
      </c>
      <c r="L20" s="26"/>
      <c r="M20" s="26"/>
      <c r="N20" s="26"/>
      <c r="O20" s="26"/>
    </row>
    <row r="21" spans="1:15" ht="15" customHeight="1">
      <c r="A21" s="24" t="s">
        <v>129</v>
      </c>
      <c r="B21" s="31">
        <v>15440</v>
      </c>
      <c r="C21" s="31">
        <v>15434</v>
      </c>
      <c r="D21" s="33">
        <v>15733</v>
      </c>
      <c r="E21" s="33">
        <v>16915</v>
      </c>
      <c r="F21" s="33">
        <v>17226</v>
      </c>
      <c r="G21" s="33">
        <v>17032</v>
      </c>
      <c r="H21" s="33">
        <v>16636</v>
      </c>
      <c r="I21" s="33">
        <v>15724</v>
      </c>
      <c r="J21" s="33">
        <v>15805</v>
      </c>
      <c r="L21" s="26"/>
      <c r="M21" s="26"/>
      <c r="N21" s="26"/>
      <c r="O21" s="26"/>
    </row>
    <row r="22" spans="1:15" ht="15" customHeight="1">
      <c r="A22" s="24" t="s">
        <v>212</v>
      </c>
      <c r="B22" s="33">
        <v>2536</v>
      </c>
      <c r="C22" s="33">
        <v>2759</v>
      </c>
      <c r="D22" s="33">
        <v>2443</v>
      </c>
      <c r="E22" s="33">
        <v>2800</v>
      </c>
      <c r="F22" s="33">
        <v>3056</v>
      </c>
      <c r="G22" s="33">
        <v>3003</v>
      </c>
      <c r="H22" s="33">
        <v>3290</v>
      </c>
      <c r="I22" s="33">
        <v>2817</v>
      </c>
      <c r="J22" s="33">
        <v>3071</v>
      </c>
      <c r="L22" s="26"/>
      <c r="M22" s="26"/>
      <c r="N22" s="26"/>
      <c r="O22" s="26"/>
    </row>
    <row r="23" spans="1:15" ht="15" customHeight="1">
      <c r="A23" s="24" t="s">
        <v>131</v>
      </c>
      <c r="B23" s="31">
        <v>3718</v>
      </c>
      <c r="C23" s="31">
        <v>4122</v>
      </c>
      <c r="D23" s="33">
        <v>3779</v>
      </c>
      <c r="E23" s="33">
        <v>4527</v>
      </c>
      <c r="F23" s="33">
        <v>4987</v>
      </c>
      <c r="G23" s="33">
        <v>4672</v>
      </c>
      <c r="H23" s="33">
        <v>4658</v>
      </c>
      <c r="I23" s="33">
        <v>4418</v>
      </c>
      <c r="J23" s="33">
        <v>4736</v>
      </c>
      <c r="L23" s="26"/>
      <c r="M23" s="26"/>
      <c r="N23" s="26"/>
      <c r="O23" s="26"/>
    </row>
    <row r="24" spans="1:15" ht="15" customHeight="1">
      <c r="A24" s="24" t="s">
        <v>132</v>
      </c>
      <c r="B24" s="31">
        <v>2513</v>
      </c>
      <c r="C24" s="31">
        <v>2261</v>
      </c>
      <c r="D24" s="33">
        <v>2578</v>
      </c>
      <c r="E24" s="33">
        <v>2551</v>
      </c>
      <c r="F24" s="33">
        <v>3264</v>
      </c>
      <c r="G24" s="33">
        <v>2926</v>
      </c>
      <c r="H24" s="33">
        <v>2806</v>
      </c>
      <c r="I24" s="33">
        <v>2630</v>
      </c>
      <c r="J24" s="33">
        <v>2808</v>
      </c>
      <c r="L24" s="26"/>
      <c r="M24" s="26"/>
      <c r="N24" s="26"/>
      <c r="O24" s="26"/>
    </row>
    <row r="25" spans="1:15" ht="15" customHeight="1">
      <c r="A25" s="24" t="s">
        <v>133</v>
      </c>
      <c r="B25" s="31">
        <v>2722</v>
      </c>
      <c r="C25" s="31">
        <v>2809</v>
      </c>
      <c r="D25" s="33">
        <v>3092</v>
      </c>
      <c r="E25" s="33">
        <v>3303</v>
      </c>
      <c r="F25" s="33">
        <v>3655</v>
      </c>
      <c r="G25" s="33">
        <v>3768</v>
      </c>
      <c r="H25" s="33">
        <v>3782</v>
      </c>
      <c r="I25" s="33">
        <v>3299</v>
      </c>
      <c r="J25" s="33">
        <v>3734</v>
      </c>
      <c r="L25" s="26"/>
      <c r="M25" s="26"/>
      <c r="N25" s="26"/>
      <c r="O25" s="26"/>
    </row>
    <row r="26" spans="1:15" ht="15" customHeight="1">
      <c r="A26" s="24" t="s">
        <v>134</v>
      </c>
      <c r="B26" s="31">
        <v>3407</v>
      </c>
      <c r="C26" s="31">
        <v>3467</v>
      </c>
      <c r="D26" s="33">
        <v>3794</v>
      </c>
      <c r="E26" s="33">
        <v>3322</v>
      </c>
      <c r="F26" s="33">
        <v>3761</v>
      </c>
      <c r="G26" s="33">
        <v>3729</v>
      </c>
      <c r="H26" s="33">
        <v>3669</v>
      </c>
      <c r="I26" s="33">
        <v>3222</v>
      </c>
      <c r="J26" s="33">
        <v>3630</v>
      </c>
      <c r="L26" s="26"/>
      <c r="M26" s="26"/>
      <c r="N26" s="26"/>
      <c r="O26" s="26"/>
    </row>
    <row r="27" spans="1:15" ht="15" customHeight="1">
      <c r="A27" s="24" t="s">
        <v>135</v>
      </c>
      <c r="B27" s="31">
        <v>6713</v>
      </c>
      <c r="C27" s="31">
        <v>6945</v>
      </c>
      <c r="D27" s="33">
        <v>6978</v>
      </c>
      <c r="E27" s="33">
        <v>7053</v>
      </c>
      <c r="F27" s="33">
        <v>7883</v>
      </c>
      <c r="G27" s="33">
        <v>7411</v>
      </c>
      <c r="H27" s="33">
        <v>7339</v>
      </c>
      <c r="I27" s="33">
        <v>6926</v>
      </c>
      <c r="J27" s="33">
        <v>6809</v>
      </c>
      <c r="L27" s="26"/>
      <c r="M27" s="26"/>
      <c r="N27" s="26"/>
      <c r="O27" s="26"/>
    </row>
    <row r="28" spans="1:15" ht="15" customHeight="1">
      <c r="A28" s="24" t="s">
        <v>136</v>
      </c>
      <c r="B28" s="31">
        <v>6078</v>
      </c>
      <c r="C28" s="31">
        <v>6256</v>
      </c>
      <c r="D28" s="33">
        <v>6688</v>
      </c>
      <c r="E28" s="33">
        <v>6988</v>
      </c>
      <c r="F28" s="33">
        <v>7929</v>
      </c>
      <c r="G28" s="33">
        <v>7499</v>
      </c>
      <c r="H28" s="33">
        <v>7260</v>
      </c>
      <c r="I28" s="33">
        <v>6733</v>
      </c>
      <c r="J28" s="33">
        <v>7251</v>
      </c>
      <c r="L28" s="26"/>
      <c r="M28" s="26"/>
      <c r="N28" s="26"/>
      <c r="O28" s="26"/>
    </row>
    <row r="29" spans="1:15" ht="15" customHeight="1">
      <c r="A29" s="24" t="s">
        <v>137</v>
      </c>
      <c r="B29" s="33">
        <v>3108</v>
      </c>
      <c r="C29" s="33">
        <v>3150</v>
      </c>
      <c r="D29" s="33">
        <v>3270</v>
      </c>
      <c r="E29" s="33">
        <v>3243</v>
      </c>
      <c r="F29" s="33">
        <v>3528</v>
      </c>
      <c r="G29" s="33">
        <v>3186</v>
      </c>
      <c r="H29" s="33">
        <v>3457</v>
      </c>
      <c r="I29" s="33">
        <v>3119</v>
      </c>
      <c r="J29" s="33">
        <v>3140</v>
      </c>
      <c r="L29" s="26"/>
      <c r="M29" s="26"/>
      <c r="N29" s="26"/>
      <c r="O29" s="26"/>
    </row>
    <row r="30" spans="1:15" ht="15" customHeight="1">
      <c r="A30" s="24" t="s">
        <v>138</v>
      </c>
      <c r="B30" s="31">
        <v>3202</v>
      </c>
      <c r="C30" s="31">
        <v>3482</v>
      </c>
      <c r="D30" s="33">
        <v>3404</v>
      </c>
      <c r="E30" s="33">
        <v>3683</v>
      </c>
      <c r="F30" s="33">
        <v>3763</v>
      </c>
      <c r="G30" s="33">
        <v>3563</v>
      </c>
      <c r="H30" s="33">
        <v>3686</v>
      </c>
      <c r="I30" s="33">
        <v>3474</v>
      </c>
      <c r="J30" s="33">
        <v>3599</v>
      </c>
      <c r="L30" s="26"/>
      <c r="M30" s="26"/>
      <c r="N30" s="26"/>
      <c r="O30" s="26"/>
    </row>
    <row r="31" spans="1:15" ht="15" customHeight="1">
      <c r="A31" s="24" t="s">
        <v>139</v>
      </c>
      <c r="B31" s="33">
        <v>810</v>
      </c>
      <c r="C31" s="33">
        <v>1028</v>
      </c>
      <c r="D31" s="33">
        <v>1097</v>
      </c>
      <c r="E31" s="33">
        <v>1264</v>
      </c>
      <c r="F31" s="33">
        <v>1318</v>
      </c>
      <c r="G31" s="33">
        <v>1209</v>
      </c>
      <c r="H31" s="33">
        <v>1213</v>
      </c>
      <c r="I31" s="33">
        <v>1112</v>
      </c>
      <c r="J31" s="33">
        <v>1322</v>
      </c>
      <c r="L31" s="26"/>
      <c r="M31" s="26"/>
      <c r="N31" s="26"/>
      <c r="O31" s="26"/>
    </row>
    <row r="32" spans="1:15" ht="15" customHeight="1">
      <c r="A32" s="24" t="s">
        <v>140</v>
      </c>
      <c r="B32" s="31">
        <v>7124</v>
      </c>
      <c r="C32" s="31">
        <v>7839</v>
      </c>
      <c r="D32" s="33">
        <v>8577</v>
      </c>
      <c r="E32" s="33">
        <v>9221</v>
      </c>
      <c r="F32" s="33">
        <v>9465</v>
      </c>
      <c r="G32" s="33">
        <v>9178</v>
      </c>
      <c r="H32" s="33">
        <v>8544</v>
      </c>
      <c r="I32" s="33">
        <v>8433</v>
      </c>
      <c r="J32" s="33">
        <v>8931</v>
      </c>
      <c r="L32" s="26"/>
      <c r="M32" s="26"/>
      <c r="N32" s="26"/>
      <c r="O32" s="26"/>
    </row>
    <row r="33" spans="1:15" ht="15" customHeight="1">
      <c r="A33" s="24" t="s">
        <v>141</v>
      </c>
      <c r="B33" s="31">
        <v>6147</v>
      </c>
      <c r="C33" s="31">
        <v>6488</v>
      </c>
      <c r="D33" s="33">
        <v>7086</v>
      </c>
      <c r="E33" s="33">
        <v>7065</v>
      </c>
      <c r="F33" s="33">
        <v>7872</v>
      </c>
      <c r="G33" s="33">
        <v>7545</v>
      </c>
      <c r="H33" s="33">
        <v>7002</v>
      </c>
      <c r="I33" s="33">
        <v>6307</v>
      </c>
      <c r="J33" s="33">
        <v>7108</v>
      </c>
      <c r="L33" s="26"/>
      <c r="M33" s="26"/>
      <c r="N33" s="26"/>
      <c r="O33" s="26"/>
    </row>
    <row r="34" spans="1:15" ht="15" customHeight="1" thickBot="1">
      <c r="A34" s="34" t="s">
        <v>142</v>
      </c>
      <c r="B34" s="35">
        <v>369</v>
      </c>
      <c r="C34" s="35">
        <v>567</v>
      </c>
      <c r="D34" s="35">
        <v>577</v>
      </c>
      <c r="E34" s="35">
        <v>666</v>
      </c>
      <c r="F34" s="35">
        <v>665</v>
      </c>
      <c r="G34" s="35">
        <v>736</v>
      </c>
      <c r="H34" s="35">
        <v>763</v>
      </c>
      <c r="I34" s="35">
        <v>776</v>
      </c>
      <c r="J34" s="35">
        <v>754</v>
      </c>
    </row>
    <row r="35" spans="1:15" ht="15" customHeight="1">
      <c r="A35" s="283" t="s">
        <v>66</v>
      </c>
      <c r="B35" s="283"/>
      <c r="C35" s="283"/>
      <c r="D35" s="283"/>
      <c r="E35" s="283"/>
      <c r="F35" s="283"/>
      <c r="G35" s="283"/>
      <c r="H35" s="283"/>
      <c r="I35" s="283"/>
      <c r="J35" s="283"/>
    </row>
  </sheetData>
  <mergeCells count="6">
    <mergeCell ref="A35:J35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topLeftCell="A22" workbookViewId="0">
      <selection activeCell="L43" sqref="L43"/>
    </sheetView>
  </sheetViews>
  <sheetFormatPr baseColWidth="10" defaultRowHeight="15" customHeight="1"/>
  <cols>
    <col min="1" max="1" width="16.7109375" style="25" bestFit="1" customWidth="1"/>
    <col min="2" max="10" width="10.28515625" style="25" customWidth="1"/>
    <col min="11" max="16384" width="11.42578125" style="25"/>
  </cols>
  <sheetData>
    <row r="1" spans="1:15" ht="15" customHeight="1">
      <c r="A1" s="284" t="s">
        <v>411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5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5" ht="15" customHeight="1">
      <c r="A3" s="284" t="s">
        <v>422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5" ht="15" customHeight="1">
      <c r="A4" s="284" t="s">
        <v>357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5" ht="15" customHeight="1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5" ht="15" customHeight="1">
      <c r="A6" s="214" t="s">
        <v>83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  <c r="M6" s="26"/>
      <c r="N6" s="26"/>
      <c r="O6" s="26"/>
    </row>
    <row r="7" spans="1:15" ht="15" customHeight="1">
      <c r="A7" s="32" t="s">
        <v>67</v>
      </c>
      <c r="B7" s="30">
        <v>112888</v>
      </c>
      <c r="C7" s="30">
        <v>111533</v>
      </c>
      <c r="D7" s="30">
        <v>111977</v>
      </c>
      <c r="E7" s="30">
        <v>122739</v>
      </c>
      <c r="F7" s="30">
        <v>135706</v>
      </c>
      <c r="G7" s="30">
        <v>128261</v>
      </c>
      <c r="H7" s="30">
        <v>129771</v>
      </c>
      <c r="I7" s="30">
        <v>125245</v>
      </c>
      <c r="J7" s="30">
        <v>129104</v>
      </c>
      <c r="L7" s="26"/>
      <c r="M7" s="26"/>
      <c r="N7" s="26"/>
      <c r="O7" s="26"/>
    </row>
    <row r="8" spans="1:15" ht="15" customHeight="1">
      <c r="A8" s="24" t="s">
        <v>116</v>
      </c>
      <c r="B8" s="31">
        <v>6914</v>
      </c>
      <c r="C8" s="31">
        <v>7304</v>
      </c>
      <c r="D8" s="33">
        <v>7848</v>
      </c>
      <c r="E8" s="33">
        <v>8994</v>
      </c>
      <c r="F8" s="33">
        <v>8060</v>
      </c>
      <c r="G8" s="33">
        <v>8575</v>
      </c>
      <c r="H8" s="33">
        <v>8033</v>
      </c>
      <c r="I8" s="33">
        <v>7242</v>
      </c>
      <c r="J8" s="33">
        <v>6448</v>
      </c>
      <c r="L8" s="26"/>
      <c r="M8" s="26"/>
      <c r="N8" s="26"/>
      <c r="O8" s="26"/>
    </row>
    <row r="9" spans="1:15" ht="15" customHeight="1">
      <c r="A9" s="24" t="s">
        <v>117</v>
      </c>
      <c r="B9" s="31">
        <v>6432</v>
      </c>
      <c r="C9" s="31">
        <v>6120</v>
      </c>
      <c r="D9" s="33">
        <v>6284</v>
      </c>
      <c r="E9" s="33">
        <v>7406</v>
      </c>
      <c r="F9" s="33">
        <v>7415</v>
      </c>
      <c r="G9" s="33">
        <v>6256</v>
      </c>
      <c r="H9" s="33">
        <v>6518</v>
      </c>
      <c r="I9" s="33">
        <v>6786</v>
      </c>
      <c r="J9" s="33">
        <v>7271</v>
      </c>
      <c r="L9" s="26"/>
      <c r="M9" s="26"/>
      <c r="N9" s="26"/>
      <c r="O9" s="26"/>
    </row>
    <row r="10" spans="1:15" ht="15" customHeight="1">
      <c r="A10" s="24" t="s">
        <v>118</v>
      </c>
      <c r="B10" s="31">
        <v>5200</v>
      </c>
      <c r="C10" s="31">
        <v>6821</v>
      </c>
      <c r="D10" s="31">
        <v>5713</v>
      </c>
      <c r="E10" s="33">
        <v>5508</v>
      </c>
      <c r="F10" s="33">
        <v>6547</v>
      </c>
      <c r="G10" s="33">
        <v>5217</v>
      </c>
      <c r="H10" s="33">
        <v>5248</v>
      </c>
      <c r="I10" s="33">
        <v>5604</v>
      </c>
      <c r="J10" s="33">
        <v>5979</v>
      </c>
      <c r="L10" s="26"/>
      <c r="M10" s="26"/>
      <c r="N10" s="26"/>
      <c r="O10" s="26"/>
    </row>
    <row r="11" spans="1:15" ht="15" customHeight="1">
      <c r="A11" s="24" t="s">
        <v>119</v>
      </c>
      <c r="B11" s="31">
        <v>4925</v>
      </c>
      <c r="C11" s="31">
        <v>5188</v>
      </c>
      <c r="D11" s="33">
        <v>5838</v>
      </c>
      <c r="E11" s="33">
        <v>5783</v>
      </c>
      <c r="F11" s="33">
        <v>6476</v>
      </c>
      <c r="G11" s="33">
        <v>6191</v>
      </c>
      <c r="H11" s="33">
        <v>6009</v>
      </c>
      <c r="I11" s="33">
        <v>5785</v>
      </c>
      <c r="J11" s="33">
        <v>6537</v>
      </c>
      <c r="L11" s="26"/>
      <c r="M11" s="26"/>
      <c r="N11" s="26"/>
      <c r="O11" s="26"/>
    </row>
    <row r="12" spans="1:15" ht="15" customHeight="1">
      <c r="A12" s="24" t="s">
        <v>120</v>
      </c>
      <c r="B12" s="31">
        <v>2871</v>
      </c>
      <c r="C12" s="31">
        <v>3241</v>
      </c>
      <c r="D12" s="33">
        <v>2833</v>
      </c>
      <c r="E12" s="33">
        <v>3121</v>
      </c>
      <c r="F12" s="33">
        <v>3708</v>
      </c>
      <c r="G12" s="33">
        <v>3400</v>
      </c>
      <c r="H12" s="33">
        <v>2878</v>
      </c>
      <c r="I12" s="33">
        <v>3226</v>
      </c>
      <c r="J12" s="33">
        <v>3361</v>
      </c>
      <c r="L12" s="26"/>
      <c r="M12" s="26"/>
      <c r="N12" s="26"/>
      <c r="O12" s="26"/>
    </row>
    <row r="13" spans="1:15" ht="15" customHeight="1">
      <c r="A13" s="24" t="s">
        <v>121</v>
      </c>
      <c r="B13" s="31">
        <v>4270</v>
      </c>
      <c r="C13" s="31">
        <v>4586</v>
      </c>
      <c r="D13" s="33">
        <v>4752</v>
      </c>
      <c r="E13" s="33">
        <v>4985</v>
      </c>
      <c r="F13" s="33">
        <v>5493</v>
      </c>
      <c r="G13" s="33">
        <v>5376</v>
      </c>
      <c r="H13" s="33">
        <v>5364</v>
      </c>
      <c r="I13" s="33">
        <v>5571</v>
      </c>
      <c r="J13" s="33">
        <v>5601</v>
      </c>
      <c r="L13" s="26"/>
      <c r="M13" s="26"/>
      <c r="N13" s="26"/>
      <c r="O13" s="26"/>
    </row>
    <row r="14" spans="1:15" ht="15" customHeight="1">
      <c r="A14" s="24" t="s">
        <v>122</v>
      </c>
      <c r="B14" s="31">
        <v>795</v>
      </c>
      <c r="C14" s="31">
        <v>812</v>
      </c>
      <c r="D14" s="33">
        <v>866</v>
      </c>
      <c r="E14" s="33">
        <v>958</v>
      </c>
      <c r="F14" s="33">
        <v>1253</v>
      </c>
      <c r="G14" s="33">
        <v>1103</v>
      </c>
      <c r="H14" s="33">
        <v>1193</v>
      </c>
      <c r="I14" s="33">
        <v>1103</v>
      </c>
      <c r="J14" s="33">
        <v>1335</v>
      </c>
      <c r="L14" s="26"/>
      <c r="M14" s="26"/>
      <c r="N14" s="26"/>
      <c r="O14" s="26"/>
    </row>
    <row r="15" spans="1:15" ht="15" customHeight="1">
      <c r="A15" s="24" t="s">
        <v>123</v>
      </c>
      <c r="B15" s="31">
        <v>9535</v>
      </c>
      <c r="C15" s="31">
        <v>8862</v>
      </c>
      <c r="D15" s="33">
        <v>7943</v>
      </c>
      <c r="E15" s="33">
        <v>9057</v>
      </c>
      <c r="F15" s="33">
        <v>10849</v>
      </c>
      <c r="G15" s="33">
        <v>9987</v>
      </c>
      <c r="H15" s="33">
        <v>10132</v>
      </c>
      <c r="I15" s="33">
        <v>9676</v>
      </c>
      <c r="J15" s="33">
        <v>10468</v>
      </c>
      <c r="L15" s="26"/>
      <c r="M15" s="26"/>
      <c r="N15" s="26"/>
      <c r="O15" s="26"/>
    </row>
    <row r="16" spans="1:15" ht="15" customHeight="1">
      <c r="A16" s="24" t="s">
        <v>124</v>
      </c>
      <c r="B16" s="31">
        <v>6237</v>
      </c>
      <c r="C16" s="31">
        <v>4925</v>
      </c>
      <c r="D16" s="33">
        <v>4750</v>
      </c>
      <c r="E16" s="33">
        <v>5908</v>
      </c>
      <c r="F16" s="33">
        <v>5566</v>
      </c>
      <c r="G16" s="33">
        <v>5403</v>
      </c>
      <c r="H16" s="33">
        <v>6054</v>
      </c>
      <c r="I16" s="33">
        <v>4707</v>
      </c>
      <c r="J16" s="33">
        <v>5548</v>
      </c>
      <c r="L16" s="26"/>
      <c r="M16" s="26"/>
      <c r="N16" s="26"/>
      <c r="O16" s="26"/>
    </row>
    <row r="17" spans="1:15" ht="15" customHeight="1">
      <c r="A17" s="24" t="s">
        <v>125</v>
      </c>
      <c r="B17" s="31">
        <v>5564</v>
      </c>
      <c r="C17" s="31">
        <v>5462</v>
      </c>
      <c r="D17" s="33">
        <v>5335</v>
      </c>
      <c r="E17" s="33">
        <v>5771</v>
      </c>
      <c r="F17" s="33">
        <v>6395</v>
      </c>
      <c r="G17" s="33">
        <v>6420</v>
      </c>
      <c r="H17" s="33">
        <v>6484</v>
      </c>
      <c r="I17" s="33">
        <v>6009</v>
      </c>
      <c r="J17" s="33">
        <v>6479</v>
      </c>
      <c r="L17" s="26"/>
      <c r="M17" s="26"/>
      <c r="N17" s="26"/>
      <c r="O17" s="26"/>
    </row>
    <row r="18" spans="1:15" ht="15" customHeight="1">
      <c r="A18" s="24" t="s">
        <v>126</v>
      </c>
      <c r="B18" s="33">
        <v>2829</v>
      </c>
      <c r="C18" s="33">
        <v>2582</v>
      </c>
      <c r="D18" s="33">
        <v>2893</v>
      </c>
      <c r="E18" s="33">
        <v>2641</v>
      </c>
      <c r="F18" s="33">
        <v>3211</v>
      </c>
      <c r="G18" s="33">
        <v>3019</v>
      </c>
      <c r="H18" s="33">
        <v>3106</v>
      </c>
      <c r="I18" s="33">
        <v>3312</v>
      </c>
      <c r="J18" s="33">
        <v>2866</v>
      </c>
      <c r="L18" s="26"/>
      <c r="M18" s="26"/>
      <c r="N18" s="26"/>
      <c r="O18" s="26"/>
    </row>
    <row r="19" spans="1:15" ht="15" customHeight="1">
      <c r="A19" s="24" t="s">
        <v>127</v>
      </c>
      <c r="B19" s="31">
        <v>6904</v>
      </c>
      <c r="C19" s="31">
        <v>7333</v>
      </c>
      <c r="D19" s="33">
        <v>6498</v>
      </c>
      <c r="E19" s="33">
        <v>7865</v>
      </c>
      <c r="F19" s="33">
        <v>9235</v>
      </c>
      <c r="G19" s="33">
        <v>7878</v>
      </c>
      <c r="H19" s="33">
        <v>7378</v>
      </c>
      <c r="I19" s="33">
        <v>7381</v>
      </c>
      <c r="J19" s="33">
        <v>7959</v>
      </c>
      <c r="L19" s="26"/>
      <c r="M19" s="26"/>
      <c r="N19" s="26"/>
      <c r="O19" s="26"/>
    </row>
    <row r="20" spans="1:15" ht="15" customHeight="1">
      <c r="A20" s="24" t="s">
        <v>128</v>
      </c>
      <c r="B20" s="31">
        <v>3714</v>
      </c>
      <c r="C20" s="31">
        <v>3623</v>
      </c>
      <c r="D20" s="33">
        <v>2979</v>
      </c>
      <c r="E20" s="33">
        <v>3746</v>
      </c>
      <c r="F20" s="33">
        <v>4210</v>
      </c>
      <c r="G20" s="33">
        <v>3300</v>
      </c>
      <c r="H20" s="33">
        <v>4107</v>
      </c>
      <c r="I20" s="33">
        <v>3920</v>
      </c>
      <c r="J20" s="33">
        <v>3765</v>
      </c>
      <c r="L20" s="26"/>
      <c r="M20" s="26"/>
      <c r="N20" s="26"/>
      <c r="O20" s="26"/>
    </row>
    <row r="21" spans="1:15" ht="15" customHeight="1">
      <c r="A21" s="24" t="s">
        <v>129</v>
      </c>
      <c r="B21" s="31">
        <v>9827</v>
      </c>
      <c r="C21" s="31">
        <v>8767</v>
      </c>
      <c r="D21" s="33">
        <v>9394</v>
      </c>
      <c r="E21" s="33">
        <v>9724</v>
      </c>
      <c r="F21" s="33">
        <v>11529</v>
      </c>
      <c r="G21" s="33">
        <v>11395</v>
      </c>
      <c r="H21" s="33">
        <v>11355</v>
      </c>
      <c r="I21" s="33">
        <v>11539</v>
      </c>
      <c r="J21" s="33">
        <v>10871</v>
      </c>
      <c r="L21" s="26"/>
      <c r="M21" s="26"/>
      <c r="N21" s="26"/>
      <c r="O21" s="26"/>
    </row>
    <row r="22" spans="1:15" ht="15" customHeight="1">
      <c r="A22" s="24" t="s">
        <v>212</v>
      </c>
      <c r="B22" s="33">
        <v>2004</v>
      </c>
      <c r="C22" s="33">
        <v>1936</v>
      </c>
      <c r="D22" s="33">
        <v>1995</v>
      </c>
      <c r="E22" s="33">
        <v>2064</v>
      </c>
      <c r="F22" s="33">
        <v>2480</v>
      </c>
      <c r="G22" s="33">
        <v>2366</v>
      </c>
      <c r="H22" s="33">
        <v>2727</v>
      </c>
      <c r="I22" s="33">
        <v>2454</v>
      </c>
      <c r="J22" s="33">
        <v>2623</v>
      </c>
      <c r="L22" s="26"/>
      <c r="M22" s="26"/>
      <c r="N22" s="26"/>
      <c r="O22" s="26"/>
    </row>
    <row r="23" spans="1:15" ht="15" customHeight="1">
      <c r="A23" s="24" t="s">
        <v>131</v>
      </c>
      <c r="B23" s="31">
        <v>2509</v>
      </c>
      <c r="C23" s="31">
        <v>2416</v>
      </c>
      <c r="D23" s="33">
        <v>2682</v>
      </c>
      <c r="E23" s="33">
        <v>3163</v>
      </c>
      <c r="F23" s="33">
        <v>3186</v>
      </c>
      <c r="G23" s="33">
        <v>3474</v>
      </c>
      <c r="H23" s="33">
        <v>3454</v>
      </c>
      <c r="I23" s="33">
        <v>3365</v>
      </c>
      <c r="J23" s="33">
        <v>3481</v>
      </c>
      <c r="L23" s="26"/>
      <c r="M23" s="26"/>
      <c r="N23" s="26"/>
      <c r="O23" s="26"/>
    </row>
    <row r="24" spans="1:15" ht="15" customHeight="1">
      <c r="A24" s="24" t="s">
        <v>132</v>
      </c>
      <c r="B24" s="31">
        <v>1965</v>
      </c>
      <c r="C24" s="31">
        <v>1780</v>
      </c>
      <c r="D24" s="33">
        <v>1705</v>
      </c>
      <c r="E24" s="33">
        <v>1661</v>
      </c>
      <c r="F24" s="33">
        <v>2595</v>
      </c>
      <c r="G24" s="33">
        <v>2414</v>
      </c>
      <c r="H24" s="33">
        <v>2479</v>
      </c>
      <c r="I24" s="33">
        <v>2417</v>
      </c>
      <c r="J24" s="33">
        <v>2325</v>
      </c>
      <c r="L24" s="26"/>
      <c r="M24" s="26"/>
      <c r="N24" s="26"/>
      <c r="O24" s="26"/>
    </row>
    <row r="25" spans="1:15" ht="15" customHeight="1">
      <c r="A25" s="24" t="s">
        <v>133</v>
      </c>
      <c r="B25" s="31">
        <v>2138</v>
      </c>
      <c r="C25" s="31">
        <v>2095</v>
      </c>
      <c r="D25" s="33">
        <v>2359</v>
      </c>
      <c r="E25" s="33">
        <v>2608</v>
      </c>
      <c r="F25" s="33">
        <v>2685</v>
      </c>
      <c r="G25" s="33">
        <v>2893</v>
      </c>
      <c r="H25" s="33">
        <v>3009</v>
      </c>
      <c r="I25" s="33">
        <v>2854</v>
      </c>
      <c r="J25" s="33">
        <v>3010</v>
      </c>
      <c r="L25" s="26"/>
      <c r="M25" s="26"/>
      <c r="N25" s="26"/>
      <c r="O25" s="26"/>
    </row>
    <row r="26" spans="1:15" ht="15" customHeight="1">
      <c r="A26" s="24" t="s">
        <v>134</v>
      </c>
      <c r="B26" s="31">
        <v>2405</v>
      </c>
      <c r="C26" s="31">
        <v>1800</v>
      </c>
      <c r="D26" s="33">
        <v>1943</v>
      </c>
      <c r="E26" s="33">
        <v>2310</v>
      </c>
      <c r="F26" s="33">
        <v>2747</v>
      </c>
      <c r="G26" s="33">
        <v>2702</v>
      </c>
      <c r="H26" s="33">
        <v>3055</v>
      </c>
      <c r="I26" s="33">
        <v>2551</v>
      </c>
      <c r="J26" s="33">
        <v>2961</v>
      </c>
      <c r="L26" s="26"/>
      <c r="M26" s="26"/>
      <c r="N26" s="26"/>
      <c r="O26" s="26"/>
    </row>
    <row r="27" spans="1:15" ht="15" customHeight="1">
      <c r="A27" s="24" t="s">
        <v>135</v>
      </c>
      <c r="B27" s="31">
        <v>5120</v>
      </c>
      <c r="C27" s="31">
        <v>4907</v>
      </c>
      <c r="D27" s="33">
        <v>5157</v>
      </c>
      <c r="E27" s="33">
        <v>5400</v>
      </c>
      <c r="F27" s="33">
        <v>5593</v>
      </c>
      <c r="G27" s="33">
        <v>5700</v>
      </c>
      <c r="H27" s="33">
        <v>5761</v>
      </c>
      <c r="I27" s="33">
        <v>5690</v>
      </c>
      <c r="J27" s="33">
        <v>5740</v>
      </c>
      <c r="L27" s="26"/>
      <c r="M27" s="26"/>
      <c r="N27" s="26"/>
      <c r="O27" s="26"/>
    </row>
    <row r="28" spans="1:15" ht="15" customHeight="1">
      <c r="A28" s="24" t="s">
        <v>136</v>
      </c>
      <c r="B28" s="31">
        <v>5001</v>
      </c>
      <c r="C28" s="31">
        <v>5278</v>
      </c>
      <c r="D28" s="33">
        <v>5353</v>
      </c>
      <c r="E28" s="33">
        <v>5734</v>
      </c>
      <c r="F28" s="33">
        <v>6590</v>
      </c>
      <c r="G28" s="33">
        <v>5899</v>
      </c>
      <c r="H28" s="33">
        <v>5889</v>
      </c>
      <c r="I28" s="33">
        <v>5638</v>
      </c>
      <c r="J28" s="33">
        <v>5972</v>
      </c>
      <c r="L28" s="26"/>
      <c r="M28" s="26"/>
      <c r="N28" s="26"/>
      <c r="O28" s="26"/>
    </row>
    <row r="29" spans="1:15" ht="15" customHeight="1">
      <c r="A29" s="24" t="s">
        <v>137</v>
      </c>
      <c r="B29" s="33">
        <v>2237</v>
      </c>
      <c r="C29" s="33">
        <v>2319</v>
      </c>
      <c r="D29" s="33">
        <v>2328</v>
      </c>
      <c r="E29" s="33">
        <v>2591</v>
      </c>
      <c r="F29" s="33">
        <v>2852</v>
      </c>
      <c r="G29" s="33">
        <v>2634</v>
      </c>
      <c r="H29" s="33">
        <v>2865</v>
      </c>
      <c r="I29" s="33">
        <v>2699</v>
      </c>
      <c r="J29" s="33">
        <v>2614</v>
      </c>
      <c r="L29" s="26"/>
      <c r="M29" s="26"/>
      <c r="N29" s="26"/>
      <c r="O29" s="26"/>
    </row>
    <row r="30" spans="1:15" ht="15" customHeight="1">
      <c r="A30" s="24" t="s">
        <v>138</v>
      </c>
      <c r="B30" s="31">
        <v>2249</v>
      </c>
      <c r="C30" s="31">
        <v>2403</v>
      </c>
      <c r="D30" s="33">
        <v>2380</v>
      </c>
      <c r="E30" s="33">
        <v>2741</v>
      </c>
      <c r="F30" s="33">
        <v>3066</v>
      </c>
      <c r="G30" s="33">
        <v>2860</v>
      </c>
      <c r="H30" s="33">
        <v>2955</v>
      </c>
      <c r="I30" s="33">
        <v>2907</v>
      </c>
      <c r="J30" s="33">
        <v>2905</v>
      </c>
      <c r="L30" s="26"/>
      <c r="M30" s="26"/>
      <c r="N30" s="26"/>
      <c r="O30" s="26"/>
    </row>
    <row r="31" spans="1:15" ht="15" customHeight="1">
      <c r="A31" s="24" t="s">
        <v>139</v>
      </c>
      <c r="B31" s="33">
        <v>626</v>
      </c>
      <c r="C31" s="33">
        <v>768</v>
      </c>
      <c r="D31" s="33">
        <v>920</v>
      </c>
      <c r="E31" s="33">
        <v>971</v>
      </c>
      <c r="F31" s="33">
        <v>1034</v>
      </c>
      <c r="G31" s="33">
        <v>985</v>
      </c>
      <c r="H31" s="33">
        <v>1127</v>
      </c>
      <c r="I31" s="33">
        <v>892</v>
      </c>
      <c r="J31" s="33">
        <v>1094</v>
      </c>
      <c r="L31" s="26"/>
      <c r="M31" s="26"/>
      <c r="N31" s="26"/>
      <c r="O31" s="26"/>
    </row>
    <row r="32" spans="1:15" ht="15" customHeight="1">
      <c r="A32" s="24" t="s">
        <v>140</v>
      </c>
      <c r="B32" s="31">
        <v>5960</v>
      </c>
      <c r="C32" s="31">
        <v>5719</v>
      </c>
      <c r="D32" s="33">
        <v>6310</v>
      </c>
      <c r="E32" s="33">
        <v>7058</v>
      </c>
      <c r="F32" s="33">
        <v>7342</v>
      </c>
      <c r="G32" s="33">
        <v>7536</v>
      </c>
      <c r="H32" s="33">
        <v>7066</v>
      </c>
      <c r="I32" s="33">
        <v>6658</v>
      </c>
      <c r="J32" s="33">
        <v>6711</v>
      </c>
      <c r="L32" s="26"/>
      <c r="M32" s="26"/>
      <c r="N32" s="26"/>
      <c r="O32" s="26"/>
    </row>
    <row r="33" spans="1:15" ht="15" customHeight="1">
      <c r="A33" s="24" t="s">
        <v>141</v>
      </c>
      <c r="B33" s="31">
        <v>4387</v>
      </c>
      <c r="C33" s="31">
        <v>4227</v>
      </c>
      <c r="D33" s="33">
        <v>4579</v>
      </c>
      <c r="E33" s="33">
        <v>4508</v>
      </c>
      <c r="F33" s="33">
        <v>5168</v>
      </c>
      <c r="G33" s="33">
        <v>4726</v>
      </c>
      <c r="H33" s="33">
        <v>4994</v>
      </c>
      <c r="I33" s="33">
        <v>4587</v>
      </c>
      <c r="J33" s="33">
        <v>4527</v>
      </c>
      <c r="L33" s="26"/>
      <c r="M33" s="26"/>
      <c r="N33" s="26"/>
      <c r="O33" s="26"/>
    </row>
    <row r="34" spans="1:15" ht="15" customHeight="1" thickBot="1">
      <c r="A34" s="34" t="s">
        <v>142</v>
      </c>
      <c r="B34" s="35">
        <v>270</v>
      </c>
      <c r="C34" s="35">
        <v>259</v>
      </c>
      <c r="D34" s="35">
        <v>340</v>
      </c>
      <c r="E34" s="35">
        <v>463</v>
      </c>
      <c r="F34" s="35">
        <v>421</v>
      </c>
      <c r="G34" s="35">
        <v>552</v>
      </c>
      <c r="H34" s="35">
        <v>531</v>
      </c>
      <c r="I34" s="35">
        <v>672</v>
      </c>
      <c r="J34" s="35">
        <v>653</v>
      </c>
    </row>
    <row r="35" spans="1:15" ht="12.75">
      <c r="A35" s="283" t="s">
        <v>66</v>
      </c>
      <c r="B35" s="283"/>
      <c r="C35" s="283"/>
      <c r="D35" s="283"/>
      <c r="E35" s="283"/>
      <c r="F35" s="283"/>
      <c r="G35" s="283"/>
      <c r="H35" s="283"/>
      <c r="I35" s="283"/>
      <c r="J35" s="283"/>
    </row>
  </sheetData>
  <mergeCells count="6">
    <mergeCell ref="A35:J35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O35"/>
  <sheetViews>
    <sheetView showGridLines="0" topLeftCell="A19" workbookViewId="0">
      <selection activeCell="N7" sqref="N7"/>
    </sheetView>
  </sheetViews>
  <sheetFormatPr baseColWidth="10" defaultRowHeight="12.75"/>
  <cols>
    <col min="1" max="1" width="16.7109375" style="25" bestFit="1" customWidth="1"/>
    <col min="2" max="10" width="10.28515625" style="25" customWidth="1"/>
    <col min="11" max="16384" width="11.42578125" style="25"/>
  </cols>
  <sheetData>
    <row r="1" spans="1:15" ht="15" customHeight="1">
      <c r="A1" s="284" t="s">
        <v>114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5" ht="15" customHeight="1">
      <c r="A2" s="284" t="s">
        <v>233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5" ht="15" customHeight="1">
      <c r="A3" s="284" t="s">
        <v>422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5" ht="15" customHeight="1">
      <c r="A4" s="284" t="s">
        <v>357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5" ht="15" customHeight="1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5" ht="15" customHeight="1">
      <c r="A6" s="214" t="s">
        <v>83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  <c r="M6" s="26"/>
      <c r="N6" s="26"/>
      <c r="O6" s="26"/>
    </row>
    <row r="7" spans="1:15" ht="15" customHeight="1">
      <c r="A7" s="32" t="s">
        <v>67</v>
      </c>
      <c r="B7" s="46">
        <v>67.618659702422306</v>
      </c>
      <c r="C7" s="46">
        <v>63.496934261689375</v>
      </c>
      <c r="D7" s="46">
        <v>62.319195472025733</v>
      </c>
      <c r="E7" s="46">
        <v>65.084869792080951</v>
      </c>
      <c r="F7" s="46">
        <v>67.21446260525012</v>
      </c>
      <c r="G7" s="46">
        <v>67.297874461532004</v>
      </c>
      <c r="H7" s="46">
        <v>71.572125858312887</v>
      </c>
      <c r="I7" s="46">
        <v>73.297985029642248</v>
      </c>
      <c r="J7" s="46">
        <v>71.70293356437513</v>
      </c>
      <c r="L7" s="26"/>
      <c r="M7" s="26"/>
      <c r="N7" s="26"/>
      <c r="O7" s="26"/>
    </row>
    <row r="8" spans="1:15" ht="15" customHeight="1">
      <c r="A8" s="24" t="s">
        <v>116</v>
      </c>
      <c r="B8" s="43">
        <v>63.130021913805699</v>
      </c>
      <c r="C8" s="43">
        <v>57.498228764858695</v>
      </c>
      <c r="D8" s="38">
        <v>62.024816249110884</v>
      </c>
      <c r="E8" s="38">
        <v>65.837054388404951</v>
      </c>
      <c r="F8" s="38">
        <v>60.880731173049327</v>
      </c>
      <c r="G8" s="38">
        <v>64.035546262415053</v>
      </c>
      <c r="H8" s="38">
        <v>65.828075063508976</v>
      </c>
      <c r="I8" s="38">
        <v>71.195438458513564</v>
      </c>
      <c r="J8" s="38">
        <v>63.602288419806662</v>
      </c>
      <c r="L8" s="26"/>
      <c r="M8" s="26"/>
      <c r="N8" s="26"/>
      <c r="O8" s="26"/>
    </row>
    <row r="9" spans="1:15" ht="15" customHeight="1">
      <c r="A9" s="24" t="s">
        <v>117</v>
      </c>
      <c r="B9" s="43">
        <v>57.841726618705039</v>
      </c>
      <c r="C9" s="43">
        <v>54.735712369197742</v>
      </c>
      <c r="D9" s="38">
        <v>58.816922500935974</v>
      </c>
      <c r="E9" s="38">
        <v>59.205372132064916</v>
      </c>
      <c r="F9" s="38">
        <v>58.788551494489816</v>
      </c>
      <c r="G9" s="38">
        <v>61.405575186493913</v>
      </c>
      <c r="H9" s="38">
        <v>70.909486510008705</v>
      </c>
      <c r="I9" s="38">
        <v>66.282477046298112</v>
      </c>
      <c r="J9" s="38">
        <v>72.233260480826544</v>
      </c>
      <c r="L9" s="26"/>
      <c r="M9" s="26"/>
      <c r="N9" s="26"/>
      <c r="O9" s="26"/>
    </row>
    <row r="10" spans="1:15" ht="15" customHeight="1">
      <c r="A10" s="24" t="s">
        <v>118</v>
      </c>
      <c r="B10" s="43">
        <v>61.567605967321818</v>
      </c>
      <c r="C10" s="43">
        <v>73.375645438898445</v>
      </c>
      <c r="D10" s="43">
        <v>62.111328549684721</v>
      </c>
      <c r="E10" s="38">
        <v>59.092372063083367</v>
      </c>
      <c r="F10" s="38">
        <v>66.198179979777549</v>
      </c>
      <c r="G10" s="38">
        <v>65.171767645221735</v>
      </c>
      <c r="H10" s="38">
        <v>67.628865979381445</v>
      </c>
      <c r="I10" s="38">
        <v>71.107727445755614</v>
      </c>
      <c r="J10" s="38">
        <v>73.272058823529406</v>
      </c>
      <c r="L10" s="26"/>
      <c r="M10" s="26"/>
      <c r="N10" s="26"/>
      <c r="O10" s="26"/>
    </row>
    <row r="11" spans="1:15" ht="15" customHeight="1">
      <c r="A11" s="24" t="s">
        <v>119</v>
      </c>
      <c r="B11" s="43">
        <v>54.783092324805338</v>
      </c>
      <c r="C11" s="43">
        <v>57.960004468774443</v>
      </c>
      <c r="D11" s="38">
        <v>60.098826436071647</v>
      </c>
      <c r="E11" s="38">
        <v>57.257425742574256</v>
      </c>
      <c r="F11" s="38">
        <v>62.000957395883191</v>
      </c>
      <c r="G11" s="38">
        <v>58.961904761904762</v>
      </c>
      <c r="H11" s="38">
        <v>63.952745849297578</v>
      </c>
      <c r="I11" s="38">
        <v>62.635339974014727</v>
      </c>
      <c r="J11" s="38">
        <v>62.561010623026128</v>
      </c>
      <c r="L11" s="26"/>
      <c r="M11" s="26"/>
      <c r="N11" s="26"/>
      <c r="O11" s="26"/>
    </row>
    <row r="12" spans="1:15" ht="15" customHeight="1">
      <c r="A12" s="24" t="s">
        <v>120</v>
      </c>
      <c r="B12" s="43">
        <v>73.956723338485318</v>
      </c>
      <c r="C12" s="43">
        <v>78.952496954933011</v>
      </c>
      <c r="D12" s="38">
        <v>67.970249520153544</v>
      </c>
      <c r="E12" s="38">
        <v>77.947052947052939</v>
      </c>
      <c r="F12" s="38">
        <v>80.46875</v>
      </c>
      <c r="G12" s="38">
        <v>80.113100848256352</v>
      </c>
      <c r="H12" s="38">
        <v>74.405377456049635</v>
      </c>
      <c r="I12" s="38">
        <v>81.629554655870436</v>
      </c>
      <c r="J12" s="38">
        <v>85.088607594936704</v>
      </c>
      <c r="L12" s="26"/>
      <c r="M12" s="26"/>
      <c r="N12" s="26"/>
      <c r="O12" s="26"/>
    </row>
    <row r="13" spans="1:15" ht="15" customHeight="1">
      <c r="A13" s="24" t="s">
        <v>121</v>
      </c>
      <c r="B13" s="43">
        <v>67.734771573604064</v>
      </c>
      <c r="C13" s="43">
        <v>66.052138844879735</v>
      </c>
      <c r="D13" s="38">
        <v>69.616173454438908</v>
      </c>
      <c r="E13" s="38">
        <v>71.132990867579906</v>
      </c>
      <c r="F13" s="38">
        <v>71.226659751037346</v>
      </c>
      <c r="G13" s="38">
        <v>69.927159209157125</v>
      </c>
      <c r="H13" s="38">
        <v>76.11749680715198</v>
      </c>
      <c r="I13" s="38">
        <v>79.483521187045227</v>
      </c>
      <c r="J13" s="38">
        <v>79.166077738515909</v>
      </c>
      <c r="L13" s="26"/>
      <c r="M13" s="26"/>
      <c r="N13" s="26"/>
      <c r="O13" s="26"/>
    </row>
    <row r="14" spans="1:15" ht="15" customHeight="1">
      <c r="A14" s="24" t="s">
        <v>122</v>
      </c>
      <c r="B14" s="43">
        <v>70.541259982253763</v>
      </c>
      <c r="C14" s="43">
        <v>70.242214532871969</v>
      </c>
      <c r="D14" s="38">
        <v>66.513056835637485</v>
      </c>
      <c r="E14" s="38">
        <v>65.796703296703299</v>
      </c>
      <c r="F14" s="38">
        <v>70.078299776286357</v>
      </c>
      <c r="G14" s="38">
        <v>63.281698221457262</v>
      </c>
      <c r="H14" s="38">
        <v>77.31691510045367</v>
      </c>
      <c r="I14" s="38">
        <v>65.498812351543947</v>
      </c>
      <c r="J14" s="38">
        <v>75.852272727272734</v>
      </c>
      <c r="L14" s="26"/>
      <c r="M14" s="26"/>
      <c r="N14" s="26"/>
      <c r="O14" s="26"/>
    </row>
    <row r="15" spans="1:15" ht="15" customHeight="1">
      <c r="A15" s="24" t="s">
        <v>123</v>
      </c>
      <c r="B15" s="43">
        <v>64.837481300149605</v>
      </c>
      <c r="C15" s="43">
        <v>57.872396003395806</v>
      </c>
      <c r="D15" s="38">
        <v>51.159345613809094</v>
      </c>
      <c r="E15" s="38">
        <v>56.670003754223494</v>
      </c>
      <c r="F15" s="38">
        <v>59.485689220309247</v>
      </c>
      <c r="G15" s="38">
        <v>57.370174632352942</v>
      </c>
      <c r="H15" s="38">
        <v>61.544068517281183</v>
      </c>
      <c r="I15" s="38">
        <v>65.70691294309384</v>
      </c>
      <c r="J15" s="38">
        <v>64.685163443119322</v>
      </c>
      <c r="L15" s="26"/>
      <c r="M15" s="26"/>
      <c r="N15" s="26"/>
      <c r="O15" s="26"/>
    </row>
    <row r="16" spans="1:15" ht="15" customHeight="1">
      <c r="A16" s="24" t="s">
        <v>124</v>
      </c>
      <c r="B16" s="43">
        <v>75.271542360608251</v>
      </c>
      <c r="C16" s="43">
        <v>57.028716998610463</v>
      </c>
      <c r="D16" s="38">
        <v>54.161915621436719</v>
      </c>
      <c r="E16" s="38">
        <v>66.614048934490924</v>
      </c>
      <c r="F16" s="38">
        <v>60.810663170545176</v>
      </c>
      <c r="G16" s="38">
        <v>59.900221729490021</v>
      </c>
      <c r="H16" s="38">
        <v>70.053228419347363</v>
      </c>
      <c r="I16" s="38">
        <v>63.22364002686367</v>
      </c>
      <c r="J16" s="38">
        <v>66.618635926993278</v>
      </c>
      <c r="L16" s="26"/>
      <c r="M16" s="26"/>
      <c r="N16" s="26"/>
      <c r="O16" s="26"/>
    </row>
    <row r="17" spans="1:15" ht="15" customHeight="1">
      <c r="A17" s="24" t="s">
        <v>125</v>
      </c>
      <c r="B17" s="43">
        <v>68.513729836227071</v>
      </c>
      <c r="C17" s="43">
        <v>58.826063543349491</v>
      </c>
      <c r="D17" s="38">
        <v>56.43710991219718</v>
      </c>
      <c r="E17" s="38">
        <v>59.171536962985748</v>
      </c>
      <c r="F17" s="38">
        <v>59.660416083589887</v>
      </c>
      <c r="G17" s="38">
        <v>65.583818571866388</v>
      </c>
      <c r="H17" s="38">
        <v>66.879834966477574</v>
      </c>
      <c r="I17" s="38">
        <v>74.020694752402079</v>
      </c>
      <c r="J17" s="38">
        <v>67.559958289885301</v>
      </c>
      <c r="L17" s="26"/>
      <c r="M17" s="26"/>
      <c r="N17" s="26"/>
      <c r="O17" s="26"/>
    </row>
    <row r="18" spans="1:15" ht="15" customHeight="1">
      <c r="A18" s="24" t="s">
        <v>126</v>
      </c>
      <c r="B18" s="38">
        <v>86.197440585009147</v>
      </c>
      <c r="C18" s="38">
        <v>82.12468193384224</v>
      </c>
      <c r="D18" s="38">
        <v>85.794780545670221</v>
      </c>
      <c r="E18" s="38">
        <v>72.594832325453552</v>
      </c>
      <c r="F18" s="38">
        <v>82.502569373072959</v>
      </c>
      <c r="G18" s="38">
        <v>84.44755244755244</v>
      </c>
      <c r="H18" s="38">
        <v>88.920698539937021</v>
      </c>
      <c r="I18" s="38">
        <v>86.227544910179645</v>
      </c>
      <c r="J18" s="38">
        <v>85.424739195230998</v>
      </c>
      <c r="L18" s="26"/>
      <c r="M18" s="26"/>
      <c r="N18" s="26"/>
      <c r="O18" s="26"/>
    </row>
    <row r="19" spans="1:15" ht="15" customHeight="1">
      <c r="A19" s="24" t="s">
        <v>127</v>
      </c>
      <c r="B19" s="43">
        <v>53.144484643214525</v>
      </c>
      <c r="C19" s="43">
        <v>52.60779108974819</v>
      </c>
      <c r="D19" s="38">
        <v>44.165024128321896</v>
      </c>
      <c r="E19" s="38">
        <v>52.728613569321539</v>
      </c>
      <c r="F19" s="38">
        <v>57.395898073337484</v>
      </c>
      <c r="G19" s="38">
        <v>53.363137573663892</v>
      </c>
      <c r="H19" s="38">
        <v>56.942193408968123</v>
      </c>
      <c r="I19" s="38">
        <v>57.484423676012462</v>
      </c>
      <c r="J19" s="38">
        <v>58.994885479208357</v>
      </c>
      <c r="L19" s="26"/>
      <c r="M19" s="26"/>
      <c r="N19" s="26"/>
      <c r="O19" s="26"/>
    </row>
    <row r="20" spans="1:15" ht="15" customHeight="1">
      <c r="A20" s="24" t="s">
        <v>128</v>
      </c>
      <c r="B20" s="43">
        <v>76.640528270738756</v>
      </c>
      <c r="C20" s="43">
        <v>82.490892531876142</v>
      </c>
      <c r="D20" s="38">
        <v>70.793726235741445</v>
      </c>
      <c r="E20" s="38">
        <v>78.614900314795392</v>
      </c>
      <c r="F20" s="38">
        <v>81.890682746547355</v>
      </c>
      <c r="G20" s="38">
        <v>68.521594684385377</v>
      </c>
      <c r="H20" s="38">
        <v>82.952938800242364</v>
      </c>
      <c r="I20" s="38">
        <v>82.717872968980799</v>
      </c>
      <c r="J20" s="38">
        <v>78.258158387029724</v>
      </c>
      <c r="L20" s="26"/>
      <c r="M20" s="26"/>
      <c r="N20" s="26"/>
      <c r="O20" s="26"/>
    </row>
    <row r="21" spans="1:15" ht="15" customHeight="1">
      <c r="A21" s="24" t="s">
        <v>129</v>
      </c>
      <c r="B21" s="43">
        <v>63.646373056994818</v>
      </c>
      <c r="C21" s="43">
        <v>56.803161850460029</v>
      </c>
      <c r="D21" s="38">
        <v>59.708892137545291</v>
      </c>
      <c r="E21" s="38">
        <v>57.487437185929643</v>
      </c>
      <c r="F21" s="38">
        <v>66.927899686520377</v>
      </c>
      <c r="G21" s="38">
        <v>66.903475810239556</v>
      </c>
      <c r="H21" s="38">
        <v>68.255590286126477</v>
      </c>
      <c r="I21" s="38">
        <v>73.384634952938185</v>
      </c>
      <c r="J21" s="38">
        <v>68.782031002847205</v>
      </c>
      <c r="L21" s="26"/>
      <c r="M21" s="26"/>
      <c r="N21" s="26"/>
      <c r="O21" s="26"/>
    </row>
    <row r="22" spans="1:15" ht="15" customHeight="1">
      <c r="A22" s="24" t="s">
        <v>212</v>
      </c>
      <c r="B22" s="38">
        <v>79.022082018927449</v>
      </c>
      <c r="C22" s="38">
        <v>70.170351576658206</v>
      </c>
      <c r="D22" s="38">
        <v>81.661891117478518</v>
      </c>
      <c r="E22" s="38">
        <v>73.714285714285708</v>
      </c>
      <c r="F22" s="38">
        <v>81.15183246073299</v>
      </c>
      <c r="G22" s="38">
        <v>78.787878787878782</v>
      </c>
      <c r="H22" s="38">
        <v>82.887537993920972</v>
      </c>
      <c r="I22" s="38">
        <v>87.11395101171459</v>
      </c>
      <c r="J22" s="38">
        <v>85.411917942038428</v>
      </c>
      <c r="L22" s="26"/>
      <c r="M22" s="26"/>
      <c r="N22" s="26"/>
      <c r="O22" s="26"/>
    </row>
    <row r="23" spans="1:15" ht="15" customHeight="1">
      <c r="A23" s="24" t="s">
        <v>131</v>
      </c>
      <c r="B23" s="43">
        <v>67.48251748251748</v>
      </c>
      <c r="C23" s="43">
        <v>58.612324114507516</v>
      </c>
      <c r="D23" s="38">
        <v>70.971156390579509</v>
      </c>
      <c r="E23" s="38">
        <v>69.869670863706645</v>
      </c>
      <c r="F23" s="38">
        <v>63.886103870062158</v>
      </c>
      <c r="G23" s="38">
        <v>74.357876712328761</v>
      </c>
      <c r="H23" s="38">
        <v>74.151996565049387</v>
      </c>
      <c r="I23" s="38">
        <v>76.165685830692624</v>
      </c>
      <c r="J23" s="38">
        <v>73.500844594594597</v>
      </c>
      <c r="L23" s="26"/>
      <c r="M23" s="26"/>
      <c r="N23" s="26"/>
      <c r="O23" s="26"/>
    </row>
    <row r="24" spans="1:15" ht="15" customHeight="1">
      <c r="A24" s="24" t="s">
        <v>132</v>
      </c>
      <c r="B24" s="43">
        <v>78.193394349383212</v>
      </c>
      <c r="C24" s="43">
        <v>78.72622733303848</v>
      </c>
      <c r="D24" s="38">
        <v>66.136539953452285</v>
      </c>
      <c r="E24" s="38">
        <v>65.111720893767156</v>
      </c>
      <c r="F24" s="38">
        <v>79.503676470588232</v>
      </c>
      <c r="G24" s="38">
        <v>82.501708817498283</v>
      </c>
      <c r="H24" s="38">
        <v>88.346400570206697</v>
      </c>
      <c r="I24" s="38">
        <v>91.901140684410649</v>
      </c>
      <c r="J24" s="38">
        <v>82.799145299145295</v>
      </c>
      <c r="L24" s="26"/>
      <c r="M24" s="26"/>
      <c r="N24" s="26"/>
      <c r="O24" s="26"/>
    </row>
    <row r="25" spans="1:15" ht="15" customHeight="1">
      <c r="A25" s="24" t="s">
        <v>133</v>
      </c>
      <c r="B25" s="43">
        <v>78.545187362233648</v>
      </c>
      <c r="C25" s="43">
        <v>74.581701673193308</v>
      </c>
      <c r="D25" s="38">
        <v>76.293661060802066</v>
      </c>
      <c r="E25" s="38">
        <v>78.958522555252799</v>
      </c>
      <c r="F25" s="38">
        <v>73.461012311901513</v>
      </c>
      <c r="G25" s="38">
        <v>76.77813163481953</v>
      </c>
      <c r="H25" s="38">
        <v>79.561078794288733</v>
      </c>
      <c r="I25" s="38">
        <v>86.511063958775395</v>
      </c>
      <c r="J25" s="38">
        <v>80.610605249062672</v>
      </c>
      <c r="L25" s="26"/>
      <c r="M25" s="26"/>
      <c r="N25" s="26"/>
      <c r="O25" s="26"/>
    </row>
    <row r="26" spans="1:15" ht="15" customHeight="1">
      <c r="A26" s="24" t="s">
        <v>134</v>
      </c>
      <c r="B26" s="43">
        <v>70.589961843263865</v>
      </c>
      <c r="C26" s="43">
        <v>51.918084799538512</v>
      </c>
      <c r="D26" s="38">
        <v>51.212440695835525</v>
      </c>
      <c r="E26" s="38">
        <v>69.536423841059602</v>
      </c>
      <c r="F26" s="38">
        <v>73.039085349641056</v>
      </c>
      <c r="G26" s="38">
        <v>72.459104317511404</v>
      </c>
      <c r="H26" s="38">
        <v>83.265194875988001</v>
      </c>
      <c r="I26" s="38">
        <v>79.174425822470511</v>
      </c>
      <c r="J26" s="38">
        <v>81.570247933884303</v>
      </c>
      <c r="L26" s="26"/>
      <c r="M26" s="26"/>
      <c r="N26" s="26"/>
      <c r="O26" s="26"/>
    </row>
    <row r="27" spans="1:15" ht="15" customHeight="1">
      <c r="A27" s="24" t="s">
        <v>135</v>
      </c>
      <c r="B27" s="43">
        <v>76.269924028005363</v>
      </c>
      <c r="C27" s="43">
        <v>70.655147588192946</v>
      </c>
      <c r="D27" s="38">
        <v>73.903697334479787</v>
      </c>
      <c r="E27" s="38">
        <v>76.563164610803909</v>
      </c>
      <c r="F27" s="38">
        <v>70.950145883546881</v>
      </c>
      <c r="G27" s="38">
        <v>76.912697341789226</v>
      </c>
      <c r="H27" s="38">
        <v>78.498433029023033</v>
      </c>
      <c r="I27" s="38">
        <v>82.154201559341615</v>
      </c>
      <c r="J27" s="38">
        <v>84.30019092377735</v>
      </c>
      <c r="L27" s="26"/>
      <c r="M27" s="26"/>
      <c r="N27" s="26"/>
      <c r="O27" s="26"/>
    </row>
    <row r="28" spans="1:15" ht="15" customHeight="1">
      <c r="A28" s="24" t="s">
        <v>136</v>
      </c>
      <c r="B28" s="43">
        <v>82.280355380059234</v>
      </c>
      <c r="C28" s="43">
        <v>84.367007672634273</v>
      </c>
      <c r="D28" s="38">
        <v>80.038875598086122</v>
      </c>
      <c r="E28" s="38">
        <v>82.054951345163147</v>
      </c>
      <c r="F28" s="38">
        <v>83.1126245428175</v>
      </c>
      <c r="G28" s="38">
        <v>78.663821842912384</v>
      </c>
      <c r="H28" s="38">
        <v>81.11570247933885</v>
      </c>
      <c r="I28" s="38">
        <v>83.736818654388827</v>
      </c>
      <c r="J28" s="38">
        <v>82.361053647772721</v>
      </c>
      <c r="L28" s="26"/>
      <c r="M28" s="26"/>
      <c r="N28" s="26"/>
      <c r="O28" s="26"/>
    </row>
    <row r="29" spans="1:15" ht="15" customHeight="1">
      <c r="A29" s="24" t="s">
        <v>137</v>
      </c>
      <c r="B29" s="38">
        <v>71.975546975546976</v>
      </c>
      <c r="C29" s="38">
        <v>73.61904761904762</v>
      </c>
      <c r="D29" s="38">
        <v>71.192660550458726</v>
      </c>
      <c r="E29" s="38">
        <v>79.895158803576933</v>
      </c>
      <c r="F29" s="38">
        <v>80.839002267573704</v>
      </c>
      <c r="G29" s="38">
        <v>82.674199623352166</v>
      </c>
      <c r="H29" s="38">
        <v>82.875325426670514</v>
      </c>
      <c r="I29" s="38">
        <v>86.534145559474197</v>
      </c>
      <c r="J29" s="38">
        <v>83.248407643312106</v>
      </c>
      <c r="L29" s="26"/>
      <c r="M29" s="26"/>
      <c r="N29" s="26"/>
      <c r="O29" s="26"/>
    </row>
    <row r="30" spans="1:15" ht="15" customHeight="1">
      <c r="A30" s="24" t="s">
        <v>138</v>
      </c>
      <c r="B30" s="43">
        <v>70.237351655215491</v>
      </c>
      <c r="C30" s="43">
        <v>69.012062033314194</v>
      </c>
      <c r="D30" s="38">
        <v>69.917743830787302</v>
      </c>
      <c r="E30" s="38">
        <v>74.423024708118376</v>
      </c>
      <c r="F30" s="38">
        <v>81.477544512357156</v>
      </c>
      <c r="G30" s="38">
        <v>80.269435868650021</v>
      </c>
      <c r="H30" s="38">
        <v>80.168204015192629</v>
      </c>
      <c r="I30" s="38">
        <v>83.67875647668393</v>
      </c>
      <c r="J30" s="38">
        <v>80.716865796054464</v>
      </c>
      <c r="L30" s="26"/>
      <c r="M30" s="26"/>
      <c r="N30" s="26"/>
      <c r="O30" s="26"/>
    </row>
    <row r="31" spans="1:15" ht="15" customHeight="1">
      <c r="A31" s="24" t="s">
        <v>139</v>
      </c>
      <c r="B31" s="38">
        <v>77.283950617283949</v>
      </c>
      <c r="C31" s="38">
        <v>74.708171206225686</v>
      </c>
      <c r="D31" s="38">
        <v>83.865086599817687</v>
      </c>
      <c r="E31" s="38">
        <v>76.819620253164558</v>
      </c>
      <c r="F31" s="38">
        <v>78.452200303490145</v>
      </c>
      <c r="G31" s="38">
        <v>81.472291149710514</v>
      </c>
      <c r="H31" s="38">
        <v>92.910140148392415</v>
      </c>
      <c r="I31" s="38">
        <v>80.2158273381295</v>
      </c>
      <c r="J31" s="38">
        <v>82.753403933434186</v>
      </c>
      <c r="L31" s="26"/>
      <c r="M31" s="26"/>
      <c r="N31" s="26"/>
      <c r="O31" s="26"/>
    </row>
    <row r="32" spans="1:15" ht="15" customHeight="1">
      <c r="A32" s="24" t="s">
        <v>140</v>
      </c>
      <c r="B32" s="43">
        <v>83.660864682762494</v>
      </c>
      <c r="C32" s="43">
        <v>72.955734149763998</v>
      </c>
      <c r="D32" s="38">
        <v>73.568846916171154</v>
      </c>
      <c r="E32" s="38">
        <v>76.542674330332943</v>
      </c>
      <c r="F32" s="38">
        <v>77.569994717379814</v>
      </c>
      <c r="G32" s="38">
        <v>82.109392024406191</v>
      </c>
      <c r="H32" s="38">
        <v>82.70131086142321</v>
      </c>
      <c r="I32" s="38">
        <v>78.951737222815126</v>
      </c>
      <c r="J32" s="38">
        <v>75.142761168962053</v>
      </c>
      <c r="L32" s="26"/>
      <c r="M32" s="26"/>
      <c r="N32" s="26"/>
      <c r="O32" s="26"/>
    </row>
    <row r="33" spans="1:15" ht="15" customHeight="1">
      <c r="A33" s="24" t="s">
        <v>141</v>
      </c>
      <c r="B33" s="43">
        <v>71.368147063608262</v>
      </c>
      <c r="C33" s="43">
        <v>65.151048088779291</v>
      </c>
      <c r="D33" s="38">
        <v>64.620378210556026</v>
      </c>
      <c r="E33" s="38">
        <v>63.80750176928521</v>
      </c>
      <c r="F33" s="38">
        <v>65.650406504065046</v>
      </c>
      <c r="G33" s="38">
        <v>62.637508283631547</v>
      </c>
      <c r="H33" s="38">
        <v>71.322479291630955</v>
      </c>
      <c r="I33" s="38">
        <v>72.728714127160302</v>
      </c>
      <c r="J33" s="38">
        <v>63.688801350590886</v>
      </c>
      <c r="L33" s="26"/>
      <c r="M33" s="26"/>
      <c r="N33" s="26"/>
      <c r="O33" s="26"/>
    </row>
    <row r="34" spans="1:15" ht="15" customHeight="1" thickBot="1">
      <c r="A34" s="34" t="s">
        <v>142</v>
      </c>
      <c r="B34" s="39">
        <v>73.170731707317074</v>
      </c>
      <c r="C34" s="39">
        <v>45.679012345679013</v>
      </c>
      <c r="D34" s="39">
        <v>58.925476603119584</v>
      </c>
      <c r="E34" s="39">
        <v>69.51951951951952</v>
      </c>
      <c r="F34" s="39">
        <v>63.308270676691727</v>
      </c>
      <c r="G34" s="39">
        <v>75</v>
      </c>
      <c r="H34" s="39">
        <v>69.593709043250328</v>
      </c>
      <c r="I34" s="39">
        <v>86.597938144329902</v>
      </c>
      <c r="J34" s="39">
        <v>86.604774535809014</v>
      </c>
    </row>
    <row r="35" spans="1:15" ht="15" customHeight="1">
      <c r="A35" s="283" t="s">
        <v>66</v>
      </c>
      <c r="B35" s="283"/>
      <c r="C35" s="283"/>
      <c r="D35" s="283"/>
      <c r="E35" s="283"/>
      <c r="F35" s="283"/>
      <c r="G35" s="283"/>
      <c r="H35" s="283"/>
      <c r="I35" s="283"/>
      <c r="J35" s="283"/>
    </row>
  </sheetData>
  <mergeCells count="6">
    <mergeCell ref="A35:J35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6"/>
  <sheetViews>
    <sheetView showGridLines="0" topLeftCell="A7" workbookViewId="0">
      <selection activeCell="M15" sqref="M15"/>
    </sheetView>
  </sheetViews>
  <sheetFormatPr baseColWidth="10" defaultRowHeight="18"/>
  <cols>
    <col min="1" max="1" width="11.42578125" style="3"/>
    <col min="2" max="2" width="5.7109375" style="3" customWidth="1"/>
    <col min="3" max="9" width="11.42578125" style="3"/>
    <col min="10" max="10" width="5.7109375" style="3" customWidth="1"/>
    <col min="11" max="11" width="11.42578125" style="3"/>
  </cols>
  <sheetData>
    <row r="1" spans="2:12">
      <c r="L1" s="276" t="s">
        <v>50</v>
      </c>
    </row>
    <row r="2" spans="2:12" ht="18.75" thickBot="1">
      <c r="L2" s="276"/>
    </row>
    <row r="3" spans="2:12" ht="18.75">
      <c r="B3" s="4"/>
      <c r="C3" s="5"/>
      <c r="D3" s="5"/>
      <c r="E3" s="5"/>
      <c r="F3" s="5"/>
      <c r="G3" s="5"/>
      <c r="H3" s="5"/>
      <c r="I3" s="5"/>
      <c r="J3" s="6"/>
    </row>
    <row r="4" spans="2:12" ht="21">
      <c r="B4" s="7"/>
      <c r="C4" s="277" t="s">
        <v>51</v>
      </c>
      <c r="D4" s="277"/>
      <c r="E4" s="277"/>
      <c r="F4" s="277"/>
      <c r="G4" s="277"/>
      <c r="H4" s="277"/>
      <c r="I4" s="277"/>
      <c r="J4" s="8"/>
    </row>
    <row r="5" spans="2:12" ht="21">
      <c r="B5" s="7"/>
      <c r="C5" s="277" t="s">
        <v>52</v>
      </c>
      <c r="D5" s="277"/>
      <c r="E5" s="277"/>
      <c r="F5" s="277"/>
      <c r="G5" s="277"/>
      <c r="H5" s="277"/>
      <c r="I5" s="277"/>
      <c r="J5" s="9"/>
    </row>
    <row r="6" spans="2:12" ht="18.75">
      <c r="B6" s="7"/>
      <c r="C6" s="10"/>
      <c r="D6" s="10"/>
      <c r="E6" s="10"/>
      <c r="F6" s="10"/>
      <c r="G6" s="10"/>
      <c r="H6" s="10"/>
      <c r="I6" s="10"/>
      <c r="J6" s="11"/>
    </row>
    <row r="7" spans="2:12" ht="18.75">
      <c r="B7" s="7"/>
      <c r="C7" s="10"/>
      <c r="D7" s="10"/>
      <c r="E7" s="10"/>
      <c r="F7" s="10"/>
      <c r="G7" s="10"/>
      <c r="H7" s="10"/>
      <c r="I7" s="10"/>
      <c r="J7" s="11"/>
    </row>
    <row r="8" spans="2:12" ht="18.75">
      <c r="B8" s="7"/>
      <c r="C8" s="10"/>
      <c r="D8" s="10"/>
      <c r="E8" s="10"/>
      <c r="F8" s="10"/>
      <c r="G8" s="10"/>
      <c r="H8" s="10"/>
      <c r="I8" s="10"/>
      <c r="J8" s="11"/>
    </row>
    <row r="9" spans="2:12" ht="18.75">
      <c r="B9" s="7"/>
      <c r="C9" s="10"/>
      <c r="D9" s="10"/>
      <c r="E9" s="10"/>
      <c r="F9" s="10"/>
      <c r="G9" s="10"/>
      <c r="H9" s="10"/>
      <c r="I9" s="10"/>
      <c r="J9" s="11"/>
    </row>
    <row r="10" spans="2:12">
      <c r="B10" s="7"/>
      <c r="C10" s="12" t="s">
        <v>53</v>
      </c>
      <c r="D10"/>
      <c r="E10"/>
      <c r="F10"/>
      <c r="G10"/>
      <c r="H10" t="s">
        <v>54</v>
      </c>
      <c r="I10"/>
      <c r="J10" s="13"/>
    </row>
    <row r="11" spans="2:12">
      <c r="B11" s="7"/>
      <c r="C11" s="12"/>
      <c r="D11"/>
      <c r="E11"/>
      <c r="F11"/>
      <c r="G11"/>
      <c r="H11"/>
      <c r="I11"/>
      <c r="J11" s="13"/>
    </row>
    <row r="12" spans="2:12">
      <c r="B12" s="7"/>
      <c r="C12" s="12"/>
      <c r="D12"/>
      <c r="E12"/>
      <c r="F12"/>
      <c r="G12"/>
      <c r="H12"/>
      <c r="I12"/>
      <c r="J12" s="13"/>
    </row>
    <row r="13" spans="2:12">
      <c r="B13" s="7"/>
      <c r="C13" s="12" t="s">
        <v>55</v>
      </c>
      <c r="D13"/>
      <c r="E13"/>
      <c r="F13"/>
      <c r="G13"/>
      <c r="H13" t="s">
        <v>56</v>
      </c>
      <c r="I13"/>
      <c r="J13" s="13"/>
    </row>
    <row r="14" spans="2:12">
      <c r="B14" s="7"/>
      <c r="C14" s="12"/>
      <c r="D14"/>
      <c r="E14"/>
      <c r="F14"/>
      <c r="G14"/>
      <c r="H14" t="s">
        <v>57</v>
      </c>
      <c r="I14"/>
      <c r="J14" s="13"/>
    </row>
    <row r="15" spans="2:12">
      <c r="B15" s="7"/>
      <c r="C15" s="12"/>
      <c r="D15"/>
      <c r="E15"/>
      <c r="F15"/>
      <c r="G15"/>
      <c r="H15" t="s">
        <v>58</v>
      </c>
      <c r="I15"/>
      <c r="J15" s="13"/>
    </row>
    <row r="16" spans="2:12">
      <c r="B16" s="7"/>
      <c r="C16"/>
      <c r="D16"/>
      <c r="E16"/>
      <c r="F16"/>
      <c r="G16"/>
      <c r="H16" t="s">
        <v>59</v>
      </c>
      <c r="I16"/>
      <c r="J16" s="13"/>
    </row>
    <row r="17" spans="2:10">
      <c r="B17" s="7"/>
      <c r="C17"/>
      <c r="D17"/>
      <c r="E17"/>
      <c r="F17"/>
      <c r="G17"/>
      <c r="H17" t="s">
        <v>60</v>
      </c>
      <c r="I17"/>
      <c r="J17" s="13"/>
    </row>
    <row r="18" spans="2:10">
      <c r="B18" s="7"/>
      <c r="C18"/>
      <c r="D18"/>
      <c r="E18"/>
      <c r="F18"/>
      <c r="G18"/>
      <c r="H18" t="s">
        <v>61</v>
      </c>
      <c r="I18"/>
      <c r="J18" s="13"/>
    </row>
    <row r="19" spans="2:10">
      <c r="B19" s="7"/>
      <c r="C19"/>
      <c r="D19"/>
      <c r="E19"/>
      <c r="F19"/>
      <c r="G19"/>
      <c r="H19" t="s">
        <v>62</v>
      </c>
      <c r="I19"/>
      <c r="J19" s="13"/>
    </row>
    <row r="20" spans="2:10">
      <c r="B20" s="7"/>
      <c r="C20"/>
      <c r="D20"/>
      <c r="E20"/>
      <c r="F20"/>
      <c r="G20"/>
      <c r="H20" t="s">
        <v>346</v>
      </c>
      <c r="I20"/>
      <c r="J20" s="13"/>
    </row>
    <row r="21" spans="2:10">
      <c r="B21" s="7"/>
      <c r="C21"/>
      <c r="D21"/>
      <c r="E21"/>
      <c r="F21"/>
      <c r="G21"/>
      <c r="H21" t="s">
        <v>347</v>
      </c>
      <c r="I21"/>
      <c r="J21" s="13"/>
    </row>
    <row r="22" spans="2:10">
      <c r="B22" s="7"/>
      <c r="C22"/>
      <c r="D22"/>
      <c r="E22"/>
      <c r="F22"/>
      <c r="G22"/>
      <c r="H22"/>
      <c r="I22"/>
      <c r="J22" s="13"/>
    </row>
    <row r="23" spans="2:10">
      <c r="B23" s="7"/>
      <c r="C23"/>
      <c r="D23"/>
      <c r="E23"/>
      <c r="F23"/>
      <c r="G23"/>
      <c r="H23"/>
      <c r="I23"/>
      <c r="J23" s="13"/>
    </row>
    <row r="24" spans="2:10">
      <c r="B24" s="7"/>
      <c r="C24" s="12" t="s">
        <v>63</v>
      </c>
      <c r="D24"/>
      <c r="E24"/>
      <c r="F24"/>
      <c r="G24"/>
      <c r="H24" t="s">
        <v>64</v>
      </c>
      <c r="I24"/>
      <c r="J24" s="13"/>
    </row>
    <row r="25" spans="2:10" ht="18.75">
      <c r="B25" s="7"/>
      <c r="C25" s="10"/>
      <c r="D25" s="10"/>
      <c r="E25" s="10"/>
      <c r="F25" s="10"/>
      <c r="G25" s="10"/>
      <c r="H25" s="10"/>
      <c r="I25" s="10"/>
      <c r="J25" s="11"/>
    </row>
    <row r="26" spans="2:10" ht="19.5" thickBot="1">
      <c r="B26" s="14"/>
      <c r="C26" s="15"/>
      <c r="D26" s="15"/>
      <c r="E26" s="15"/>
      <c r="F26" s="15"/>
      <c r="G26" s="15"/>
      <c r="H26" s="15"/>
      <c r="I26" s="15"/>
      <c r="J26" s="16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48"/>
  <sheetViews>
    <sheetView showGridLines="0" topLeftCell="A28" workbookViewId="0">
      <selection activeCell="N7" sqref="N7"/>
    </sheetView>
  </sheetViews>
  <sheetFormatPr baseColWidth="10" defaultColWidth="23.42578125" defaultRowHeight="12.75"/>
  <cols>
    <col min="1" max="1" width="19.5703125" style="25" customWidth="1"/>
    <col min="2" max="2" width="9" style="25" customWidth="1"/>
    <col min="3" max="3" width="12.140625" style="25" customWidth="1"/>
    <col min="4" max="4" width="11.42578125" style="25" customWidth="1"/>
    <col min="5" max="5" width="10" style="25" customWidth="1"/>
    <col min="6" max="6" width="12.28515625" style="25" customWidth="1"/>
    <col min="7" max="7" width="9.85546875" style="25" bestFit="1" customWidth="1"/>
    <col min="8" max="8" width="11.7109375" style="25" customWidth="1"/>
    <col min="9" max="102" width="10.7109375" style="18" customWidth="1"/>
    <col min="103" max="16384" width="23.42578125" style="18"/>
  </cols>
  <sheetData>
    <row r="1" spans="1:10" ht="12.75" customHeight="1">
      <c r="A1" s="297" t="s">
        <v>115</v>
      </c>
      <c r="B1" s="298"/>
      <c r="C1" s="298"/>
      <c r="D1" s="298"/>
      <c r="E1" s="298"/>
      <c r="F1" s="298"/>
      <c r="G1" s="298"/>
      <c r="H1" s="298"/>
    </row>
    <row r="2" spans="1:10" ht="15" customHeight="1">
      <c r="A2" s="300" t="s">
        <v>169</v>
      </c>
      <c r="B2" s="301"/>
      <c r="C2" s="301"/>
      <c r="D2" s="301"/>
      <c r="E2" s="301"/>
      <c r="F2" s="301"/>
      <c r="G2" s="301"/>
      <c r="H2" s="301"/>
      <c r="J2" s="276" t="s">
        <v>50</v>
      </c>
    </row>
    <row r="3" spans="1:10" ht="15" customHeight="1">
      <c r="A3" s="297" t="s">
        <v>222</v>
      </c>
      <c r="B3" s="298"/>
      <c r="C3" s="298"/>
      <c r="D3" s="298"/>
      <c r="E3" s="298"/>
      <c r="F3" s="298"/>
      <c r="G3" s="298"/>
      <c r="H3" s="298"/>
      <c r="J3" s="276"/>
    </row>
    <row r="4" spans="1:10" ht="15">
      <c r="A4" s="297" t="s">
        <v>358</v>
      </c>
      <c r="B4" s="298"/>
      <c r="C4" s="298"/>
      <c r="D4" s="298"/>
      <c r="E4" s="298"/>
      <c r="F4" s="298"/>
      <c r="G4" s="298"/>
      <c r="H4" s="298"/>
    </row>
    <row r="5" spans="1:10" ht="15" customHeight="1">
      <c r="A5" s="36"/>
      <c r="B5" s="36"/>
      <c r="C5" s="36"/>
      <c r="D5" s="36"/>
      <c r="E5" s="36"/>
      <c r="F5" s="36"/>
      <c r="G5" s="36"/>
      <c r="H5" s="36"/>
    </row>
    <row r="6" spans="1:10" ht="27.75">
      <c r="A6" s="220" t="s">
        <v>245</v>
      </c>
      <c r="B6" s="221" t="s">
        <v>67</v>
      </c>
      <c r="C6" s="221" t="s">
        <v>150</v>
      </c>
      <c r="D6" s="221" t="s">
        <v>151</v>
      </c>
      <c r="E6" s="221" t="s">
        <v>236</v>
      </c>
      <c r="F6" s="221" t="s">
        <v>246</v>
      </c>
      <c r="G6" s="221" t="s">
        <v>253</v>
      </c>
      <c r="H6" s="221" t="s">
        <v>247</v>
      </c>
    </row>
    <row r="7" spans="1:10">
      <c r="A7" s="302" t="s">
        <v>248</v>
      </c>
      <c r="B7" s="302"/>
      <c r="C7" s="302"/>
      <c r="D7" s="302"/>
      <c r="E7" s="302"/>
      <c r="F7" s="302"/>
      <c r="G7" s="302"/>
      <c r="H7" s="302"/>
    </row>
    <row r="8" spans="1:10" ht="15" customHeight="1">
      <c r="A8" s="32" t="s">
        <v>67</v>
      </c>
      <c r="B8" s="265">
        <v>180054</v>
      </c>
      <c r="C8" s="265">
        <v>20164</v>
      </c>
      <c r="D8" s="265">
        <v>132168</v>
      </c>
      <c r="E8" s="265">
        <v>16554</v>
      </c>
      <c r="F8" s="265">
        <v>10351</v>
      </c>
      <c r="G8" s="265">
        <v>282</v>
      </c>
      <c r="H8" s="265">
        <v>535</v>
      </c>
    </row>
    <row r="9" spans="1:10" ht="15" customHeight="1">
      <c r="A9" s="94" t="s">
        <v>68</v>
      </c>
      <c r="B9" s="76">
        <v>168001</v>
      </c>
      <c r="C9" s="76">
        <v>18323</v>
      </c>
      <c r="D9" s="76">
        <v>126822</v>
      </c>
      <c r="E9" s="76">
        <v>13578</v>
      </c>
      <c r="F9" s="76">
        <v>8461</v>
      </c>
      <c r="G9" s="76">
        <v>282</v>
      </c>
      <c r="H9" s="76">
        <v>535</v>
      </c>
    </row>
    <row r="10" spans="1:10" ht="15" customHeight="1">
      <c r="A10" s="94" t="s">
        <v>69</v>
      </c>
      <c r="B10" s="76">
        <v>10420</v>
      </c>
      <c r="C10" s="76">
        <v>1718</v>
      </c>
      <c r="D10" s="76">
        <v>4783</v>
      </c>
      <c r="E10" s="76">
        <v>2391</v>
      </c>
      <c r="F10" s="76">
        <v>1528</v>
      </c>
      <c r="G10" s="76" t="s">
        <v>81</v>
      </c>
      <c r="H10" s="76" t="s">
        <v>81</v>
      </c>
    </row>
    <row r="11" spans="1:10" ht="15" customHeight="1">
      <c r="A11" s="94" t="s">
        <v>70</v>
      </c>
      <c r="B11" s="76">
        <v>1633</v>
      </c>
      <c r="C11" s="76">
        <v>123</v>
      </c>
      <c r="D11" s="76">
        <v>563</v>
      </c>
      <c r="E11" s="76">
        <v>585</v>
      </c>
      <c r="F11" s="76">
        <v>362</v>
      </c>
      <c r="G11" s="76" t="s">
        <v>81</v>
      </c>
      <c r="H11" s="76" t="s">
        <v>81</v>
      </c>
    </row>
    <row r="12" spans="1:10" ht="15" customHeight="1">
      <c r="A12" s="32" t="s">
        <v>249</v>
      </c>
      <c r="B12" s="41">
        <f>SUM(C12:H12)</f>
        <v>128109</v>
      </c>
      <c r="C12" s="49">
        <v>15686</v>
      </c>
      <c r="D12" s="49">
        <v>89845</v>
      </c>
      <c r="E12" s="49">
        <v>13431</v>
      </c>
      <c r="F12" s="49">
        <v>8330</v>
      </c>
      <c r="G12" s="265">
        <v>282</v>
      </c>
      <c r="H12" s="265">
        <v>535</v>
      </c>
    </row>
    <row r="13" spans="1:10" s="28" customFormat="1" ht="15" customHeight="1">
      <c r="A13" s="94" t="s">
        <v>68</v>
      </c>
      <c r="B13" s="29">
        <f t="shared" ref="B13:B19" si="0">SUM(C13:H13)</f>
        <v>116491</v>
      </c>
      <c r="C13" s="33">
        <v>13919</v>
      </c>
      <c r="D13" s="33">
        <v>84766</v>
      </c>
      <c r="E13" s="33">
        <v>10525</v>
      </c>
      <c r="F13" s="33">
        <v>6464</v>
      </c>
      <c r="G13" s="76">
        <v>282</v>
      </c>
      <c r="H13" s="76">
        <v>535</v>
      </c>
    </row>
    <row r="14" spans="1:10" ht="20.100000000000001" customHeight="1">
      <c r="A14" s="94" t="s">
        <v>69</v>
      </c>
      <c r="B14" s="29">
        <f t="shared" si="0"/>
        <v>9985</v>
      </c>
      <c r="C14" s="31">
        <v>1644</v>
      </c>
      <c r="D14" s="33">
        <v>4516</v>
      </c>
      <c r="E14" s="33">
        <v>2321</v>
      </c>
      <c r="F14" s="33">
        <v>1504</v>
      </c>
      <c r="G14" s="76" t="s">
        <v>81</v>
      </c>
      <c r="H14" s="76" t="s">
        <v>81</v>
      </c>
    </row>
    <row r="15" spans="1:10" ht="15" customHeight="1">
      <c r="A15" s="94" t="s">
        <v>70</v>
      </c>
      <c r="B15" s="29">
        <f t="shared" si="0"/>
        <v>1633</v>
      </c>
      <c r="C15" s="33">
        <v>123</v>
      </c>
      <c r="D15" s="33">
        <v>563</v>
      </c>
      <c r="E15" s="33">
        <v>585</v>
      </c>
      <c r="F15" s="33">
        <v>362</v>
      </c>
      <c r="G15" s="76" t="s">
        <v>81</v>
      </c>
      <c r="H15" s="76" t="s">
        <v>81</v>
      </c>
    </row>
    <row r="16" spans="1:10" ht="15" customHeight="1">
      <c r="A16" s="32" t="s">
        <v>80</v>
      </c>
      <c r="B16" s="41">
        <f t="shared" si="0"/>
        <v>51945</v>
      </c>
      <c r="C16" s="49">
        <v>4478</v>
      </c>
      <c r="D16" s="49">
        <v>42323</v>
      </c>
      <c r="E16" s="49">
        <v>3123</v>
      </c>
      <c r="F16" s="49">
        <v>2021</v>
      </c>
      <c r="G16" s="76" t="s">
        <v>81</v>
      </c>
      <c r="H16" s="76" t="s">
        <v>81</v>
      </c>
    </row>
    <row r="17" spans="1:9" s="28" customFormat="1" ht="15" customHeight="1">
      <c r="A17" s="94" t="s">
        <v>68</v>
      </c>
      <c r="B17" s="29">
        <f t="shared" si="0"/>
        <v>51510</v>
      </c>
      <c r="C17" s="31">
        <v>4404</v>
      </c>
      <c r="D17" s="33">
        <v>42056</v>
      </c>
      <c r="E17" s="33">
        <v>3053</v>
      </c>
      <c r="F17" s="33">
        <v>1997</v>
      </c>
      <c r="G17" s="76" t="s">
        <v>81</v>
      </c>
      <c r="H17" s="76" t="s">
        <v>81</v>
      </c>
    </row>
    <row r="18" spans="1:9" ht="15" customHeight="1">
      <c r="A18" s="94" t="s">
        <v>69</v>
      </c>
      <c r="B18" s="29">
        <f t="shared" si="0"/>
        <v>435</v>
      </c>
      <c r="C18" s="33">
        <v>74</v>
      </c>
      <c r="D18" s="33">
        <v>267</v>
      </c>
      <c r="E18" s="33">
        <v>70</v>
      </c>
      <c r="F18" s="33">
        <v>24</v>
      </c>
      <c r="G18" s="76" t="s">
        <v>81</v>
      </c>
      <c r="H18" s="76" t="s">
        <v>81</v>
      </c>
      <c r="I18" s="47"/>
    </row>
    <row r="19" spans="1:9" ht="15" customHeight="1">
      <c r="A19" s="94" t="s">
        <v>70</v>
      </c>
      <c r="B19" s="29">
        <f t="shared" si="0"/>
        <v>0</v>
      </c>
      <c r="C19" s="31"/>
      <c r="D19" s="33"/>
      <c r="E19" s="33"/>
      <c r="F19" s="33"/>
      <c r="G19" s="33"/>
      <c r="H19" s="33"/>
    </row>
    <row r="20" spans="1:9" ht="15" customHeight="1">
      <c r="A20" s="302" t="s">
        <v>250</v>
      </c>
      <c r="B20" s="302"/>
      <c r="C20" s="302"/>
      <c r="D20" s="302"/>
      <c r="E20" s="302"/>
      <c r="F20" s="302"/>
      <c r="G20" s="302"/>
      <c r="H20" s="302"/>
    </row>
    <row r="21" spans="1:9" ht="15" customHeight="1">
      <c r="A21" s="32" t="s">
        <v>67</v>
      </c>
      <c r="B21" s="265">
        <v>129104</v>
      </c>
      <c r="C21" s="265">
        <v>11543</v>
      </c>
      <c r="D21" s="265">
        <v>103486</v>
      </c>
      <c r="E21" s="265">
        <v>8017</v>
      </c>
      <c r="F21" s="265">
        <v>5241</v>
      </c>
      <c r="G21" s="265">
        <v>282</v>
      </c>
      <c r="H21" s="265">
        <v>535</v>
      </c>
    </row>
    <row r="22" spans="1:9" ht="15" customHeight="1">
      <c r="A22" s="94" t="s">
        <v>68</v>
      </c>
      <c r="B22" s="76">
        <v>122108</v>
      </c>
      <c r="C22" s="76">
        <v>10571</v>
      </c>
      <c r="D22" s="76">
        <v>100599</v>
      </c>
      <c r="E22" s="76">
        <v>6235</v>
      </c>
      <c r="F22" s="76">
        <v>3886</v>
      </c>
      <c r="G22" s="76">
        <v>282</v>
      </c>
      <c r="H22" s="76">
        <v>535</v>
      </c>
    </row>
    <row r="23" spans="1:9" ht="15" customHeight="1">
      <c r="A23" s="94" t="s">
        <v>69</v>
      </c>
      <c r="B23" s="76">
        <v>6052</v>
      </c>
      <c r="C23" s="76">
        <v>902</v>
      </c>
      <c r="D23" s="76">
        <v>2502</v>
      </c>
      <c r="E23" s="76">
        <v>1488</v>
      </c>
      <c r="F23" s="76">
        <v>1160</v>
      </c>
      <c r="G23" s="76" t="s">
        <v>81</v>
      </c>
      <c r="H23" s="76" t="s">
        <v>81</v>
      </c>
    </row>
    <row r="24" spans="1:9" ht="15" customHeight="1">
      <c r="A24" s="94" t="s">
        <v>70</v>
      </c>
      <c r="B24" s="76">
        <v>944</v>
      </c>
      <c r="C24" s="76">
        <v>70</v>
      </c>
      <c r="D24" s="76">
        <v>385</v>
      </c>
      <c r="E24" s="76">
        <v>294</v>
      </c>
      <c r="F24" s="76">
        <v>195</v>
      </c>
      <c r="G24" s="76" t="s">
        <v>81</v>
      </c>
      <c r="H24" s="76" t="s">
        <v>81</v>
      </c>
    </row>
    <row r="25" spans="1:9" ht="15" customHeight="1">
      <c r="A25" s="32" t="s">
        <v>249</v>
      </c>
      <c r="B25" s="41">
        <f>SUM(C25:H25)</f>
        <v>89419</v>
      </c>
      <c r="C25" s="49">
        <v>9068</v>
      </c>
      <c r="D25" s="49">
        <v>68058</v>
      </c>
      <c r="E25" s="49">
        <v>6911</v>
      </c>
      <c r="F25" s="49">
        <v>4565</v>
      </c>
      <c r="G25" s="265">
        <v>282</v>
      </c>
      <c r="H25" s="265">
        <v>535</v>
      </c>
    </row>
    <row r="26" spans="1:9" s="28" customFormat="1" ht="15" customHeight="1">
      <c r="A26" s="94" t="s">
        <v>68</v>
      </c>
      <c r="B26" s="29">
        <f t="shared" ref="B26:B32" si="1">SUM(C26:H26)</f>
        <v>82697</v>
      </c>
      <c r="C26" s="33">
        <v>8127</v>
      </c>
      <c r="D26" s="33">
        <v>65330</v>
      </c>
      <c r="E26" s="33">
        <v>5189</v>
      </c>
      <c r="F26" s="33">
        <v>3234</v>
      </c>
      <c r="G26" s="76">
        <v>282</v>
      </c>
      <c r="H26" s="76">
        <v>535</v>
      </c>
    </row>
    <row r="27" spans="1:9" ht="20.100000000000001" customHeight="1">
      <c r="A27" s="94" t="s">
        <v>69</v>
      </c>
      <c r="B27" s="29">
        <f t="shared" si="1"/>
        <v>5778</v>
      </c>
      <c r="C27" s="31">
        <v>871</v>
      </c>
      <c r="D27" s="33">
        <v>2343</v>
      </c>
      <c r="E27" s="33">
        <v>1428</v>
      </c>
      <c r="F27" s="33">
        <v>1136</v>
      </c>
      <c r="G27" s="76" t="s">
        <v>81</v>
      </c>
      <c r="H27" s="76" t="s">
        <v>81</v>
      </c>
    </row>
    <row r="28" spans="1:9" ht="15" customHeight="1">
      <c r="A28" s="94" t="s">
        <v>70</v>
      </c>
      <c r="B28" s="29">
        <f t="shared" si="1"/>
        <v>944</v>
      </c>
      <c r="C28" s="33">
        <v>70</v>
      </c>
      <c r="D28" s="33">
        <v>385</v>
      </c>
      <c r="E28" s="33">
        <v>294</v>
      </c>
      <c r="F28" s="33">
        <v>195</v>
      </c>
      <c r="G28" s="76" t="s">
        <v>81</v>
      </c>
      <c r="H28" s="76" t="s">
        <v>81</v>
      </c>
    </row>
    <row r="29" spans="1:9" ht="15" customHeight="1">
      <c r="A29" s="32" t="s">
        <v>80</v>
      </c>
      <c r="B29" s="41">
        <f t="shared" si="1"/>
        <v>39685</v>
      </c>
      <c r="C29" s="49">
        <v>2475</v>
      </c>
      <c r="D29" s="49">
        <v>35428</v>
      </c>
      <c r="E29" s="49">
        <v>1106</v>
      </c>
      <c r="F29" s="49">
        <v>676</v>
      </c>
      <c r="G29" s="265" t="s">
        <v>81</v>
      </c>
      <c r="H29" s="265" t="s">
        <v>81</v>
      </c>
    </row>
    <row r="30" spans="1:9" s="28" customFormat="1" ht="15" customHeight="1">
      <c r="A30" s="94" t="s">
        <v>68</v>
      </c>
      <c r="B30" s="29">
        <f t="shared" si="1"/>
        <v>39411</v>
      </c>
      <c r="C30" s="31">
        <v>2444</v>
      </c>
      <c r="D30" s="33">
        <v>35269</v>
      </c>
      <c r="E30" s="33">
        <v>1046</v>
      </c>
      <c r="F30" s="33">
        <v>652</v>
      </c>
      <c r="G30" s="76" t="s">
        <v>81</v>
      </c>
      <c r="H30" s="76" t="s">
        <v>81</v>
      </c>
    </row>
    <row r="31" spans="1:9" ht="15" customHeight="1">
      <c r="A31" s="94" t="s">
        <v>69</v>
      </c>
      <c r="B31" s="29">
        <f t="shared" si="1"/>
        <v>274</v>
      </c>
      <c r="C31" s="33">
        <v>31</v>
      </c>
      <c r="D31" s="33">
        <v>159</v>
      </c>
      <c r="E31" s="33">
        <v>60</v>
      </c>
      <c r="F31" s="33">
        <v>24</v>
      </c>
      <c r="G31" s="76" t="s">
        <v>81</v>
      </c>
      <c r="H31" s="76" t="s">
        <v>81</v>
      </c>
      <c r="I31" s="47"/>
    </row>
    <row r="32" spans="1:9" ht="15" customHeight="1">
      <c r="A32" s="94" t="s">
        <v>70</v>
      </c>
      <c r="B32" s="29">
        <f t="shared" si="1"/>
        <v>0</v>
      </c>
      <c r="C32" s="31"/>
      <c r="D32" s="33"/>
      <c r="E32" s="33"/>
      <c r="F32" s="33"/>
      <c r="G32" s="33"/>
      <c r="H32" s="33"/>
    </row>
    <row r="33" spans="1:9" ht="15" customHeight="1">
      <c r="A33" s="302" t="s">
        <v>251</v>
      </c>
      <c r="B33" s="302" t="s">
        <v>65</v>
      </c>
      <c r="C33" s="302"/>
      <c r="D33" s="302"/>
      <c r="E33" s="302"/>
      <c r="F33" s="302"/>
      <c r="G33" s="302"/>
      <c r="H33" s="302"/>
    </row>
    <row r="34" spans="1:9" ht="15" customHeight="1">
      <c r="A34" s="32" t="s">
        <v>67</v>
      </c>
      <c r="B34" s="46">
        <f>+B21/B8*100</f>
        <v>71.70293356437513</v>
      </c>
      <c r="C34" s="46">
        <f t="shared" ref="C34:F34" si="2">+C21/C8*100</f>
        <v>57.245586193215637</v>
      </c>
      <c r="D34" s="46">
        <f t="shared" si="2"/>
        <v>78.29883178984322</v>
      </c>
      <c r="E34" s="46">
        <f t="shared" si="2"/>
        <v>48.429382626555515</v>
      </c>
      <c r="F34" s="46">
        <f t="shared" si="2"/>
        <v>50.632789102502173</v>
      </c>
      <c r="G34" s="46">
        <f>+G21/G8*100</f>
        <v>100</v>
      </c>
      <c r="H34" s="46">
        <f>+H21/H8*100</f>
        <v>100</v>
      </c>
    </row>
    <row r="35" spans="1:9" ht="15" customHeight="1">
      <c r="A35" s="94" t="s">
        <v>68</v>
      </c>
      <c r="B35" s="43">
        <f t="shared" ref="B35:F35" si="3">+B22/B9*100</f>
        <v>72.682900697019662</v>
      </c>
      <c r="C35" s="43">
        <f t="shared" si="3"/>
        <v>57.692517600829561</v>
      </c>
      <c r="D35" s="43">
        <f t="shared" si="3"/>
        <v>79.322988125088713</v>
      </c>
      <c r="E35" s="43">
        <f t="shared" si="3"/>
        <v>45.91987037855354</v>
      </c>
      <c r="F35" s="43">
        <f t="shared" si="3"/>
        <v>45.928377260371114</v>
      </c>
      <c r="G35" s="43">
        <f>+G22/G9*100</f>
        <v>100</v>
      </c>
      <c r="H35" s="43">
        <f>+H22/H9*100</f>
        <v>100</v>
      </c>
    </row>
    <row r="36" spans="1:9" ht="15" customHeight="1">
      <c r="A36" s="94" t="s">
        <v>69</v>
      </c>
      <c r="B36" s="43">
        <f t="shared" ref="B36:F36" si="4">+B23/B10*100</f>
        <v>58.080614203454893</v>
      </c>
      <c r="C36" s="43">
        <f t="shared" si="4"/>
        <v>52.502910360884748</v>
      </c>
      <c r="D36" s="43">
        <f t="shared" si="4"/>
        <v>52.310265523729882</v>
      </c>
      <c r="E36" s="43">
        <f t="shared" si="4"/>
        <v>62.233375156838143</v>
      </c>
      <c r="F36" s="43">
        <f t="shared" si="4"/>
        <v>75.916230366492144</v>
      </c>
      <c r="G36" s="43" t="s">
        <v>81</v>
      </c>
      <c r="H36" s="43" t="s">
        <v>81</v>
      </c>
    </row>
    <row r="37" spans="1:9" ht="15" customHeight="1">
      <c r="A37" s="94" t="s">
        <v>70</v>
      </c>
      <c r="B37" s="43">
        <f t="shared" ref="B37:F37" si="5">+B24/B11*100</f>
        <v>57.807715860379673</v>
      </c>
      <c r="C37" s="43">
        <f t="shared" si="5"/>
        <v>56.910569105691053</v>
      </c>
      <c r="D37" s="43">
        <f t="shared" si="5"/>
        <v>68.383658969804614</v>
      </c>
      <c r="E37" s="43">
        <f t="shared" si="5"/>
        <v>50.256410256410255</v>
      </c>
      <c r="F37" s="43">
        <f t="shared" si="5"/>
        <v>53.867403314917127</v>
      </c>
      <c r="G37" s="43" t="s">
        <v>81</v>
      </c>
      <c r="H37" s="43" t="s">
        <v>81</v>
      </c>
    </row>
    <row r="38" spans="1:9" ht="15" customHeight="1">
      <c r="A38" s="32" t="s">
        <v>249</v>
      </c>
      <c r="B38" s="46">
        <f t="shared" ref="B38:F38" si="6">+B25/B12*100</f>
        <v>69.799155406723955</v>
      </c>
      <c r="C38" s="46">
        <f t="shared" si="6"/>
        <v>57.809511666454164</v>
      </c>
      <c r="D38" s="46">
        <f t="shared" si="6"/>
        <v>75.750459124046969</v>
      </c>
      <c r="E38" s="46">
        <f t="shared" si="6"/>
        <v>51.455587819224178</v>
      </c>
      <c r="F38" s="46">
        <f t="shared" si="6"/>
        <v>54.801920768307319</v>
      </c>
      <c r="G38" s="46">
        <f>+G25/G12*100</f>
        <v>100</v>
      </c>
      <c r="H38" s="46">
        <f>+H25/H12*100</f>
        <v>100</v>
      </c>
    </row>
    <row r="39" spans="1:9" s="28" customFormat="1" ht="15" customHeight="1">
      <c r="A39" s="94" t="s">
        <v>68</v>
      </c>
      <c r="B39" s="43">
        <f t="shared" ref="B39:H39" si="7">+B26/B13*100</f>
        <v>70.990033564824756</v>
      </c>
      <c r="C39" s="43">
        <f t="shared" si="7"/>
        <v>58.387815216610385</v>
      </c>
      <c r="D39" s="43">
        <f t="shared" si="7"/>
        <v>77.070995446287426</v>
      </c>
      <c r="E39" s="43">
        <f t="shared" si="7"/>
        <v>49.301662707838481</v>
      </c>
      <c r="F39" s="43">
        <f t="shared" si="7"/>
        <v>50.030940594059402</v>
      </c>
      <c r="G39" s="43">
        <f t="shared" si="7"/>
        <v>100</v>
      </c>
      <c r="H39" s="43">
        <f t="shared" si="7"/>
        <v>100</v>
      </c>
    </row>
    <row r="40" spans="1:9" ht="20.100000000000001" customHeight="1">
      <c r="A40" s="94" t="s">
        <v>69</v>
      </c>
      <c r="B40" s="43">
        <f t="shared" ref="B40:F40" si="8">+B27/B14*100</f>
        <v>57.866800200300453</v>
      </c>
      <c r="C40" s="43">
        <f t="shared" si="8"/>
        <v>52.980535279805352</v>
      </c>
      <c r="D40" s="43">
        <f t="shared" si="8"/>
        <v>51.882196634189548</v>
      </c>
      <c r="E40" s="43">
        <f t="shared" si="8"/>
        <v>61.525204653166746</v>
      </c>
      <c r="F40" s="43">
        <f t="shared" si="8"/>
        <v>75.531914893617028</v>
      </c>
      <c r="G40" s="43" t="s">
        <v>81</v>
      </c>
      <c r="H40" s="43" t="s">
        <v>81</v>
      </c>
    </row>
    <row r="41" spans="1:9" ht="15" customHeight="1">
      <c r="A41" s="94" t="s">
        <v>70</v>
      </c>
      <c r="B41" s="43">
        <f t="shared" ref="B41:F41" si="9">+B28/B15*100</f>
        <v>57.807715860379673</v>
      </c>
      <c r="C41" s="43">
        <f t="shared" si="9"/>
        <v>56.910569105691053</v>
      </c>
      <c r="D41" s="43">
        <f t="shared" si="9"/>
        <v>68.383658969804614</v>
      </c>
      <c r="E41" s="43">
        <f t="shared" si="9"/>
        <v>50.256410256410255</v>
      </c>
      <c r="F41" s="43">
        <f t="shared" si="9"/>
        <v>53.867403314917127</v>
      </c>
      <c r="G41" s="43" t="s">
        <v>81</v>
      </c>
      <c r="H41" s="43" t="s">
        <v>81</v>
      </c>
    </row>
    <row r="42" spans="1:9" ht="15" customHeight="1">
      <c r="A42" s="32" t="s">
        <v>80</v>
      </c>
      <c r="B42" s="46">
        <f t="shared" ref="B42:F42" si="10">+B29/B16*100</f>
        <v>76.398113389161608</v>
      </c>
      <c r="C42" s="46">
        <f t="shared" si="10"/>
        <v>55.27020991514069</v>
      </c>
      <c r="D42" s="46">
        <f t="shared" si="10"/>
        <v>83.708621789570685</v>
      </c>
      <c r="E42" s="46">
        <f t="shared" si="10"/>
        <v>35.414665385846945</v>
      </c>
      <c r="F42" s="46">
        <f t="shared" si="10"/>
        <v>33.448787728847108</v>
      </c>
      <c r="G42" s="46" t="s">
        <v>81</v>
      </c>
      <c r="H42" s="46" t="s">
        <v>81</v>
      </c>
    </row>
    <row r="43" spans="1:9" s="28" customFormat="1" ht="15" customHeight="1">
      <c r="A43" s="94" t="s">
        <v>68</v>
      </c>
      <c r="B43" s="43">
        <f t="shared" ref="B43:F43" si="11">+B30/B17*100</f>
        <v>76.511357018054753</v>
      </c>
      <c r="C43" s="43">
        <f t="shared" si="11"/>
        <v>55.495004541326068</v>
      </c>
      <c r="D43" s="43">
        <f t="shared" si="11"/>
        <v>83.861993532432948</v>
      </c>
      <c r="E43" s="43">
        <f t="shared" si="11"/>
        <v>34.261382246970193</v>
      </c>
      <c r="F43" s="43">
        <f t="shared" si="11"/>
        <v>32.648973460190284</v>
      </c>
      <c r="G43" s="43" t="s">
        <v>81</v>
      </c>
      <c r="H43" s="43" t="s">
        <v>81</v>
      </c>
    </row>
    <row r="44" spans="1:9" ht="15" customHeight="1">
      <c r="A44" s="94" t="s">
        <v>69</v>
      </c>
      <c r="B44" s="43">
        <f t="shared" ref="B44:F44" si="12">+B31/B18*100</f>
        <v>62.988505747126432</v>
      </c>
      <c r="C44" s="43">
        <f t="shared" si="12"/>
        <v>41.891891891891895</v>
      </c>
      <c r="D44" s="43">
        <f t="shared" si="12"/>
        <v>59.550561797752813</v>
      </c>
      <c r="E44" s="43">
        <f t="shared" si="12"/>
        <v>85.714285714285708</v>
      </c>
      <c r="F44" s="43">
        <f t="shared" si="12"/>
        <v>100</v>
      </c>
      <c r="G44" s="43" t="s">
        <v>81</v>
      </c>
      <c r="H44" s="43" t="s">
        <v>81</v>
      </c>
      <c r="I44" s="47"/>
    </row>
    <row r="45" spans="1:9" ht="15" customHeight="1" thickBot="1">
      <c r="A45" s="95" t="s">
        <v>70</v>
      </c>
      <c r="B45" s="43" t="s">
        <v>81</v>
      </c>
      <c r="C45" s="43" t="s">
        <v>81</v>
      </c>
      <c r="D45" s="43" t="s">
        <v>81</v>
      </c>
      <c r="E45" s="43" t="s">
        <v>81</v>
      </c>
      <c r="F45" s="43" t="s">
        <v>81</v>
      </c>
      <c r="G45" s="43" t="s">
        <v>81</v>
      </c>
      <c r="H45" s="43" t="s">
        <v>81</v>
      </c>
    </row>
    <row r="46" spans="1:9" ht="27.75" customHeight="1">
      <c r="A46" s="299" t="s">
        <v>252</v>
      </c>
      <c r="B46" s="299"/>
      <c r="C46" s="299"/>
      <c r="D46" s="299"/>
      <c r="E46" s="299"/>
      <c r="F46" s="299"/>
      <c r="G46" s="299"/>
      <c r="H46" s="299"/>
    </row>
    <row r="47" spans="1:9">
      <c r="A47" s="288" t="s">
        <v>241</v>
      </c>
      <c r="B47" s="288"/>
      <c r="C47" s="288"/>
      <c r="D47" s="288"/>
      <c r="E47" s="288"/>
      <c r="F47" s="288"/>
      <c r="G47" s="288"/>
      <c r="H47" s="288"/>
    </row>
    <row r="48" spans="1:9" ht="12.75" customHeight="1"/>
  </sheetData>
  <mergeCells count="10">
    <mergeCell ref="A1:H1"/>
    <mergeCell ref="J2:J3"/>
    <mergeCell ref="A46:H46"/>
    <mergeCell ref="A47:H47"/>
    <mergeCell ref="A2:H2"/>
    <mergeCell ref="A3:H3"/>
    <mergeCell ref="A4:H4"/>
    <mergeCell ref="A7:H7"/>
    <mergeCell ref="A20:H20"/>
    <mergeCell ref="A33:H3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57"/>
  <sheetViews>
    <sheetView showGridLines="0" workbookViewId="0">
      <selection activeCell="A3" sqref="A3:H3"/>
    </sheetView>
  </sheetViews>
  <sheetFormatPr baseColWidth="10" defaultRowHeight="15" customHeight="1"/>
  <cols>
    <col min="1" max="1" width="34.85546875" style="25" bestFit="1" customWidth="1"/>
    <col min="2" max="2" width="8.5703125" style="57" bestFit="1" customWidth="1"/>
    <col min="3" max="3" width="9.85546875" style="57" customWidth="1"/>
    <col min="4" max="5" width="8.5703125" style="57" bestFit="1" customWidth="1"/>
    <col min="6" max="6" width="12" style="57" customWidth="1"/>
    <col min="7" max="7" width="10.85546875" style="57" customWidth="1"/>
    <col min="8" max="8" width="11.28515625" style="57" customWidth="1"/>
    <col min="9" max="16384" width="11.42578125" style="18"/>
  </cols>
  <sheetData>
    <row r="1" spans="1:10" ht="15" customHeight="1">
      <c r="A1" s="297" t="s">
        <v>153</v>
      </c>
      <c r="B1" s="298"/>
      <c r="C1" s="298"/>
      <c r="D1" s="298"/>
      <c r="E1" s="298"/>
      <c r="F1" s="298"/>
      <c r="G1" s="298"/>
      <c r="H1" s="298"/>
    </row>
    <row r="2" spans="1:10" ht="15" customHeight="1">
      <c r="A2" s="297" t="s">
        <v>169</v>
      </c>
      <c r="B2" s="298"/>
      <c r="C2" s="298"/>
      <c r="D2" s="298"/>
      <c r="E2" s="298"/>
      <c r="F2" s="298"/>
      <c r="G2" s="298"/>
      <c r="H2" s="298"/>
      <c r="J2" s="276" t="s">
        <v>50</v>
      </c>
    </row>
    <row r="3" spans="1:10" ht="15" customHeight="1">
      <c r="A3" s="297" t="s">
        <v>423</v>
      </c>
      <c r="B3" s="298"/>
      <c r="C3" s="298"/>
      <c r="D3" s="298"/>
      <c r="E3" s="298"/>
      <c r="F3" s="298"/>
      <c r="G3" s="298"/>
      <c r="H3" s="298"/>
      <c r="J3" s="276"/>
    </row>
    <row r="4" spans="1:10" ht="15" customHeight="1">
      <c r="A4" s="297" t="s">
        <v>359</v>
      </c>
      <c r="B4" s="298"/>
      <c r="C4" s="298"/>
      <c r="D4" s="298"/>
      <c r="E4" s="298"/>
      <c r="F4" s="298"/>
      <c r="G4" s="298"/>
      <c r="H4" s="298"/>
    </row>
    <row r="5" spans="1:10" ht="15" customHeight="1">
      <c r="A5" s="19"/>
      <c r="B5" s="54"/>
      <c r="C5" s="54"/>
      <c r="D5" s="54"/>
      <c r="E5" s="54"/>
      <c r="F5" s="54"/>
      <c r="G5" s="54"/>
      <c r="H5" s="54"/>
    </row>
    <row r="6" spans="1:10" ht="25.5">
      <c r="A6" s="214" t="s">
        <v>254</v>
      </c>
      <c r="B6" s="215" t="s">
        <v>67</v>
      </c>
      <c r="C6" s="215" t="s">
        <v>235</v>
      </c>
      <c r="D6" s="215" t="s">
        <v>151</v>
      </c>
      <c r="E6" s="215" t="s">
        <v>236</v>
      </c>
      <c r="F6" s="215" t="s">
        <v>237</v>
      </c>
      <c r="G6" s="215" t="s">
        <v>255</v>
      </c>
      <c r="H6" s="215" t="s">
        <v>238</v>
      </c>
    </row>
    <row r="7" spans="1:10" ht="15" customHeight="1">
      <c r="A7" s="81" t="s">
        <v>67</v>
      </c>
      <c r="B7" s="30">
        <v>180054</v>
      </c>
      <c r="C7" s="30">
        <v>20164</v>
      </c>
      <c r="D7" s="30">
        <v>132168</v>
      </c>
      <c r="E7" s="30">
        <v>16554</v>
      </c>
      <c r="F7" s="30">
        <v>10351</v>
      </c>
      <c r="G7" s="49">
        <v>282</v>
      </c>
      <c r="H7" s="49">
        <v>535</v>
      </c>
    </row>
    <row r="8" spans="1:10" ht="15" customHeight="1">
      <c r="A8" s="74" t="s">
        <v>187</v>
      </c>
      <c r="B8" s="33">
        <v>5</v>
      </c>
      <c r="C8" s="33" t="s">
        <v>81</v>
      </c>
      <c r="D8" s="33" t="s">
        <v>81</v>
      </c>
      <c r="E8" s="33" t="s">
        <v>81</v>
      </c>
      <c r="F8" s="33" t="s">
        <v>81</v>
      </c>
      <c r="G8" s="33">
        <v>5</v>
      </c>
      <c r="H8" s="33" t="s">
        <v>81</v>
      </c>
    </row>
    <row r="9" spans="1:10" ht="15" customHeight="1">
      <c r="A9" s="74" t="s">
        <v>188</v>
      </c>
      <c r="B9" s="31">
        <v>1907</v>
      </c>
      <c r="C9" s="33">
        <v>295</v>
      </c>
      <c r="D9" s="33">
        <v>1013</v>
      </c>
      <c r="E9" s="33">
        <v>344</v>
      </c>
      <c r="F9" s="33">
        <v>220</v>
      </c>
      <c r="G9" s="33">
        <v>35</v>
      </c>
      <c r="H9" s="33" t="s">
        <v>81</v>
      </c>
    </row>
    <row r="10" spans="1:10" ht="15" customHeight="1">
      <c r="A10" s="74" t="s">
        <v>189</v>
      </c>
      <c r="B10" s="33">
        <v>966</v>
      </c>
      <c r="C10" s="33">
        <v>106</v>
      </c>
      <c r="D10" s="33">
        <v>698</v>
      </c>
      <c r="E10" s="33">
        <v>94</v>
      </c>
      <c r="F10" s="33">
        <v>44</v>
      </c>
      <c r="G10" s="33">
        <v>24</v>
      </c>
      <c r="H10" s="33" t="s">
        <v>81</v>
      </c>
    </row>
    <row r="11" spans="1:10" ht="15" customHeight="1">
      <c r="A11" s="74" t="s">
        <v>190</v>
      </c>
      <c r="B11" s="33">
        <v>481</v>
      </c>
      <c r="C11" s="33">
        <v>22</v>
      </c>
      <c r="D11" s="33">
        <v>289</v>
      </c>
      <c r="E11" s="33">
        <v>41</v>
      </c>
      <c r="F11" s="33">
        <v>38</v>
      </c>
      <c r="G11" s="33">
        <v>2</v>
      </c>
      <c r="H11" s="33">
        <v>89</v>
      </c>
    </row>
    <row r="12" spans="1:10" ht="15" customHeight="1">
      <c r="A12" s="74" t="s">
        <v>191</v>
      </c>
      <c r="B12" s="31">
        <v>14726</v>
      </c>
      <c r="C12" s="33">
        <v>1271</v>
      </c>
      <c r="D12" s="31">
        <v>10865</v>
      </c>
      <c r="E12" s="33">
        <v>1310</v>
      </c>
      <c r="F12" s="33">
        <v>837</v>
      </c>
      <c r="G12" s="33">
        <v>1</v>
      </c>
      <c r="H12" s="33">
        <v>442</v>
      </c>
    </row>
    <row r="13" spans="1:10" ht="15" customHeight="1">
      <c r="A13" s="74" t="s">
        <v>256</v>
      </c>
      <c r="B13" s="31">
        <v>10640</v>
      </c>
      <c r="C13" s="33">
        <v>271</v>
      </c>
      <c r="D13" s="31">
        <v>8456</v>
      </c>
      <c r="E13" s="33">
        <v>1301</v>
      </c>
      <c r="F13" s="33">
        <v>599</v>
      </c>
      <c r="G13" s="33">
        <v>13</v>
      </c>
      <c r="H13" s="33" t="s">
        <v>81</v>
      </c>
    </row>
    <row r="14" spans="1:10" ht="15" customHeight="1">
      <c r="A14" s="74" t="s">
        <v>194</v>
      </c>
      <c r="B14" s="33">
        <v>701</v>
      </c>
      <c r="C14" s="33">
        <v>146</v>
      </c>
      <c r="D14" s="33">
        <v>473</v>
      </c>
      <c r="E14" s="33">
        <v>63</v>
      </c>
      <c r="F14" s="33">
        <v>15</v>
      </c>
      <c r="G14" s="33">
        <v>4</v>
      </c>
      <c r="H14" s="33" t="s">
        <v>81</v>
      </c>
    </row>
    <row r="15" spans="1:10" ht="15" customHeight="1">
      <c r="A15" s="74" t="s">
        <v>195</v>
      </c>
      <c r="B15" s="33">
        <v>520</v>
      </c>
      <c r="C15" s="33">
        <v>57</v>
      </c>
      <c r="D15" s="33">
        <v>246</v>
      </c>
      <c r="E15" s="33">
        <v>139</v>
      </c>
      <c r="F15" s="33">
        <v>78</v>
      </c>
      <c r="G15" s="33" t="s">
        <v>81</v>
      </c>
      <c r="H15" s="33" t="s">
        <v>81</v>
      </c>
    </row>
    <row r="16" spans="1:10" ht="15" customHeight="1">
      <c r="A16" s="77" t="s">
        <v>196</v>
      </c>
      <c r="B16" s="82">
        <v>277</v>
      </c>
      <c r="C16" s="82">
        <v>29</v>
      </c>
      <c r="D16" s="96">
        <v>131</v>
      </c>
      <c r="E16" s="96">
        <v>74</v>
      </c>
      <c r="F16" s="82">
        <v>43</v>
      </c>
      <c r="G16" s="82" t="s">
        <v>81</v>
      </c>
      <c r="H16" s="82" t="s">
        <v>81</v>
      </c>
    </row>
    <row r="17" spans="1:8" ht="15" customHeight="1">
      <c r="A17" s="77" t="s">
        <v>197</v>
      </c>
      <c r="B17" s="82">
        <v>99</v>
      </c>
      <c r="C17" s="82">
        <v>9</v>
      </c>
      <c r="D17" s="96">
        <v>54</v>
      </c>
      <c r="E17" s="96">
        <v>22</v>
      </c>
      <c r="F17" s="82">
        <v>14</v>
      </c>
      <c r="G17" s="82" t="s">
        <v>81</v>
      </c>
      <c r="H17" s="82" t="s">
        <v>81</v>
      </c>
    </row>
    <row r="18" spans="1:8" ht="15" customHeight="1">
      <c r="A18" s="77" t="s">
        <v>345</v>
      </c>
      <c r="B18" s="82">
        <v>144</v>
      </c>
      <c r="C18" s="82">
        <v>19</v>
      </c>
      <c r="D18" s="96">
        <v>61</v>
      </c>
      <c r="E18" s="96">
        <v>43</v>
      </c>
      <c r="F18" s="82">
        <v>21</v>
      </c>
      <c r="G18" s="82" t="s">
        <v>81</v>
      </c>
      <c r="H18" s="82" t="s">
        <v>81</v>
      </c>
    </row>
    <row r="19" spans="1:8" ht="15" customHeight="1">
      <c r="A19" s="74" t="s">
        <v>199</v>
      </c>
      <c r="B19" s="33">
        <v>548</v>
      </c>
      <c r="C19" s="33">
        <v>57</v>
      </c>
      <c r="D19" s="75">
        <v>243</v>
      </c>
      <c r="E19" s="75">
        <v>150</v>
      </c>
      <c r="F19" s="33">
        <v>97</v>
      </c>
      <c r="G19" s="33">
        <v>1</v>
      </c>
      <c r="H19" s="33" t="s">
        <v>81</v>
      </c>
    </row>
    <row r="20" spans="1:8" ht="15" customHeight="1">
      <c r="A20" s="77" t="s">
        <v>196</v>
      </c>
      <c r="B20" s="82">
        <v>256</v>
      </c>
      <c r="C20" s="82">
        <v>19</v>
      </c>
      <c r="D20" s="82">
        <v>126</v>
      </c>
      <c r="E20" s="82">
        <v>67</v>
      </c>
      <c r="F20" s="82">
        <v>43</v>
      </c>
      <c r="G20" s="82">
        <v>1</v>
      </c>
      <c r="H20" s="82" t="s">
        <v>81</v>
      </c>
    </row>
    <row r="21" spans="1:8" ht="15" customHeight="1">
      <c r="A21" s="77" t="s">
        <v>197</v>
      </c>
      <c r="B21" s="82">
        <v>47</v>
      </c>
      <c r="C21" s="82">
        <v>7</v>
      </c>
      <c r="D21" s="96">
        <v>27</v>
      </c>
      <c r="E21" s="96">
        <v>7</v>
      </c>
      <c r="F21" s="82">
        <v>6</v>
      </c>
      <c r="G21" s="82" t="s">
        <v>81</v>
      </c>
      <c r="H21" s="82" t="s">
        <v>81</v>
      </c>
    </row>
    <row r="22" spans="1:8" ht="15" customHeight="1">
      <c r="A22" s="77" t="s">
        <v>345</v>
      </c>
      <c r="B22" s="82">
        <v>245</v>
      </c>
      <c r="C22" s="82">
        <v>31</v>
      </c>
      <c r="D22" s="96">
        <v>90</v>
      </c>
      <c r="E22" s="96">
        <v>76</v>
      </c>
      <c r="F22" s="82">
        <v>48</v>
      </c>
      <c r="G22" s="82" t="s">
        <v>81</v>
      </c>
      <c r="H22" s="82" t="s">
        <v>81</v>
      </c>
    </row>
    <row r="23" spans="1:8" ht="15" customHeight="1">
      <c r="A23" s="74" t="s">
        <v>257</v>
      </c>
      <c r="B23" s="33">
        <v>21</v>
      </c>
      <c r="C23" s="33">
        <v>3</v>
      </c>
      <c r="D23" s="75">
        <v>9</v>
      </c>
      <c r="E23" s="75">
        <v>3</v>
      </c>
      <c r="F23" s="33">
        <v>2</v>
      </c>
      <c r="G23" s="33">
        <v>0</v>
      </c>
      <c r="H23" s="33">
        <v>4</v>
      </c>
    </row>
    <row r="24" spans="1:8" ht="15" customHeight="1">
      <c r="A24" s="74" t="s">
        <v>201</v>
      </c>
      <c r="B24" s="75">
        <v>7095</v>
      </c>
      <c r="C24" s="33">
        <v>1146</v>
      </c>
      <c r="D24" s="75">
        <v>4125</v>
      </c>
      <c r="E24" s="75">
        <v>1204</v>
      </c>
      <c r="F24" s="33">
        <v>613</v>
      </c>
      <c r="G24" s="33">
        <v>7</v>
      </c>
      <c r="H24" s="33" t="s">
        <v>81</v>
      </c>
    </row>
    <row r="25" spans="1:8" ht="15" customHeight="1">
      <c r="A25" s="74" t="s">
        <v>258</v>
      </c>
      <c r="B25" s="31">
        <v>30623</v>
      </c>
      <c r="C25" s="75">
        <v>4020</v>
      </c>
      <c r="D25" s="31">
        <v>24841</v>
      </c>
      <c r="E25" s="33">
        <v>1207</v>
      </c>
      <c r="F25" s="33">
        <v>554</v>
      </c>
      <c r="G25" s="33">
        <v>1</v>
      </c>
      <c r="H25" s="33" t="s">
        <v>81</v>
      </c>
    </row>
    <row r="26" spans="1:8" ht="15" customHeight="1">
      <c r="A26" s="74" t="s">
        <v>259</v>
      </c>
      <c r="B26" s="31">
        <v>74890</v>
      </c>
      <c r="C26" s="33">
        <v>915</v>
      </c>
      <c r="D26" s="31">
        <v>58634</v>
      </c>
      <c r="E26" s="75">
        <v>9083</v>
      </c>
      <c r="F26" s="75">
        <v>6211</v>
      </c>
      <c r="G26" s="33">
        <v>47</v>
      </c>
      <c r="H26" s="33" t="s">
        <v>81</v>
      </c>
    </row>
    <row r="27" spans="1:8" ht="15" customHeight="1">
      <c r="A27" s="74" t="s">
        <v>203</v>
      </c>
      <c r="B27" s="31">
        <v>33258</v>
      </c>
      <c r="C27" s="31">
        <v>11573</v>
      </c>
      <c r="D27" s="31">
        <v>21193</v>
      </c>
      <c r="E27" s="75">
        <v>287</v>
      </c>
      <c r="F27" s="75">
        <v>179</v>
      </c>
      <c r="G27" s="33">
        <v>26</v>
      </c>
      <c r="H27" s="33" t="s">
        <v>81</v>
      </c>
    </row>
    <row r="28" spans="1:8" ht="15" customHeight="1" thickBot="1">
      <c r="A28" s="78" t="s">
        <v>204</v>
      </c>
      <c r="B28" s="40">
        <v>3673</v>
      </c>
      <c r="C28" s="35">
        <v>282</v>
      </c>
      <c r="D28" s="40">
        <v>1083</v>
      </c>
      <c r="E28" s="40">
        <v>1328</v>
      </c>
      <c r="F28" s="35">
        <v>864</v>
      </c>
      <c r="G28" s="35">
        <v>116</v>
      </c>
      <c r="H28" s="35" t="s">
        <v>81</v>
      </c>
    </row>
    <row r="29" spans="1:8" ht="12.75">
      <c r="A29" s="303" t="s">
        <v>260</v>
      </c>
      <c r="B29" s="303"/>
      <c r="C29" s="303"/>
      <c r="D29" s="303"/>
      <c r="E29" s="303"/>
      <c r="F29" s="303"/>
      <c r="G29" s="303"/>
      <c r="H29" s="303"/>
    </row>
    <row r="30" spans="1:8" ht="12.75">
      <c r="A30" s="303" t="s">
        <v>261</v>
      </c>
      <c r="B30" s="303"/>
      <c r="C30" s="303"/>
      <c r="D30" s="303"/>
      <c r="E30" s="303"/>
      <c r="F30" s="303"/>
      <c r="G30" s="303"/>
      <c r="H30" s="303"/>
    </row>
    <row r="31" spans="1:8" ht="12.75">
      <c r="A31" s="303" t="s">
        <v>262</v>
      </c>
      <c r="B31" s="303"/>
      <c r="C31" s="303"/>
      <c r="D31" s="303"/>
      <c r="E31" s="303"/>
      <c r="F31" s="303"/>
      <c r="G31" s="303"/>
      <c r="H31" s="303"/>
    </row>
    <row r="32" spans="1:8" ht="12.75">
      <c r="A32" s="303" t="s">
        <v>263</v>
      </c>
      <c r="B32" s="303"/>
      <c r="C32" s="303"/>
      <c r="D32" s="303"/>
      <c r="E32" s="303"/>
      <c r="F32" s="303"/>
      <c r="G32" s="303"/>
      <c r="H32" s="303"/>
    </row>
    <row r="33" spans="1:8" ht="12.75">
      <c r="A33" s="304" t="s">
        <v>241</v>
      </c>
      <c r="B33" s="298"/>
      <c r="C33" s="298"/>
      <c r="D33" s="298"/>
      <c r="E33" s="298"/>
      <c r="F33" s="298"/>
      <c r="G33" s="298"/>
      <c r="H33" s="298"/>
    </row>
    <row r="34" spans="1:8" ht="15" customHeight="1">
      <c r="A34" s="288"/>
      <c r="B34" s="298"/>
      <c r="C34" s="298"/>
      <c r="D34" s="298"/>
      <c r="E34" s="298"/>
      <c r="F34" s="298"/>
      <c r="G34" s="298"/>
      <c r="H34" s="298"/>
    </row>
    <row r="35" spans="1:8" ht="15" customHeight="1">
      <c r="B35" s="56"/>
      <c r="C35" s="56"/>
      <c r="D35" s="56"/>
      <c r="E35" s="56"/>
      <c r="F35" s="56"/>
      <c r="G35" s="56"/>
      <c r="H35" s="56"/>
    </row>
    <row r="36" spans="1:8" ht="15" customHeight="1">
      <c r="B36" s="56"/>
      <c r="C36" s="56"/>
      <c r="D36" s="56"/>
      <c r="E36" s="56"/>
      <c r="F36" s="56"/>
      <c r="G36" s="56"/>
      <c r="H36" s="56"/>
    </row>
    <row r="37" spans="1:8" ht="15" customHeight="1">
      <c r="B37" s="56"/>
      <c r="C37" s="56"/>
      <c r="D37" s="56"/>
      <c r="E37" s="56"/>
      <c r="F37" s="56"/>
      <c r="G37" s="56"/>
      <c r="H37" s="56"/>
    </row>
    <row r="38" spans="1:8" ht="12.75"/>
    <row r="39" spans="1:8" ht="12.75"/>
    <row r="40" spans="1:8" ht="12.75"/>
    <row r="41" spans="1:8" ht="12.75"/>
    <row r="42" spans="1:8" ht="12.75"/>
    <row r="43" spans="1:8" ht="12.75"/>
    <row r="44" spans="1:8" ht="12.75"/>
    <row r="45" spans="1:8" ht="12.75"/>
    <row r="46" spans="1:8" ht="12.75"/>
    <row r="47" spans="1:8" ht="12.75"/>
    <row r="48" spans="1:8" ht="12.75"/>
    <row r="49" ht="12.75"/>
    <row r="50" ht="12.75"/>
    <row r="51" ht="12.75"/>
    <row r="52" ht="12.75"/>
    <row r="53" ht="12.75"/>
    <row r="54" ht="12.75"/>
    <row r="55" ht="12.75"/>
    <row r="56" ht="12.75"/>
    <row r="57" ht="12.75"/>
  </sheetData>
  <mergeCells count="11">
    <mergeCell ref="J2:J3"/>
    <mergeCell ref="A1:H1"/>
    <mergeCell ref="A34:H34"/>
    <mergeCell ref="A29:H29"/>
    <mergeCell ref="A33:H33"/>
    <mergeCell ref="A2:H2"/>
    <mergeCell ref="A3:H3"/>
    <mergeCell ref="A4:H4"/>
    <mergeCell ref="A30:H30"/>
    <mergeCell ref="A31:H31"/>
    <mergeCell ref="A32:H32"/>
  </mergeCells>
  <conditionalFormatting sqref="G9:H9">
    <cfRule type="cellIs" dxfId="28" priority="2" operator="equal">
      <formula>0</formula>
    </cfRule>
  </conditionalFormatting>
  <conditionalFormatting sqref="G8:H8">
    <cfRule type="cellIs" dxfId="27" priority="3" operator="equal">
      <formula>0</formula>
    </cfRule>
  </conditionalFormatting>
  <conditionalFormatting sqref="G10:H11">
    <cfRule type="cellIs" dxfId="26" priority="1" operator="equal">
      <formula>0</formula>
    </cfRule>
  </conditionalFormatting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J37"/>
  <sheetViews>
    <sheetView showGridLines="0" workbookViewId="0">
      <selection activeCell="A3" sqref="A3:H3"/>
    </sheetView>
  </sheetViews>
  <sheetFormatPr baseColWidth="10" defaultRowHeight="12.75"/>
  <cols>
    <col min="1" max="1" width="34.85546875" style="25" bestFit="1" customWidth="1"/>
    <col min="2" max="2" width="8.5703125" style="57" bestFit="1" customWidth="1"/>
    <col min="3" max="3" width="9.85546875" style="57" customWidth="1"/>
    <col min="4" max="5" width="8.5703125" style="57" bestFit="1" customWidth="1"/>
    <col min="6" max="6" width="12" style="57" customWidth="1"/>
    <col min="7" max="7" width="10.85546875" style="57" customWidth="1"/>
    <col min="8" max="8" width="11.28515625" style="57" customWidth="1"/>
    <col min="9" max="16384" width="11.42578125" style="18"/>
  </cols>
  <sheetData>
    <row r="1" spans="1:10" ht="15" customHeight="1">
      <c r="A1" s="297" t="s">
        <v>154</v>
      </c>
      <c r="B1" s="298"/>
      <c r="C1" s="298"/>
      <c r="D1" s="298"/>
      <c r="E1" s="298"/>
      <c r="F1" s="298"/>
      <c r="G1" s="298"/>
      <c r="H1" s="298"/>
    </row>
    <row r="2" spans="1:10" ht="15" customHeight="1">
      <c r="A2" s="297" t="s">
        <v>213</v>
      </c>
      <c r="B2" s="298"/>
      <c r="C2" s="298"/>
      <c r="D2" s="298"/>
      <c r="E2" s="298"/>
      <c r="F2" s="298"/>
      <c r="G2" s="298"/>
      <c r="H2" s="298"/>
      <c r="J2" s="276" t="s">
        <v>50</v>
      </c>
    </row>
    <row r="3" spans="1:10" ht="15" customHeight="1">
      <c r="A3" s="297" t="s">
        <v>425</v>
      </c>
      <c r="B3" s="298"/>
      <c r="C3" s="298"/>
      <c r="D3" s="298"/>
      <c r="E3" s="298"/>
      <c r="F3" s="298"/>
      <c r="G3" s="298"/>
      <c r="H3" s="298"/>
      <c r="J3" s="276"/>
    </row>
    <row r="4" spans="1:10" ht="15" customHeight="1">
      <c r="A4" s="297" t="s">
        <v>359</v>
      </c>
      <c r="B4" s="298"/>
      <c r="C4" s="298"/>
      <c r="D4" s="298"/>
      <c r="E4" s="298"/>
      <c r="F4" s="298"/>
      <c r="G4" s="298"/>
      <c r="H4" s="298"/>
    </row>
    <row r="5" spans="1:10" ht="15" customHeight="1">
      <c r="A5" s="19"/>
      <c r="B5" s="54"/>
      <c r="C5" s="54"/>
      <c r="D5" s="54"/>
      <c r="E5" s="54"/>
      <c r="F5" s="54"/>
      <c r="G5" s="54"/>
      <c r="H5" s="54"/>
    </row>
    <row r="6" spans="1:10" ht="25.5">
      <c r="A6" s="214" t="s">
        <v>254</v>
      </c>
      <c r="B6" s="215" t="s">
        <v>67</v>
      </c>
      <c r="C6" s="215" t="s">
        <v>235</v>
      </c>
      <c r="D6" s="215" t="s">
        <v>151</v>
      </c>
      <c r="E6" s="215" t="s">
        <v>236</v>
      </c>
      <c r="F6" s="215" t="s">
        <v>237</v>
      </c>
      <c r="G6" s="215" t="s">
        <v>255</v>
      </c>
      <c r="H6" s="215" t="s">
        <v>238</v>
      </c>
    </row>
    <row r="7" spans="1:10" ht="15" customHeight="1">
      <c r="A7" s="81" t="s">
        <v>67</v>
      </c>
      <c r="B7" s="30">
        <v>129104</v>
      </c>
      <c r="C7" s="30">
        <v>11543</v>
      </c>
      <c r="D7" s="30">
        <v>103486</v>
      </c>
      <c r="E7" s="30">
        <v>8017</v>
      </c>
      <c r="F7" s="30">
        <v>5241</v>
      </c>
      <c r="G7" s="49">
        <v>282</v>
      </c>
      <c r="H7" s="49">
        <v>535</v>
      </c>
    </row>
    <row r="8" spans="1:10" ht="15" customHeight="1">
      <c r="A8" s="74" t="s">
        <v>187</v>
      </c>
      <c r="B8" s="33">
        <v>5</v>
      </c>
      <c r="C8" s="33" t="s">
        <v>81</v>
      </c>
      <c r="D8" s="33" t="s">
        <v>81</v>
      </c>
      <c r="E8" s="33" t="s">
        <v>81</v>
      </c>
      <c r="F8" s="33" t="s">
        <v>81</v>
      </c>
      <c r="G8" s="33">
        <v>5</v>
      </c>
      <c r="H8" s="33" t="s">
        <v>81</v>
      </c>
    </row>
    <row r="9" spans="1:10" ht="15" customHeight="1">
      <c r="A9" s="74" t="s">
        <v>188</v>
      </c>
      <c r="B9" s="31">
        <v>1009</v>
      </c>
      <c r="C9" s="33">
        <v>110</v>
      </c>
      <c r="D9" s="33">
        <v>636</v>
      </c>
      <c r="E9" s="33">
        <v>140</v>
      </c>
      <c r="F9" s="33">
        <v>88</v>
      </c>
      <c r="G9" s="33">
        <v>35</v>
      </c>
      <c r="H9" s="33" t="s">
        <v>81</v>
      </c>
    </row>
    <row r="10" spans="1:10" ht="15" customHeight="1">
      <c r="A10" s="74" t="s">
        <v>189</v>
      </c>
      <c r="B10" s="33">
        <v>683</v>
      </c>
      <c r="C10" s="33">
        <v>65</v>
      </c>
      <c r="D10" s="33">
        <v>540</v>
      </c>
      <c r="E10" s="33">
        <v>33</v>
      </c>
      <c r="F10" s="33">
        <v>21</v>
      </c>
      <c r="G10" s="33">
        <v>24</v>
      </c>
      <c r="H10" s="33" t="s">
        <v>81</v>
      </c>
    </row>
    <row r="11" spans="1:10" ht="15" customHeight="1">
      <c r="A11" s="74" t="s">
        <v>190</v>
      </c>
      <c r="B11" s="33">
        <v>213</v>
      </c>
      <c r="C11" s="33">
        <v>9</v>
      </c>
      <c r="D11" s="33">
        <v>83</v>
      </c>
      <c r="E11" s="33">
        <v>14</v>
      </c>
      <c r="F11" s="33">
        <v>16</v>
      </c>
      <c r="G11" s="33">
        <v>2</v>
      </c>
      <c r="H11" s="33">
        <v>89</v>
      </c>
    </row>
    <row r="12" spans="1:10" ht="15" customHeight="1">
      <c r="A12" s="74" t="s">
        <v>191</v>
      </c>
      <c r="B12" s="31">
        <v>4137</v>
      </c>
      <c r="C12" s="33">
        <v>273</v>
      </c>
      <c r="D12" s="31">
        <v>2789</v>
      </c>
      <c r="E12" s="33">
        <v>356</v>
      </c>
      <c r="F12" s="33">
        <v>276</v>
      </c>
      <c r="G12" s="33">
        <v>1</v>
      </c>
      <c r="H12" s="33">
        <v>442</v>
      </c>
    </row>
    <row r="13" spans="1:10" ht="15" customHeight="1">
      <c r="A13" s="74" t="s">
        <v>256</v>
      </c>
      <c r="B13" s="31">
        <v>8565</v>
      </c>
      <c r="C13" s="33">
        <v>172</v>
      </c>
      <c r="D13" s="31">
        <v>7236</v>
      </c>
      <c r="E13" s="33">
        <v>751</v>
      </c>
      <c r="F13" s="33">
        <v>393</v>
      </c>
      <c r="G13" s="33">
        <v>13</v>
      </c>
      <c r="H13" s="33" t="s">
        <v>81</v>
      </c>
    </row>
    <row r="14" spans="1:10" ht="15" customHeight="1">
      <c r="A14" s="74" t="s">
        <v>194</v>
      </c>
      <c r="B14" s="33">
        <v>474</v>
      </c>
      <c r="C14" s="33">
        <v>88</v>
      </c>
      <c r="D14" s="33">
        <v>352</v>
      </c>
      <c r="E14" s="33">
        <v>24</v>
      </c>
      <c r="F14" s="33">
        <v>6</v>
      </c>
      <c r="G14" s="33">
        <v>4</v>
      </c>
      <c r="H14" s="33" t="s">
        <v>81</v>
      </c>
    </row>
    <row r="15" spans="1:10" ht="15" customHeight="1">
      <c r="A15" s="74" t="s">
        <v>195</v>
      </c>
      <c r="B15" s="33">
        <v>293</v>
      </c>
      <c r="C15" s="33">
        <v>26</v>
      </c>
      <c r="D15" s="33">
        <v>146</v>
      </c>
      <c r="E15" s="33">
        <v>75</v>
      </c>
      <c r="F15" s="33">
        <v>46</v>
      </c>
      <c r="G15" s="33" t="s">
        <v>81</v>
      </c>
      <c r="H15" s="33" t="s">
        <v>81</v>
      </c>
    </row>
    <row r="16" spans="1:10" ht="15" customHeight="1">
      <c r="A16" s="77" t="s">
        <v>196</v>
      </c>
      <c r="B16" s="82">
        <v>156</v>
      </c>
      <c r="C16" s="82">
        <v>14</v>
      </c>
      <c r="D16" s="96">
        <v>77</v>
      </c>
      <c r="E16" s="96">
        <v>40</v>
      </c>
      <c r="F16" s="82">
        <v>25</v>
      </c>
      <c r="G16" s="82" t="s">
        <v>81</v>
      </c>
      <c r="H16" s="82" t="s">
        <v>81</v>
      </c>
    </row>
    <row r="17" spans="1:8" ht="15" customHeight="1">
      <c r="A17" s="77" t="s">
        <v>197</v>
      </c>
      <c r="B17" s="82">
        <v>69</v>
      </c>
      <c r="C17" s="82">
        <v>5</v>
      </c>
      <c r="D17" s="96">
        <v>40</v>
      </c>
      <c r="E17" s="96">
        <v>16</v>
      </c>
      <c r="F17" s="82">
        <v>8</v>
      </c>
      <c r="G17" s="82" t="s">
        <v>81</v>
      </c>
      <c r="H17" s="82" t="s">
        <v>81</v>
      </c>
    </row>
    <row r="18" spans="1:8" ht="15" customHeight="1">
      <c r="A18" s="77" t="s">
        <v>345</v>
      </c>
      <c r="B18" s="82">
        <v>68</v>
      </c>
      <c r="C18" s="82">
        <v>7</v>
      </c>
      <c r="D18" s="96">
        <v>29</v>
      </c>
      <c r="E18" s="96">
        <v>19</v>
      </c>
      <c r="F18" s="82">
        <v>13</v>
      </c>
      <c r="G18" s="82" t="s">
        <v>81</v>
      </c>
      <c r="H18" s="82" t="s">
        <v>81</v>
      </c>
    </row>
    <row r="19" spans="1:8" ht="15" customHeight="1">
      <c r="A19" s="74" t="s">
        <v>199</v>
      </c>
      <c r="B19" s="33">
        <v>309</v>
      </c>
      <c r="C19" s="33">
        <v>16</v>
      </c>
      <c r="D19" s="75">
        <v>141</v>
      </c>
      <c r="E19" s="75">
        <v>91</v>
      </c>
      <c r="F19" s="33">
        <v>60</v>
      </c>
      <c r="G19" s="33">
        <v>1</v>
      </c>
      <c r="H19" s="33" t="s">
        <v>81</v>
      </c>
    </row>
    <row r="20" spans="1:8" ht="15" customHeight="1">
      <c r="A20" s="77" t="s">
        <v>196</v>
      </c>
      <c r="B20" s="33">
        <v>138</v>
      </c>
      <c r="C20" s="33">
        <v>8</v>
      </c>
      <c r="D20" s="33">
        <v>72</v>
      </c>
      <c r="E20" s="33">
        <v>36</v>
      </c>
      <c r="F20" s="33">
        <v>21</v>
      </c>
      <c r="G20" s="33">
        <v>1</v>
      </c>
      <c r="H20" s="33" t="s">
        <v>81</v>
      </c>
    </row>
    <row r="21" spans="1:8" ht="15" customHeight="1">
      <c r="A21" s="77" t="s">
        <v>197</v>
      </c>
      <c r="B21" s="82">
        <v>32</v>
      </c>
      <c r="C21" s="82">
        <v>4</v>
      </c>
      <c r="D21" s="96">
        <v>17</v>
      </c>
      <c r="E21" s="96">
        <v>6</v>
      </c>
      <c r="F21" s="82">
        <v>5</v>
      </c>
      <c r="G21" s="82" t="s">
        <v>81</v>
      </c>
      <c r="H21" s="82" t="s">
        <v>81</v>
      </c>
    </row>
    <row r="22" spans="1:8" ht="15" customHeight="1">
      <c r="A22" s="77" t="s">
        <v>345</v>
      </c>
      <c r="B22" s="82">
        <v>139</v>
      </c>
      <c r="C22" s="82">
        <v>4</v>
      </c>
      <c r="D22" s="96">
        <v>52</v>
      </c>
      <c r="E22" s="96">
        <v>49</v>
      </c>
      <c r="F22" s="82">
        <v>34</v>
      </c>
      <c r="G22" s="82" t="s">
        <v>81</v>
      </c>
      <c r="H22" s="82" t="s">
        <v>81</v>
      </c>
    </row>
    <row r="23" spans="1:8" ht="15" customHeight="1">
      <c r="A23" s="74" t="s">
        <v>257</v>
      </c>
      <c r="B23" s="82">
        <v>11</v>
      </c>
      <c r="C23" s="82">
        <v>0</v>
      </c>
      <c r="D23" s="96">
        <v>5</v>
      </c>
      <c r="E23" s="96">
        <v>1</v>
      </c>
      <c r="F23" s="82">
        <v>1</v>
      </c>
      <c r="G23" s="82">
        <v>0</v>
      </c>
      <c r="H23" s="82">
        <v>4</v>
      </c>
    </row>
    <row r="24" spans="1:8" ht="15" customHeight="1">
      <c r="A24" s="74" t="s">
        <v>201</v>
      </c>
      <c r="B24" s="75">
        <v>4135</v>
      </c>
      <c r="C24" s="33">
        <v>601</v>
      </c>
      <c r="D24" s="75">
        <v>2661</v>
      </c>
      <c r="E24" s="75">
        <v>544</v>
      </c>
      <c r="F24" s="33">
        <v>322</v>
      </c>
      <c r="G24" s="33">
        <v>7</v>
      </c>
      <c r="H24" s="33" t="s">
        <v>81</v>
      </c>
    </row>
    <row r="25" spans="1:8" ht="15" customHeight="1">
      <c r="A25" s="74" t="s">
        <v>258</v>
      </c>
      <c r="B25" s="31">
        <v>24977</v>
      </c>
      <c r="C25" s="75">
        <v>2795</v>
      </c>
      <c r="D25" s="31">
        <v>21328</v>
      </c>
      <c r="E25" s="33">
        <v>574</v>
      </c>
      <c r="F25" s="33">
        <v>279</v>
      </c>
      <c r="G25" s="33">
        <v>1</v>
      </c>
      <c r="H25" s="33" t="s">
        <v>81</v>
      </c>
    </row>
    <row r="26" spans="1:8" ht="15" customHeight="1">
      <c r="A26" s="74" t="s">
        <v>259</v>
      </c>
      <c r="B26" s="31">
        <v>57998</v>
      </c>
      <c r="C26" s="33">
        <v>501</v>
      </c>
      <c r="D26" s="31">
        <v>49766</v>
      </c>
      <c r="E26" s="75">
        <v>4535</v>
      </c>
      <c r="F26" s="75">
        <v>3149</v>
      </c>
      <c r="G26" s="33">
        <v>47</v>
      </c>
      <c r="H26" s="33" t="s">
        <v>81</v>
      </c>
    </row>
    <row r="27" spans="1:8" ht="15" customHeight="1">
      <c r="A27" s="74" t="s">
        <v>203</v>
      </c>
      <c r="B27" s="31">
        <v>24060</v>
      </c>
      <c r="C27" s="31">
        <v>6763</v>
      </c>
      <c r="D27" s="31">
        <v>17042</v>
      </c>
      <c r="E27" s="75">
        <v>139</v>
      </c>
      <c r="F27" s="75">
        <v>90</v>
      </c>
      <c r="G27" s="33">
        <v>26</v>
      </c>
      <c r="H27" s="33" t="s">
        <v>81</v>
      </c>
    </row>
    <row r="28" spans="1:8" ht="15" customHeight="1" thickBot="1">
      <c r="A28" s="78" t="s">
        <v>204</v>
      </c>
      <c r="B28" s="40">
        <v>2235</v>
      </c>
      <c r="C28" s="35">
        <v>124</v>
      </c>
      <c r="D28" s="40">
        <v>761</v>
      </c>
      <c r="E28" s="40">
        <v>740</v>
      </c>
      <c r="F28" s="35">
        <v>494</v>
      </c>
      <c r="G28" s="35">
        <v>116</v>
      </c>
      <c r="H28" s="35" t="s">
        <v>81</v>
      </c>
    </row>
    <row r="29" spans="1:8">
      <c r="A29" s="303" t="s">
        <v>260</v>
      </c>
      <c r="B29" s="303"/>
      <c r="C29" s="303"/>
      <c r="D29" s="303"/>
      <c r="E29" s="303"/>
      <c r="F29" s="303"/>
      <c r="G29" s="303"/>
      <c r="H29" s="303"/>
    </row>
    <row r="30" spans="1:8">
      <c r="A30" s="303" t="s">
        <v>261</v>
      </c>
      <c r="B30" s="303"/>
      <c r="C30" s="303"/>
      <c r="D30" s="303"/>
      <c r="E30" s="303"/>
      <c r="F30" s="303"/>
      <c r="G30" s="303"/>
      <c r="H30" s="303"/>
    </row>
    <row r="31" spans="1:8">
      <c r="A31" s="303" t="s">
        <v>262</v>
      </c>
      <c r="B31" s="303"/>
      <c r="C31" s="303"/>
      <c r="D31" s="303"/>
      <c r="E31" s="303"/>
      <c r="F31" s="303"/>
      <c r="G31" s="303"/>
      <c r="H31" s="303"/>
    </row>
    <row r="32" spans="1:8">
      <c r="A32" s="303" t="s">
        <v>263</v>
      </c>
      <c r="B32" s="303"/>
      <c r="C32" s="303"/>
      <c r="D32" s="303"/>
      <c r="E32" s="303"/>
      <c r="F32" s="303"/>
      <c r="G32" s="303"/>
      <c r="H32" s="303"/>
    </row>
    <row r="33" spans="1:8">
      <c r="A33" s="304" t="s">
        <v>264</v>
      </c>
      <c r="B33" s="298"/>
      <c r="C33" s="298"/>
      <c r="D33" s="298"/>
      <c r="E33" s="298"/>
      <c r="F33" s="298"/>
      <c r="G33" s="298"/>
      <c r="H33" s="298"/>
    </row>
    <row r="34" spans="1:8" ht="15" customHeight="1">
      <c r="A34" s="288"/>
      <c r="B34" s="298"/>
      <c r="C34" s="298"/>
      <c r="D34" s="298"/>
      <c r="E34" s="298"/>
      <c r="F34" s="298"/>
      <c r="G34" s="298"/>
      <c r="H34" s="298"/>
    </row>
    <row r="35" spans="1:8" ht="15" customHeight="1">
      <c r="B35" s="56"/>
      <c r="C35" s="56"/>
      <c r="D35" s="56"/>
      <c r="E35" s="56"/>
      <c r="F35" s="56"/>
      <c r="G35" s="56"/>
      <c r="H35" s="56"/>
    </row>
    <row r="36" spans="1:8" ht="15" customHeight="1">
      <c r="B36" s="56"/>
      <c r="C36" s="56"/>
      <c r="D36" s="56"/>
      <c r="E36" s="56"/>
      <c r="F36" s="56"/>
      <c r="G36" s="56"/>
      <c r="H36" s="56"/>
    </row>
    <row r="37" spans="1:8" ht="15" customHeight="1">
      <c r="B37" s="56"/>
      <c r="C37" s="56"/>
      <c r="D37" s="56"/>
      <c r="E37" s="56"/>
      <c r="F37" s="56"/>
      <c r="G37" s="56"/>
      <c r="H37" s="56"/>
    </row>
  </sheetData>
  <mergeCells count="11">
    <mergeCell ref="A34:H34"/>
    <mergeCell ref="A29:H29"/>
    <mergeCell ref="A30:H30"/>
    <mergeCell ref="A31:H31"/>
    <mergeCell ref="A32:H32"/>
    <mergeCell ref="A33:H33"/>
    <mergeCell ref="A1:H1"/>
    <mergeCell ref="A2:H2"/>
    <mergeCell ref="A3:H3"/>
    <mergeCell ref="A4:H4"/>
    <mergeCell ref="J2:J3"/>
  </mergeCells>
  <conditionalFormatting sqref="G9:H9">
    <cfRule type="cellIs" dxfId="25" priority="2" operator="equal">
      <formula>0</formula>
    </cfRule>
  </conditionalFormatting>
  <conditionalFormatting sqref="G8:H8">
    <cfRule type="cellIs" dxfId="24" priority="3" operator="equal">
      <formula>0</formula>
    </cfRule>
  </conditionalFormatting>
  <conditionalFormatting sqref="G10:H11">
    <cfRule type="cellIs" dxfId="23" priority="1" operator="equal">
      <formula>0</formula>
    </cfRule>
  </conditionalFormatting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59"/>
  <sheetViews>
    <sheetView showGridLines="0" workbookViewId="0">
      <selection activeCell="A3" sqref="A3:H3"/>
    </sheetView>
  </sheetViews>
  <sheetFormatPr baseColWidth="10" defaultRowHeight="12.75"/>
  <cols>
    <col min="1" max="1" width="34.85546875" style="25" bestFit="1" customWidth="1"/>
    <col min="2" max="2" width="8.5703125" style="57" bestFit="1" customWidth="1"/>
    <col min="3" max="3" width="9.85546875" style="57" customWidth="1"/>
    <col min="4" max="5" width="8.5703125" style="57" bestFit="1" customWidth="1"/>
    <col min="6" max="6" width="12" style="57" customWidth="1"/>
    <col min="7" max="7" width="10.85546875" style="57" customWidth="1"/>
    <col min="8" max="8" width="11.28515625" style="57" customWidth="1"/>
    <col min="9" max="16384" width="11.42578125" style="18"/>
  </cols>
  <sheetData>
    <row r="1" spans="1:10" ht="15" customHeight="1">
      <c r="A1" s="297" t="s">
        <v>155</v>
      </c>
      <c r="B1" s="298"/>
      <c r="C1" s="298"/>
      <c r="D1" s="298"/>
      <c r="E1" s="298"/>
      <c r="F1" s="298"/>
      <c r="G1" s="298"/>
      <c r="H1" s="298"/>
    </row>
    <row r="2" spans="1:10" ht="15" customHeight="1">
      <c r="A2" s="297" t="s">
        <v>265</v>
      </c>
      <c r="B2" s="298"/>
      <c r="C2" s="298"/>
      <c r="D2" s="298"/>
      <c r="E2" s="298"/>
      <c r="F2" s="298"/>
      <c r="G2" s="298"/>
      <c r="H2" s="298"/>
      <c r="J2" s="276" t="s">
        <v>50</v>
      </c>
    </row>
    <row r="3" spans="1:10" ht="15" customHeight="1">
      <c r="A3" s="297" t="s">
        <v>424</v>
      </c>
      <c r="B3" s="298"/>
      <c r="C3" s="298"/>
      <c r="D3" s="298"/>
      <c r="E3" s="298"/>
      <c r="F3" s="298"/>
      <c r="G3" s="298"/>
      <c r="H3" s="298"/>
      <c r="J3" s="276"/>
    </row>
    <row r="4" spans="1:10" ht="15" customHeight="1">
      <c r="A4" s="297" t="s">
        <v>359</v>
      </c>
      <c r="B4" s="298"/>
      <c r="C4" s="298"/>
      <c r="D4" s="298"/>
      <c r="E4" s="298"/>
      <c r="F4" s="298"/>
      <c r="G4" s="298"/>
      <c r="H4" s="298"/>
    </row>
    <row r="5" spans="1:10" ht="15" customHeight="1">
      <c r="A5" s="19"/>
      <c r="B5" s="54"/>
      <c r="C5" s="54"/>
      <c r="D5" s="54"/>
      <c r="E5" s="54"/>
      <c r="F5" s="54"/>
      <c r="G5" s="54"/>
      <c r="H5" s="54"/>
    </row>
    <row r="6" spans="1:10" ht="25.5">
      <c r="A6" s="214" t="s">
        <v>254</v>
      </c>
      <c r="B6" s="215" t="s">
        <v>67</v>
      </c>
      <c r="C6" s="215" t="s">
        <v>235</v>
      </c>
      <c r="D6" s="215" t="s">
        <v>151</v>
      </c>
      <c r="E6" s="215" t="s">
        <v>236</v>
      </c>
      <c r="F6" s="215" t="s">
        <v>237</v>
      </c>
      <c r="G6" s="215" t="s">
        <v>255</v>
      </c>
      <c r="H6" s="215" t="s">
        <v>238</v>
      </c>
    </row>
    <row r="7" spans="1:10" ht="15" customHeight="1">
      <c r="A7" s="81" t="s">
        <v>67</v>
      </c>
      <c r="B7" s="37">
        <v>71.70293356437513</v>
      </c>
      <c r="C7" s="37">
        <v>57.245586193215637</v>
      </c>
      <c r="D7" s="37">
        <v>78.29883178984322</v>
      </c>
      <c r="E7" s="37">
        <v>48.429382626555515</v>
      </c>
      <c r="F7" s="37">
        <v>50.632789102502173</v>
      </c>
      <c r="G7" s="37">
        <v>100</v>
      </c>
      <c r="H7" s="37">
        <v>100</v>
      </c>
    </row>
    <row r="8" spans="1:10" ht="15" customHeight="1">
      <c r="A8" s="74" t="s">
        <v>187</v>
      </c>
      <c r="B8" s="38">
        <v>100</v>
      </c>
      <c r="C8" s="38" t="s">
        <v>81</v>
      </c>
      <c r="D8" s="38" t="s">
        <v>81</v>
      </c>
      <c r="E8" s="38" t="s">
        <v>81</v>
      </c>
      <c r="F8" s="38" t="s">
        <v>81</v>
      </c>
      <c r="G8" s="38">
        <v>100</v>
      </c>
      <c r="H8" s="38" t="s">
        <v>81</v>
      </c>
    </row>
    <row r="9" spans="1:10" ht="15" customHeight="1">
      <c r="A9" s="74" t="s">
        <v>188</v>
      </c>
      <c r="B9" s="38">
        <v>52.910330361824855</v>
      </c>
      <c r="C9" s="38">
        <v>37.288135593220339</v>
      </c>
      <c r="D9" s="38">
        <v>62.783810463968415</v>
      </c>
      <c r="E9" s="38">
        <v>40.697674418604649</v>
      </c>
      <c r="F9" s="38">
        <v>40</v>
      </c>
      <c r="G9" s="38">
        <v>100</v>
      </c>
      <c r="H9" s="38" t="s">
        <v>81</v>
      </c>
    </row>
    <row r="10" spans="1:10" ht="15" customHeight="1">
      <c r="A10" s="74" t="s">
        <v>189</v>
      </c>
      <c r="B10" s="38">
        <v>70.703933747412009</v>
      </c>
      <c r="C10" s="38">
        <v>61.320754716981128</v>
      </c>
      <c r="D10" s="38">
        <v>77.363896848137543</v>
      </c>
      <c r="E10" s="38">
        <v>35.106382978723403</v>
      </c>
      <c r="F10" s="38">
        <v>47.727272727272727</v>
      </c>
      <c r="G10" s="38">
        <v>100</v>
      </c>
      <c r="H10" s="38" t="s">
        <v>81</v>
      </c>
    </row>
    <row r="11" spans="1:10" ht="15" customHeight="1">
      <c r="A11" s="74" t="s">
        <v>190</v>
      </c>
      <c r="B11" s="38">
        <v>44.282744282744282</v>
      </c>
      <c r="C11" s="38">
        <v>40.909090909090914</v>
      </c>
      <c r="D11" s="38">
        <v>28.719723183391004</v>
      </c>
      <c r="E11" s="38">
        <v>34.146341463414636</v>
      </c>
      <c r="F11" s="38">
        <v>42.105263157894733</v>
      </c>
      <c r="G11" s="38">
        <v>100</v>
      </c>
      <c r="H11" s="38">
        <v>100</v>
      </c>
    </row>
    <row r="12" spans="1:10" ht="15" customHeight="1">
      <c r="A12" s="74" t="s">
        <v>191</v>
      </c>
      <c r="B12" s="38">
        <v>28.093168545429855</v>
      </c>
      <c r="C12" s="38">
        <v>21.479150275373719</v>
      </c>
      <c r="D12" s="38">
        <v>25.669581224114129</v>
      </c>
      <c r="E12" s="38">
        <v>27.175572519083968</v>
      </c>
      <c r="F12" s="38">
        <v>32.974910394265237</v>
      </c>
      <c r="G12" s="38">
        <v>100</v>
      </c>
      <c r="H12" s="38">
        <v>100</v>
      </c>
    </row>
    <row r="13" spans="1:10" ht="15" customHeight="1">
      <c r="A13" s="74" t="s">
        <v>256</v>
      </c>
      <c r="B13" s="38">
        <v>80.498120300751879</v>
      </c>
      <c r="C13" s="38">
        <v>63.46863468634686</v>
      </c>
      <c r="D13" s="38">
        <v>85.572374645222325</v>
      </c>
      <c r="E13" s="38">
        <v>57.724827056110684</v>
      </c>
      <c r="F13" s="38">
        <v>65.609348914858103</v>
      </c>
      <c r="G13" s="38">
        <v>100</v>
      </c>
      <c r="H13" s="38" t="s">
        <v>81</v>
      </c>
    </row>
    <row r="14" spans="1:10" ht="15" customHeight="1">
      <c r="A14" s="74" t="s">
        <v>194</v>
      </c>
      <c r="B14" s="38">
        <v>67.617689015691866</v>
      </c>
      <c r="C14" s="38">
        <v>60.273972602739725</v>
      </c>
      <c r="D14" s="38">
        <v>74.418604651162795</v>
      </c>
      <c r="E14" s="38">
        <v>38.095238095238095</v>
      </c>
      <c r="F14" s="38">
        <v>40</v>
      </c>
      <c r="G14" s="38">
        <v>100</v>
      </c>
      <c r="H14" s="38" t="s">
        <v>81</v>
      </c>
    </row>
    <row r="15" spans="1:10" ht="15" customHeight="1">
      <c r="A15" s="74" t="s">
        <v>195</v>
      </c>
      <c r="B15" s="38">
        <v>56.346153846153847</v>
      </c>
      <c r="C15" s="38">
        <v>45.614035087719294</v>
      </c>
      <c r="D15" s="38">
        <v>59.349593495934961</v>
      </c>
      <c r="E15" s="38">
        <v>53.956834532374096</v>
      </c>
      <c r="F15" s="38">
        <v>58.974358974358978</v>
      </c>
      <c r="G15" s="38" t="s">
        <v>81</v>
      </c>
      <c r="H15" s="38" t="s">
        <v>81</v>
      </c>
    </row>
    <row r="16" spans="1:10" ht="15" customHeight="1">
      <c r="A16" s="77" t="s">
        <v>196</v>
      </c>
      <c r="B16" s="88">
        <v>56.317689530685925</v>
      </c>
      <c r="C16" s="88">
        <v>48.275862068965516</v>
      </c>
      <c r="D16" s="88">
        <v>58.778625954198475</v>
      </c>
      <c r="E16" s="88">
        <v>54.054054054054056</v>
      </c>
      <c r="F16" s="88">
        <v>58.139534883720934</v>
      </c>
      <c r="G16" s="88" t="s">
        <v>81</v>
      </c>
      <c r="H16" s="88" t="s">
        <v>81</v>
      </c>
    </row>
    <row r="17" spans="1:8" ht="15" customHeight="1">
      <c r="A17" s="77" t="s">
        <v>197</v>
      </c>
      <c r="B17" s="88">
        <v>69.696969696969703</v>
      </c>
      <c r="C17" s="88">
        <v>55.555555555555557</v>
      </c>
      <c r="D17" s="88">
        <v>74.074074074074076</v>
      </c>
      <c r="E17" s="88">
        <v>72.727272727272734</v>
      </c>
      <c r="F17" s="88">
        <v>57.142857142857139</v>
      </c>
      <c r="G17" s="88" t="s">
        <v>81</v>
      </c>
      <c r="H17" s="88" t="s">
        <v>81</v>
      </c>
    </row>
    <row r="18" spans="1:8" ht="15" customHeight="1">
      <c r="A18" s="77" t="s">
        <v>345</v>
      </c>
      <c r="B18" s="88">
        <v>47.222222222222221</v>
      </c>
      <c r="C18" s="88">
        <v>36.84210526315789</v>
      </c>
      <c r="D18" s="88">
        <v>47.540983606557376</v>
      </c>
      <c r="E18" s="88">
        <v>44.186046511627907</v>
      </c>
      <c r="F18" s="88">
        <v>61.904761904761905</v>
      </c>
      <c r="G18" s="88" t="s">
        <v>81</v>
      </c>
      <c r="H18" s="88" t="s">
        <v>81</v>
      </c>
    </row>
    <row r="19" spans="1:8" ht="15" customHeight="1">
      <c r="A19" s="74" t="s">
        <v>199</v>
      </c>
      <c r="B19" s="38">
        <v>56.386861313868607</v>
      </c>
      <c r="C19" s="38">
        <v>28.07017543859649</v>
      </c>
      <c r="D19" s="38">
        <v>58.024691358024697</v>
      </c>
      <c r="E19" s="38">
        <v>60.666666666666671</v>
      </c>
      <c r="F19" s="38">
        <v>61.855670103092784</v>
      </c>
      <c r="G19" s="38">
        <v>100</v>
      </c>
      <c r="H19" s="38" t="s">
        <v>81</v>
      </c>
    </row>
    <row r="20" spans="1:8" ht="15" customHeight="1">
      <c r="A20" s="77" t="s">
        <v>196</v>
      </c>
      <c r="B20" s="88">
        <v>53.90625</v>
      </c>
      <c r="C20" s="88">
        <v>42.105263157894733</v>
      </c>
      <c r="D20" s="88">
        <v>57.142857142857139</v>
      </c>
      <c r="E20" s="88">
        <v>53.731343283582092</v>
      </c>
      <c r="F20" s="88">
        <v>48.837209302325576</v>
      </c>
      <c r="G20" s="88">
        <v>100</v>
      </c>
      <c r="H20" s="88" t="s">
        <v>81</v>
      </c>
    </row>
    <row r="21" spans="1:8" ht="15" customHeight="1">
      <c r="A21" s="77" t="s">
        <v>197</v>
      </c>
      <c r="B21" s="88">
        <v>68.085106382978722</v>
      </c>
      <c r="C21" s="88">
        <v>57.142857142857139</v>
      </c>
      <c r="D21" s="88">
        <v>62.962962962962962</v>
      </c>
      <c r="E21" s="88">
        <v>85.714285714285708</v>
      </c>
      <c r="F21" s="88">
        <v>83.333333333333343</v>
      </c>
      <c r="G21" s="88" t="s">
        <v>81</v>
      </c>
      <c r="H21" s="88" t="s">
        <v>81</v>
      </c>
    </row>
    <row r="22" spans="1:8" ht="15" customHeight="1">
      <c r="A22" s="77" t="s">
        <v>345</v>
      </c>
      <c r="B22" s="88">
        <v>56.734693877551024</v>
      </c>
      <c r="C22" s="88">
        <v>12.903225806451612</v>
      </c>
      <c r="D22" s="88">
        <v>57.777777777777771</v>
      </c>
      <c r="E22" s="88">
        <v>64.473684210526315</v>
      </c>
      <c r="F22" s="88">
        <v>70.833333333333343</v>
      </c>
      <c r="G22" s="88" t="s">
        <v>81</v>
      </c>
      <c r="H22" s="88" t="s">
        <v>81</v>
      </c>
    </row>
    <row r="23" spans="1:8" ht="15" customHeight="1">
      <c r="A23" s="74" t="s">
        <v>257</v>
      </c>
      <c r="B23" s="38">
        <v>52.380952380952387</v>
      </c>
      <c r="C23" s="38">
        <v>0</v>
      </c>
      <c r="D23" s="38">
        <v>55.555555555555557</v>
      </c>
      <c r="E23" s="38">
        <v>33.333333333333329</v>
      </c>
      <c r="F23" s="38">
        <v>50</v>
      </c>
      <c r="G23" s="38" t="s">
        <v>81</v>
      </c>
      <c r="H23" s="38">
        <v>100</v>
      </c>
    </row>
    <row r="24" spans="1:8" ht="15" customHeight="1">
      <c r="A24" s="74" t="s">
        <v>201</v>
      </c>
      <c r="B24" s="38">
        <v>58.280479210711768</v>
      </c>
      <c r="C24" s="38">
        <v>52.443280977312391</v>
      </c>
      <c r="D24" s="38">
        <v>64.509090909090901</v>
      </c>
      <c r="E24" s="38">
        <v>45.182724252491695</v>
      </c>
      <c r="F24" s="38">
        <v>52.528548123980421</v>
      </c>
      <c r="G24" s="38">
        <v>100</v>
      </c>
      <c r="H24" s="38" t="s">
        <v>81</v>
      </c>
    </row>
    <row r="25" spans="1:8" ht="15" customHeight="1">
      <c r="A25" s="74" t="s">
        <v>258</v>
      </c>
      <c r="B25" s="38">
        <v>81.562877575678414</v>
      </c>
      <c r="C25" s="38">
        <v>69.527363184079604</v>
      </c>
      <c r="D25" s="38">
        <v>85.858057244072299</v>
      </c>
      <c r="E25" s="38">
        <v>47.555923777961887</v>
      </c>
      <c r="F25" s="38">
        <v>50.361010830324915</v>
      </c>
      <c r="G25" s="38">
        <v>100</v>
      </c>
      <c r="H25" s="38" t="s">
        <v>81</v>
      </c>
    </row>
    <row r="26" spans="1:8" ht="15" customHeight="1">
      <c r="A26" s="74" t="s">
        <v>259</v>
      </c>
      <c r="B26" s="38">
        <v>77.444251568967815</v>
      </c>
      <c r="C26" s="38">
        <v>54.754098360655732</v>
      </c>
      <c r="D26" s="38">
        <v>84.875669406828806</v>
      </c>
      <c r="E26" s="38">
        <v>49.928437740834525</v>
      </c>
      <c r="F26" s="38">
        <v>50.700370310739004</v>
      </c>
      <c r="G26" s="38">
        <v>100</v>
      </c>
      <c r="H26" s="38" t="s">
        <v>81</v>
      </c>
    </row>
    <row r="27" spans="1:8" ht="15" customHeight="1">
      <c r="A27" s="266" t="s">
        <v>203</v>
      </c>
      <c r="B27" s="38">
        <v>72.343496301641707</v>
      </c>
      <c r="C27" s="38">
        <v>58.437743022552489</v>
      </c>
      <c r="D27" s="38">
        <v>80.413344028688712</v>
      </c>
      <c r="E27" s="38">
        <v>48.432055749128921</v>
      </c>
      <c r="F27" s="38">
        <v>50.279329608938554</v>
      </c>
      <c r="G27" s="38">
        <v>100</v>
      </c>
      <c r="H27" s="38" t="s">
        <v>81</v>
      </c>
    </row>
    <row r="28" spans="1:8" ht="15" customHeight="1" thickBot="1">
      <c r="A28" s="181" t="s">
        <v>204</v>
      </c>
      <c r="B28" s="53">
        <v>60.849441873128228</v>
      </c>
      <c r="C28" s="53">
        <v>43.971631205673759</v>
      </c>
      <c r="D28" s="53">
        <v>70.267774699907662</v>
      </c>
      <c r="E28" s="53">
        <v>55.722891566265062</v>
      </c>
      <c r="F28" s="53">
        <v>57.175925925925931</v>
      </c>
      <c r="G28" s="53">
        <v>100</v>
      </c>
      <c r="H28" s="53" t="s">
        <v>81</v>
      </c>
    </row>
    <row r="29" spans="1:8">
      <c r="A29" s="303" t="s">
        <v>260</v>
      </c>
      <c r="B29" s="303"/>
      <c r="C29" s="303"/>
      <c r="D29" s="303"/>
      <c r="E29" s="303"/>
      <c r="F29" s="303"/>
      <c r="G29" s="303"/>
      <c r="H29" s="303"/>
    </row>
    <row r="30" spans="1:8">
      <c r="A30" s="303" t="s">
        <v>261</v>
      </c>
      <c r="B30" s="303"/>
      <c r="C30" s="303"/>
      <c r="D30" s="303"/>
      <c r="E30" s="303"/>
      <c r="F30" s="303"/>
      <c r="G30" s="303"/>
      <c r="H30" s="303"/>
    </row>
    <row r="31" spans="1:8">
      <c r="A31" s="303" t="s">
        <v>262</v>
      </c>
      <c r="B31" s="303"/>
      <c r="C31" s="303"/>
      <c r="D31" s="303"/>
      <c r="E31" s="303"/>
      <c r="F31" s="303"/>
      <c r="G31" s="303"/>
      <c r="H31" s="303"/>
    </row>
    <row r="32" spans="1:8">
      <c r="A32" s="303" t="s">
        <v>263</v>
      </c>
      <c r="B32" s="303"/>
      <c r="C32" s="303"/>
      <c r="D32" s="303"/>
      <c r="E32" s="303"/>
      <c r="F32" s="303"/>
      <c r="G32" s="303"/>
      <c r="H32" s="303"/>
    </row>
    <row r="33" spans="1:8">
      <c r="A33" s="304" t="s">
        <v>264</v>
      </c>
      <c r="B33" s="298"/>
      <c r="C33" s="298"/>
      <c r="D33" s="298"/>
      <c r="E33" s="298"/>
      <c r="F33" s="298"/>
      <c r="G33" s="298"/>
      <c r="H33" s="298"/>
    </row>
    <row r="34" spans="1:8" ht="17.100000000000001" customHeight="1">
      <c r="A34" s="288"/>
      <c r="B34" s="298"/>
      <c r="C34" s="298"/>
      <c r="D34" s="298"/>
      <c r="E34" s="298"/>
      <c r="F34" s="298"/>
      <c r="G34" s="298"/>
      <c r="H34" s="298"/>
    </row>
    <row r="35" spans="1:8" ht="15" customHeight="1">
      <c r="B35" s="56"/>
      <c r="C35" s="56"/>
      <c r="D35" s="56"/>
      <c r="E35" s="56"/>
      <c r="F35" s="56"/>
      <c r="G35" s="56"/>
      <c r="H35" s="56"/>
    </row>
    <row r="36" spans="1:8" ht="15" customHeight="1">
      <c r="B36" s="56"/>
      <c r="C36" s="56"/>
      <c r="D36" s="56"/>
      <c r="E36" s="56"/>
      <c r="F36" s="56"/>
      <c r="G36" s="56"/>
      <c r="H36" s="56"/>
    </row>
    <row r="37" spans="1:8" ht="15" customHeight="1">
      <c r="B37" s="56"/>
      <c r="C37" s="56"/>
      <c r="D37" s="56"/>
      <c r="E37" s="56"/>
      <c r="F37" s="56"/>
      <c r="G37" s="56"/>
      <c r="H37" s="56"/>
    </row>
    <row r="38" spans="1:8" ht="15" customHeight="1"/>
    <row r="39" spans="1:8" ht="15" customHeight="1"/>
    <row r="40" spans="1:8" ht="15" customHeight="1"/>
    <row r="41" spans="1:8" ht="15" customHeight="1"/>
    <row r="42" spans="1:8" ht="15" customHeight="1"/>
    <row r="43" spans="1:8" ht="15" customHeight="1"/>
    <row r="44" spans="1:8" ht="15" customHeight="1"/>
    <row r="45" spans="1:8" ht="15" customHeight="1"/>
    <row r="46" spans="1:8" ht="15" customHeight="1"/>
    <row r="47" spans="1:8" ht="15" customHeight="1"/>
    <row r="48" spans="1: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</sheetData>
  <mergeCells count="11">
    <mergeCell ref="A34:H34"/>
    <mergeCell ref="A29:H29"/>
    <mergeCell ref="A30:H30"/>
    <mergeCell ref="A31:H31"/>
    <mergeCell ref="A32:H32"/>
    <mergeCell ref="A33:H33"/>
    <mergeCell ref="J2:J3"/>
    <mergeCell ref="A1:H1"/>
    <mergeCell ref="A2:H2"/>
    <mergeCell ref="A3:H3"/>
    <mergeCell ref="A4:H4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A3" sqref="A3:H3"/>
    </sheetView>
  </sheetViews>
  <sheetFormatPr baseColWidth="10" defaultRowHeight="15" customHeight="1"/>
  <cols>
    <col min="1" max="1" width="17.7109375" style="25" customWidth="1"/>
    <col min="2" max="2" width="11.5703125" style="25" customWidth="1"/>
    <col min="3" max="4" width="11.7109375" style="25" customWidth="1"/>
    <col min="5" max="5" width="11.28515625" style="25" customWidth="1"/>
    <col min="6" max="6" width="11.7109375" style="25" customWidth="1"/>
    <col min="7" max="7" width="10.5703125" style="25" customWidth="1"/>
    <col min="8" max="8" width="10.28515625" style="25" customWidth="1"/>
    <col min="9" max="16384" width="11.42578125" style="18"/>
  </cols>
  <sheetData>
    <row r="1" spans="1:10" ht="15" customHeight="1">
      <c r="A1" s="297" t="s">
        <v>156</v>
      </c>
      <c r="B1" s="298"/>
      <c r="C1" s="298"/>
      <c r="D1" s="298"/>
      <c r="E1" s="298"/>
      <c r="F1" s="298"/>
      <c r="G1" s="298"/>
      <c r="H1" s="298"/>
    </row>
    <row r="2" spans="1:10" ht="15" customHeight="1">
      <c r="A2" s="300" t="s">
        <v>169</v>
      </c>
      <c r="B2" s="301"/>
      <c r="C2" s="301"/>
      <c r="D2" s="301"/>
      <c r="E2" s="301"/>
      <c r="F2" s="301"/>
      <c r="G2" s="301"/>
      <c r="H2" s="301"/>
      <c r="J2" s="276" t="s">
        <v>50</v>
      </c>
    </row>
    <row r="3" spans="1:10" ht="15" customHeight="1">
      <c r="A3" s="300" t="s">
        <v>426</v>
      </c>
      <c r="B3" s="301"/>
      <c r="C3" s="301"/>
      <c r="D3" s="301"/>
      <c r="E3" s="301"/>
      <c r="F3" s="301"/>
      <c r="G3" s="301"/>
      <c r="H3" s="301"/>
      <c r="J3" s="276"/>
    </row>
    <row r="4" spans="1:10" ht="15" customHeight="1">
      <c r="A4" s="300" t="s">
        <v>240</v>
      </c>
      <c r="B4" s="301"/>
      <c r="C4" s="301"/>
      <c r="D4" s="301"/>
      <c r="E4" s="301"/>
      <c r="F4" s="301"/>
      <c r="G4" s="301"/>
      <c r="H4" s="301"/>
      <c r="J4" s="71"/>
    </row>
    <row r="5" spans="1:10" ht="15" customHeight="1">
      <c r="A5" s="300" t="s">
        <v>360</v>
      </c>
      <c r="B5" s="301"/>
      <c r="C5" s="301"/>
      <c r="D5" s="301"/>
      <c r="E5" s="301"/>
      <c r="F5" s="301"/>
      <c r="G5" s="301"/>
      <c r="H5" s="301"/>
    </row>
    <row r="6" spans="1:10">
      <c r="A6" s="36"/>
      <c r="B6" s="36"/>
      <c r="C6" s="36"/>
      <c r="D6" s="36"/>
      <c r="E6" s="36"/>
      <c r="F6" s="36"/>
      <c r="G6" s="36"/>
      <c r="H6" s="36"/>
    </row>
    <row r="7" spans="1:10" ht="38.25">
      <c r="A7" s="220" t="s">
        <v>234</v>
      </c>
      <c r="B7" s="221" t="s">
        <v>67</v>
      </c>
      <c r="C7" s="221" t="s">
        <v>235</v>
      </c>
      <c r="D7" s="221" t="s">
        <v>151</v>
      </c>
      <c r="E7" s="221" t="s">
        <v>236</v>
      </c>
      <c r="F7" s="221" t="s">
        <v>237</v>
      </c>
      <c r="G7" s="221" t="s">
        <v>242</v>
      </c>
      <c r="H7" s="221" t="s">
        <v>238</v>
      </c>
    </row>
    <row r="8" spans="1:10" ht="15" customHeight="1">
      <c r="A8" s="32" t="s">
        <v>67</v>
      </c>
      <c r="B8" s="30">
        <v>180054</v>
      </c>
      <c r="C8" s="30">
        <v>20164</v>
      </c>
      <c r="D8" s="30">
        <v>132168</v>
      </c>
      <c r="E8" s="30">
        <v>16554</v>
      </c>
      <c r="F8" s="30">
        <v>10351</v>
      </c>
      <c r="G8" s="49">
        <v>282</v>
      </c>
      <c r="H8" s="49">
        <v>535</v>
      </c>
    </row>
    <row r="9" spans="1:10" ht="15" customHeight="1">
      <c r="A9" s="24" t="s">
        <v>116</v>
      </c>
      <c r="B9" s="31">
        <v>10138</v>
      </c>
      <c r="C9" s="31">
        <v>1464</v>
      </c>
      <c r="D9" s="33">
        <v>6341</v>
      </c>
      <c r="E9" s="33">
        <v>981</v>
      </c>
      <c r="F9" s="33">
        <v>535</v>
      </c>
      <c r="G9" s="33">
        <v>282</v>
      </c>
      <c r="H9" s="33">
        <v>535</v>
      </c>
    </row>
    <row r="10" spans="1:10" ht="15" customHeight="1">
      <c r="A10" s="24" t="s">
        <v>117</v>
      </c>
      <c r="B10" s="31">
        <v>10066</v>
      </c>
      <c r="C10" s="31">
        <v>1271</v>
      </c>
      <c r="D10" s="33">
        <v>6555</v>
      </c>
      <c r="E10" s="33">
        <v>1313</v>
      </c>
      <c r="F10" s="33">
        <v>927</v>
      </c>
      <c r="G10" s="33" t="s">
        <v>81</v>
      </c>
      <c r="H10" s="33" t="s">
        <v>81</v>
      </c>
    </row>
    <row r="11" spans="1:10" ht="15" customHeight="1">
      <c r="A11" s="24" t="s">
        <v>118</v>
      </c>
      <c r="B11" s="31">
        <v>8160</v>
      </c>
      <c r="C11" s="33">
        <v>1145</v>
      </c>
      <c r="D11" s="31">
        <v>5311</v>
      </c>
      <c r="E11" s="33">
        <v>1073</v>
      </c>
      <c r="F11" s="33">
        <v>631</v>
      </c>
      <c r="G11" s="33" t="s">
        <v>81</v>
      </c>
      <c r="H11" s="33" t="s">
        <v>81</v>
      </c>
    </row>
    <row r="12" spans="1:10" ht="15" customHeight="1">
      <c r="A12" s="24" t="s">
        <v>119</v>
      </c>
      <c r="B12" s="31">
        <v>10449</v>
      </c>
      <c r="C12" s="31">
        <v>1373</v>
      </c>
      <c r="D12" s="33">
        <v>7492</v>
      </c>
      <c r="E12" s="33">
        <v>1037</v>
      </c>
      <c r="F12" s="33">
        <v>547</v>
      </c>
      <c r="G12" s="33" t="s">
        <v>81</v>
      </c>
      <c r="H12" s="33" t="s">
        <v>81</v>
      </c>
    </row>
    <row r="13" spans="1:10" ht="15" customHeight="1">
      <c r="A13" s="24" t="s">
        <v>120</v>
      </c>
      <c r="B13" s="31">
        <v>3950</v>
      </c>
      <c r="C13" s="33">
        <v>402</v>
      </c>
      <c r="D13" s="33">
        <v>2992</v>
      </c>
      <c r="E13" s="33">
        <v>296</v>
      </c>
      <c r="F13" s="33">
        <v>260</v>
      </c>
      <c r="G13" s="33" t="s">
        <v>81</v>
      </c>
      <c r="H13" s="33" t="s">
        <v>81</v>
      </c>
    </row>
    <row r="14" spans="1:10" ht="15" customHeight="1">
      <c r="A14" s="24" t="s">
        <v>121</v>
      </c>
      <c r="B14" s="31">
        <v>7075</v>
      </c>
      <c r="C14" s="33">
        <v>630</v>
      </c>
      <c r="D14" s="33">
        <v>5446</v>
      </c>
      <c r="E14" s="33">
        <v>630</v>
      </c>
      <c r="F14" s="33">
        <v>369</v>
      </c>
      <c r="G14" s="33" t="s">
        <v>81</v>
      </c>
      <c r="H14" s="33" t="s">
        <v>81</v>
      </c>
    </row>
    <row r="15" spans="1:10" ht="15" customHeight="1">
      <c r="A15" s="24" t="s">
        <v>122</v>
      </c>
      <c r="B15" s="31">
        <v>1760</v>
      </c>
      <c r="C15" s="33">
        <v>293</v>
      </c>
      <c r="D15" s="33">
        <v>1314</v>
      </c>
      <c r="E15" s="33">
        <v>87</v>
      </c>
      <c r="F15" s="33">
        <v>66</v>
      </c>
      <c r="G15" s="33" t="s">
        <v>81</v>
      </c>
      <c r="H15" s="33" t="s">
        <v>81</v>
      </c>
    </row>
    <row r="16" spans="1:10" ht="15" customHeight="1">
      <c r="A16" s="24" t="s">
        <v>123</v>
      </c>
      <c r="B16" s="31">
        <v>16183</v>
      </c>
      <c r="C16" s="31">
        <v>2333</v>
      </c>
      <c r="D16" s="33">
        <v>11527</v>
      </c>
      <c r="E16" s="33">
        <v>1308</v>
      </c>
      <c r="F16" s="33">
        <v>1015</v>
      </c>
      <c r="G16" s="33" t="s">
        <v>81</v>
      </c>
      <c r="H16" s="33" t="s">
        <v>81</v>
      </c>
    </row>
    <row r="17" spans="1:8" ht="15" customHeight="1">
      <c r="A17" s="24" t="s">
        <v>124</v>
      </c>
      <c r="B17" s="31">
        <v>8328</v>
      </c>
      <c r="C17" s="33">
        <v>1137</v>
      </c>
      <c r="D17" s="33">
        <v>5433</v>
      </c>
      <c r="E17" s="33">
        <v>1107</v>
      </c>
      <c r="F17" s="33">
        <v>651</v>
      </c>
      <c r="G17" s="33" t="s">
        <v>81</v>
      </c>
      <c r="H17" s="33" t="s">
        <v>81</v>
      </c>
    </row>
    <row r="18" spans="1:8" ht="15" customHeight="1">
      <c r="A18" s="24" t="s">
        <v>125</v>
      </c>
      <c r="B18" s="31">
        <v>9590</v>
      </c>
      <c r="C18" s="33">
        <v>896</v>
      </c>
      <c r="D18" s="33">
        <v>7406</v>
      </c>
      <c r="E18" s="33">
        <v>804</v>
      </c>
      <c r="F18" s="33">
        <v>484</v>
      </c>
      <c r="G18" s="33" t="s">
        <v>81</v>
      </c>
      <c r="H18" s="33" t="s">
        <v>81</v>
      </c>
    </row>
    <row r="19" spans="1:8" ht="15" customHeight="1">
      <c r="A19" s="24" t="s">
        <v>126</v>
      </c>
      <c r="B19" s="33">
        <v>3355</v>
      </c>
      <c r="C19" s="33">
        <v>154</v>
      </c>
      <c r="D19" s="33">
        <v>2927</v>
      </c>
      <c r="E19" s="33">
        <v>155</v>
      </c>
      <c r="F19" s="33">
        <v>119</v>
      </c>
      <c r="G19" s="33" t="s">
        <v>81</v>
      </c>
      <c r="H19" s="33" t="s">
        <v>81</v>
      </c>
    </row>
    <row r="20" spans="1:8" ht="15" customHeight="1">
      <c r="A20" s="24" t="s">
        <v>127</v>
      </c>
      <c r="B20" s="31">
        <v>13491</v>
      </c>
      <c r="C20" s="31">
        <v>2135</v>
      </c>
      <c r="D20" s="33">
        <v>9457</v>
      </c>
      <c r="E20" s="33">
        <v>1183</v>
      </c>
      <c r="F20" s="33">
        <v>716</v>
      </c>
      <c r="G20" s="33" t="s">
        <v>81</v>
      </c>
      <c r="H20" s="33" t="s">
        <v>81</v>
      </c>
    </row>
    <row r="21" spans="1:8" ht="15" customHeight="1">
      <c r="A21" s="24" t="s">
        <v>128</v>
      </c>
      <c r="B21" s="31">
        <v>4811</v>
      </c>
      <c r="C21" s="33">
        <v>488</v>
      </c>
      <c r="D21" s="33">
        <v>3642</v>
      </c>
      <c r="E21" s="33">
        <v>416</v>
      </c>
      <c r="F21" s="33">
        <v>265</v>
      </c>
      <c r="G21" s="33" t="s">
        <v>81</v>
      </c>
      <c r="H21" s="33" t="s">
        <v>81</v>
      </c>
    </row>
    <row r="22" spans="1:8" ht="15" customHeight="1">
      <c r="A22" s="24" t="s">
        <v>129</v>
      </c>
      <c r="B22" s="31">
        <v>15805</v>
      </c>
      <c r="C22" s="31">
        <v>2103</v>
      </c>
      <c r="D22" s="33">
        <v>10658</v>
      </c>
      <c r="E22" s="33">
        <v>1753</v>
      </c>
      <c r="F22" s="33">
        <v>1291</v>
      </c>
      <c r="G22" s="33" t="s">
        <v>81</v>
      </c>
      <c r="H22" s="33" t="s">
        <v>81</v>
      </c>
    </row>
    <row r="23" spans="1:8" ht="15" customHeight="1">
      <c r="A23" s="24" t="s">
        <v>130</v>
      </c>
      <c r="B23" s="33">
        <v>3071</v>
      </c>
      <c r="C23" s="33">
        <v>240</v>
      </c>
      <c r="D23" s="33">
        <v>2631</v>
      </c>
      <c r="E23" s="33">
        <v>137</v>
      </c>
      <c r="F23" s="33">
        <v>63</v>
      </c>
      <c r="G23" s="33" t="s">
        <v>81</v>
      </c>
      <c r="H23" s="33" t="s">
        <v>81</v>
      </c>
    </row>
    <row r="24" spans="1:8" ht="15" customHeight="1">
      <c r="A24" s="24" t="s">
        <v>131</v>
      </c>
      <c r="B24" s="31">
        <v>4736</v>
      </c>
      <c r="C24" s="33">
        <v>370</v>
      </c>
      <c r="D24" s="33">
        <v>3653</v>
      </c>
      <c r="E24" s="33">
        <v>495</v>
      </c>
      <c r="F24" s="33">
        <v>218</v>
      </c>
      <c r="G24" s="33" t="s">
        <v>81</v>
      </c>
      <c r="H24" s="33" t="s">
        <v>81</v>
      </c>
    </row>
    <row r="25" spans="1:8" ht="15" customHeight="1">
      <c r="A25" s="24" t="s">
        <v>132</v>
      </c>
      <c r="B25" s="31">
        <v>2808</v>
      </c>
      <c r="C25" s="33">
        <v>187</v>
      </c>
      <c r="D25" s="33">
        <v>2288</v>
      </c>
      <c r="E25" s="33">
        <v>170</v>
      </c>
      <c r="F25" s="33">
        <v>163</v>
      </c>
      <c r="G25" s="33" t="s">
        <v>81</v>
      </c>
      <c r="H25" s="33" t="s">
        <v>81</v>
      </c>
    </row>
    <row r="26" spans="1:8" ht="15" customHeight="1">
      <c r="A26" s="24" t="s">
        <v>133</v>
      </c>
      <c r="B26" s="31">
        <v>3734</v>
      </c>
      <c r="C26" s="33">
        <v>230</v>
      </c>
      <c r="D26" s="33">
        <v>3062</v>
      </c>
      <c r="E26" s="33">
        <v>320</v>
      </c>
      <c r="F26" s="33">
        <v>122</v>
      </c>
      <c r="G26" s="33" t="s">
        <v>81</v>
      </c>
      <c r="H26" s="33" t="s">
        <v>81</v>
      </c>
    </row>
    <row r="27" spans="1:8" ht="15" customHeight="1">
      <c r="A27" s="24" t="s">
        <v>134</v>
      </c>
      <c r="B27" s="31">
        <v>3630</v>
      </c>
      <c r="C27" s="33">
        <v>298</v>
      </c>
      <c r="D27" s="33">
        <v>2768</v>
      </c>
      <c r="E27" s="33">
        <v>347</v>
      </c>
      <c r="F27" s="33">
        <v>217</v>
      </c>
      <c r="G27" s="33" t="s">
        <v>81</v>
      </c>
      <c r="H27" s="33" t="s">
        <v>81</v>
      </c>
    </row>
    <row r="28" spans="1:8" ht="15" customHeight="1">
      <c r="A28" s="24" t="s">
        <v>135</v>
      </c>
      <c r="B28" s="31">
        <v>6809</v>
      </c>
      <c r="C28" s="33">
        <v>519</v>
      </c>
      <c r="D28" s="33">
        <v>5423</v>
      </c>
      <c r="E28" s="33">
        <v>556</v>
      </c>
      <c r="F28" s="33">
        <v>311</v>
      </c>
      <c r="G28" s="33" t="s">
        <v>81</v>
      </c>
      <c r="H28" s="33" t="s">
        <v>81</v>
      </c>
    </row>
    <row r="29" spans="1:8" ht="15" customHeight="1">
      <c r="A29" s="24" t="s">
        <v>136</v>
      </c>
      <c r="B29" s="31">
        <v>7251</v>
      </c>
      <c r="C29" s="33">
        <v>447</v>
      </c>
      <c r="D29" s="33">
        <v>5941</v>
      </c>
      <c r="E29" s="33">
        <v>533</v>
      </c>
      <c r="F29" s="33">
        <v>330</v>
      </c>
      <c r="G29" s="33" t="s">
        <v>81</v>
      </c>
      <c r="H29" s="33" t="s">
        <v>81</v>
      </c>
    </row>
    <row r="30" spans="1:8" ht="15" customHeight="1">
      <c r="A30" s="24" t="s">
        <v>137</v>
      </c>
      <c r="B30" s="33">
        <v>3140</v>
      </c>
      <c r="C30" s="33">
        <v>324</v>
      </c>
      <c r="D30" s="33">
        <v>2691</v>
      </c>
      <c r="E30" s="33">
        <v>85</v>
      </c>
      <c r="F30" s="33">
        <v>40</v>
      </c>
      <c r="G30" s="33" t="s">
        <v>81</v>
      </c>
      <c r="H30" s="33" t="s">
        <v>81</v>
      </c>
    </row>
    <row r="31" spans="1:8" ht="15" customHeight="1">
      <c r="A31" s="24" t="s">
        <v>239</v>
      </c>
      <c r="B31" s="31">
        <v>3599</v>
      </c>
      <c r="C31" s="33">
        <v>195</v>
      </c>
      <c r="D31" s="33">
        <v>3071</v>
      </c>
      <c r="E31" s="33">
        <v>234</v>
      </c>
      <c r="F31" s="33">
        <v>99</v>
      </c>
      <c r="G31" s="33" t="s">
        <v>81</v>
      </c>
      <c r="H31" s="33" t="s">
        <v>81</v>
      </c>
    </row>
    <row r="32" spans="1:8" ht="15" customHeight="1">
      <c r="A32" s="24" t="s">
        <v>139</v>
      </c>
      <c r="B32" s="33">
        <v>1322</v>
      </c>
      <c r="C32" s="33">
        <v>71</v>
      </c>
      <c r="D32" s="33">
        <v>1213</v>
      </c>
      <c r="E32" s="33">
        <v>23</v>
      </c>
      <c r="F32" s="33">
        <v>15</v>
      </c>
      <c r="G32" s="33" t="s">
        <v>81</v>
      </c>
      <c r="H32" s="33" t="s">
        <v>81</v>
      </c>
    </row>
    <row r="33" spans="1:8" ht="15" customHeight="1">
      <c r="A33" s="24" t="s">
        <v>140</v>
      </c>
      <c r="B33" s="31">
        <v>8931</v>
      </c>
      <c r="C33" s="33">
        <v>753</v>
      </c>
      <c r="D33" s="33">
        <v>6860</v>
      </c>
      <c r="E33" s="33">
        <v>820</v>
      </c>
      <c r="F33" s="33">
        <v>498</v>
      </c>
      <c r="G33" s="33" t="s">
        <v>81</v>
      </c>
      <c r="H33" s="33" t="s">
        <v>81</v>
      </c>
    </row>
    <row r="34" spans="1:8" ht="15" customHeight="1">
      <c r="A34" s="24" t="s">
        <v>141</v>
      </c>
      <c r="B34" s="31">
        <v>7108</v>
      </c>
      <c r="C34" s="33">
        <v>685</v>
      </c>
      <c r="D34" s="33">
        <v>5448</v>
      </c>
      <c r="E34" s="33">
        <v>610</v>
      </c>
      <c r="F34" s="33">
        <v>365</v>
      </c>
      <c r="G34" s="33" t="s">
        <v>81</v>
      </c>
      <c r="H34" s="33" t="s">
        <v>81</v>
      </c>
    </row>
    <row r="35" spans="1:8" ht="15" customHeight="1" thickBot="1">
      <c r="A35" s="34" t="s">
        <v>142</v>
      </c>
      <c r="B35" s="35">
        <v>754</v>
      </c>
      <c r="C35" s="35">
        <v>21</v>
      </c>
      <c r="D35" s="35">
        <v>618</v>
      </c>
      <c r="E35" s="35">
        <v>81</v>
      </c>
      <c r="F35" s="35">
        <v>34</v>
      </c>
      <c r="G35" s="35" t="s">
        <v>81</v>
      </c>
      <c r="H35" s="35" t="s">
        <v>81</v>
      </c>
    </row>
    <row r="36" spans="1:8" ht="23.25" customHeight="1">
      <c r="A36" s="299" t="s">
        <v>243</v>
      </c>
      <c r="B36" s="305"/>
      <c r="C36" s="305"/>
      <c r="D36" s="305"/>
      <c r="E36" s="305"/>
      <c r="F36" s="305"/>
      <c r="G36" s="305"/>
      <c r="H36" s="305"/>
    </row>
    <row r="37" spans="1:8" ht="15" customHeight="1">
      <c r="A37" s="288" t="s">
        <v>241</v>
      </c>
      <c r="B37" s="288"/>
      <c r="C37" s="288"/>
      <c r="D37" s="288"/>
      <c r="E37" s="288"/>
      <c r="F37" s="288"/>
      <c r="G37" s="288"/>
      <c r="H37" s="288"/>
    </row>
  </sheetData>
  <mergeCells count="8">
    <mergeCell ref="J2:J3"/>
    <mergeCell ref="A37:H37"/>
    <mergeCell ref="A1:H1"/>
    <mergeCell ref="A3:H3"/>
    <mergeCell ref="A4:H4"/>
    <mergeCell ref="A36:H36"/>
    <mergeCell ref="A5:H5"/>
    <mergeCell ref="A2:H2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>
      <selection activeCell="K7" sqref="K7"/>
    </sheetView>
  </sheetViews>
  <sheetFormatPr baseColWidth="10" defaultRowHeight="12.75"/>
  <cols>
    <col min="1" max="1" width="17.7109375" style="25" customWidth="1"/>
    <col min="2" max="2" width="11.5703125" style="25" customWidth="1"/>
    <col min="3" max="4" width="11.7109375" style="25" customWidth="1"/>
    <col min="5" max="5" width="11.28515625" style="25" customWidth="1"/>
    <col min="6" max="6" width="11.7109375" style="25" customWidth="1"/>
    <col min="7" max="7" width="10.5703125" style="25" customWidth="1"/>
    <col min="8" max="8" width="10.28515625" style="25" customWidth="1"/>
    <col min="9" max="9" width="11.42578125" style="18"/>
    <col min="10" max="16384" width="11.42578125" style="25"/>
  </cols>
  <sheetData>
    <row r="1" spans="1:13" ht="15" customHeight="1">
      <c r="A1" s="297" t="s">
        <v>157</v>
      </c>
      <c r="B1" s="298"/>
      <c r="C1" s="298"/>
      <c r="D1" s="298"/>
      <c r="E1" s="298"/>
      <c r="F1" s="298"/>
      <c r="G1" s="298"/>
      <c r="H1" s="298"/>
    </row>
    <row r="2" spans="1:13" ht="15" customHeight="1">
      <c r="A2" s="300" t="s">
        <v>169</v>
      </c>
      <c r="B2" s="301"/>
      <c r="C2" s="301"/>
      <c r="D2" s="301"/>
      <c r="E2" s="301"/>
      <c r="F2" s="301"/>
      <c r="G2" s="301"/>
      <c r="H2" s="301"/>
      <c r="J2" s="276" t="s">
        <v>50</v>
      </c>
    </row>
    <row r="3" spans="1:13" ht="15" customHeight="1">
      <c r="A3" s="300" t="s">
        <v>427</v>
      </c>
      <c r="B3" s="301"/>
      <c r="C3" s="301"/>
      <c r="D3" s="301"/>
      <c r="E3" s="301"/>
      <c r="F3" s="301"/>
      <c r="G3" s="301"/>
      <c r="H3" s="301"/>
      <c r="J3" s="276"/>
    </row>
    <row r="4" spans="1:13" ht="15" customHeight="1">
      <c r="A4" s="300" t="s">
        <v>240</v>
      </c>
      <c r="B4" s="301"/>
      <c r="C4" s="301"/>
      <c r="D4" s="301"/>
      <c r="E4" s="301"/>
      <c r="F4" s="301"/>
      <c r="G4" s="301"/>
      <c r="H4" s="301"/>
    </row>
    <row r="5" spans="1:13" ht="15" customHeight="1">
      <c r="A5" s="300" t="s">
        <v>360</v>
      </c>
      <c r="B5" s="301"/>
      <c r="C5" s="301"/>
      <c r="D5" s="301"/>
      <c r="E5" s="301"/>
      <c r="F5" s="301"/>
      <c r="G5" s="301"/>
      <c r="H5" s="301"/>
    </row>
    <row r="6" spans="1:13" ht="15" customHeight="1">
      <c r="A6" s="36"/>
      <c r="B6" s="36"/>
      <c r="C6" s="36"/>
      <c r="D6" s="36"/>
      <c r="E6" s="36"/>
      <c r="F6" s="36"/>
      <c r="G6" s="36"/>
      <c r="H6" s="36"/>
    </row>
    <row r="7" spans="1:13" ht="38.25">
      <c r="A7" s="220" t="s">
        <v>234</v>
      </c>
      <c r="B7" s="221" t="s">
        <v>67</v>
      </c>
      <c r="C7" s="221" t="s">
        <v>235</v>
      </c>
      <c r="D7" s="221" t="s">
        <v>151</v>
      </c>
      <c r="E7" s="221" t="s">
        <v>236</v>
      </c>
      <c r="F7" s="221" t="s">
        <v>237</v>
      </c>
      <c r="G7" s="221" t="s">
        <v>242</v>
      </c>
      <c r="H7" s="221" t="s">
        <v>238</v>
      </c>
      <c r="J7" s="26"/>
      <c r="K7" s="26"/>
      <c r="L7" s="26"/>
      <c r="M7" s="26"/>
    </row>
    <row r="8" spans="1:13" ht="15" customHeight="1">
      <c r="A8" s="32" t="s">
        <v>67</v>
      </c>
      <c r="B8" s="30">
        <v>129104</v>
      </c>
      <c r="C8" s="30">
        <v>11543</v>
      </c>
      <c r="D8" s="30">
        <v>103486</v>
      </c>
      <c r="E8" s="30">
        <v>8017</v>
      </c>
      <c r="F8" s="30">
        <v>5241</v>
      </c>
      <c r="G8" s="49">
        <v>282</v>
      </c>
      <c r="H8" s="49">
        <v>535</v>
      </c>
      <c r="J8" s="26"/>
      <c r="K8" s="26"/>
      <c r="L8" s="26"/>
      <c r="M8" s="26"/>
    </row>
    <row r="9" spans="1:13" ht="15" customHeight="1">
      <c r="A9" s="24" t="s">
        <v>116</v>
      </c>
      <c r="B9" s="31">
        <v>6448</v>
      </c>
      <c r="C9" s="33">
        <v>623</v>
      </c>
      <c r="D9" s="33">
        <v>4089</v>
      </c>
      <c r="E9" s="33">
        <v>593</v>
      </c>
      <c r="F9" s="33">
        <v>326</v>
      </c>
      <c r="G9" s="33">
        <v>282</v>
      </c>
      <c r="H9" s="33">
        <v>535</v>
      </c>
      <c r="J9" s="26"/>
      <c r="K9" s="26"/>
      <c r="L9" s="26"/>
      <c r="M9" s="26"/>
    </row>
    <row r="10" spans="1:13" ht="15" customHeight="1">
      <c r="A10" s="24" t="s">
        <v>117</v>
      </c>
      <c r="B10" s="31">
        <v>7271</v>
      </c>
      <c r="C10" s="33">
        <v>743</v>
      </c>
      <c r="D10" s="33">
        <v>4927</v>
      </c>
      <c r="E10" s="33">
        <v>905</v>
      </c>
      <c r="F10" s="33">
        <v>696</v>
      </c>
      <c r="G10" s="33" t="s">
        <v>81</v>
      </c>
      <c r="H10" s="33" t="s">
        <v>81</v>
      </c>
      <c r="J10" s="26"/>
      <c r="K10" s="26"/>
      <c r="L10" s="26"/>
      <c r="M10" s="26"/>
    </row>
    <row r="11" spans="1:13" ht="15" customHeight="1">
      <c r="A11" s="24" t="s">
        <v>118</v>
      </c>
      <c r="B11" s="31">
        <v>5979</v>
      </c>
      <c r="C11" s="33">
        <v>650</v>
      </c>
      <c r="D11" s="31">
        <v>3976</v>
      </c>
      <c r="E11" s="33">
        <v>813</v>
      </c>
      <c r="F11" s="33">
        <v>540</v>
      </c>
      <c r="G11" s="33" t="s">
        <v>81</v>
      </c>
      <c r="H11" s="33" t="s">
        <v>81</v>
      </c>
      <c r="J11" s="26"/>
      <c r="K11" s="26"/>
      <c r="L11" s="26"/>
      <c r="M11" s="26"/>
    </row>
    <row r="12" spans="1:13" ht="15" customHeight="1">
      <c r="A12" s="24" t="s">
        <v>119</v>
      </c>
      <c r="B12" s="31">
        <v>6537</v>
      </c>
      <c r="C12" s="33">
        <v>707</v>
      </c>
      <c r="D12" s="33">
        <v>5436</v>
      </c>
      <c r="E12" s="33">
        <v>209</v>
      </c>
      <c r="F12" s="33">
        <v>185</v>
      </c>
      <c r="G12" s="33" t="s">
        <v>81</v>
      </c>
      <c r="H12" s="33" t="s">
        <v>81</v>
      </c>
      <c r="J12" s="26"/>
      <c r="K12" s="26"/>
      <c r="L12" s="26"/>
      <c r="M12" s="26"/>
    </row>
    <row r="13" spans="1:13" ht="15" customHeight="1">
      <c r="A13" s="24" t="s">
        <v>120</v>
      </c>
      <c r="B13" s="31">
        <v>3361</v>
      </c>
      <c r="C13" s="33">
        <v>276</v>
      </c>
      <c r="D13" s="33">
        <v>2811</v>
      </c>
      <c r="E13" s="33">
        <v>118</v>
      </c>
      <c r="F13" s="33">
        <v>156</v>
      </c>
      <c r="G13" s="33" t="s">
        <v>81</v>
      </c>
      <c r="H13" s="33" t="s">
        <v>81</v>
      </c>
      <c r="J13" s="26"/>
      <c r="K13" s="26"/>
      <c r="L13" s="26"/>
      <c r="M13" s="26"/>
    </row>
    <row r="14" spans="1:13" ht="15" customHeight="1">
      <c r="A14" s="24" t="s">
        <v>121</v>
      </c>
      <c r="B14" s="31">
        <v>5601</v>
      </c>
      <c r="C14" s="33">
        <v>396</v>
      </c>
      <c r="D14" s="33">
        <v>4741</v>
      </c>
      <c r="E14" s="33">
        <v>310</v>
      </c>
      <c r="F14" s="33">
        <v>154</v>
      </c>
      <c r="G14" s="33" t="s">
        <v>81</v>
      </c>
      <c r="H14" s="33" t="s">
        <v>81</v>
      </c>
      <c r="J14" s="26"/>
      <c r="K14" s="26"/>
      <c r="L14" s="26"/>
      <c r="M14" s="26"/>
    </row>
    <row r="15" spans="1:13" ht="15" customHeight="1">
      <c r="A15" s="24" t="s">
        <v>122</v>
      </c>
      <c r="B15" s="31">
        <v>1335</v>
      </c>
      <c r="C15" s="33">
        <v>180</v>
      </c>
      <c r="D15" s="33">
        <v>1134</v>
      </c>
      <c r="E15" s="33">
        <v>13</v>
      </c>
      <c r="F15" s="33">
        <v>8</v>
      </c>
      <c r="G15" s="33" t="s">
        <v>81</v>
      </c>
      <c r="H15" s="33" t="s">
        <v>81</v>
      </c>
      <c r="J15" s="26"/>
      <c r="K15" s="26"/>
      <c r="L15" s="26"/>
      <c r="M15" s="26"/>
    </row>
    <row r="16" spans="1:13" ht="15" customHeight="1">
      <c r="A16" s="24" t="s">
        <v>123</v>
      </c>
      <c r="B16" s="31">
        <v>10468</v>
      </c>
      <c r="C16" s="31">
        <v>1255</v>
      </c>
      <c r="D16" s="33">
        <v>8270</v>
      </c>
      <c r="E16" s="33">
        <v>558</v>
      </c>
      <c r="F16" s="33">
        <v>385</v>
      </c>
      <c r="G16" s="33" t="s">
        <v>81</v>
      </c>
      <c r="H16" s="33" t="s">
        <v>81</v>
      </c>
      <c r="J16" s="26"/>
      <c r="K16" s="26"/>
      <c r="L16" s="26"/>
      <c r="M16" s="26"/>
    </row>
    <row r="17" spans="1:13" ht="15" customHeight="1">
      <c r="A17" s="24" t="s">
        <v>124</v>
      </c>
      <c r="B17" s="31">
        <v>5548</v>
      </c>
      <c r="C17" s="33">
        <v>625</v>
      </c>
      <c r="D17" s="33">
        <v>4232</v>
      </c>
      <c r="E17" s="33">
        <v>445</v>
      </c>
      <c r="F17" s="33">
        <v>246</v>
      </c>
      <c r="G17" s="33" t="s">
        <v>81</v>
      </c>
      <c r="H17" s="33" t="s">
        <v>81</v>
      </c>
      <c r="J17" s="26"/>
      <c r="K17" s="26"/>
      <c r="L17" s="26"/>
      <c r="M17" s="26"/>
    </row>
    <row r="18" spans="1:13" ht="15" customHeight="1">
      <c r="A18" s="24" t="s">
        <v>125</v>
      </c>
      <c r="B18" s="31">
        <v>6479</v>
      </c>
      <c r="C18" s="33">
        <v>412</v>
      </c>
      <c r="D18" s="33">
        <v>5393</v>
      </c>
      <c r="E18" s="33">
        <v>463</v>
      </c>
      <c r="F18" s="33">
        <v>211</v>
      </c>
      <c r="G18" s="33" t="s">
        <v>81</v>
      </c>
      <c r="H18" s="33" t="s">
        <v>81</v>
      </c>
      <c r="J18" s="26"/>
      <c r="K18" s="26"/>
      <c r="L18" s="26"/>
      <c r="M18" s="26"/>
    </row>
    <row r="19" spans="1:13" ht="15" customHeight="1">
      <c r="A19" s="24" t="s">
        <v>126</v>
      </c>
      <c r="B19" s="33">
        <v>2866</v>
      </c>
      <c r="C19" s="33">
        <v>61</v>
      </c>
      <c r="D19" s="33">
        <v>2629</v>
      </c>
      <c r="E19" s="33">
        <v>99</v>
      </c>
      <c r="F19" s="33">
        <v>77</v>
      </c>
      <c r="G19" s="33" t="s">
        <v>81</v>
      </c>
      <c r="H19" s="33" t="s">
        <v>81</v>
      </c>
      <c r="J19" s="26"/>
      <c r="K19" s="26"/>
      <c r="L19" s="26"/>
      <c r="M19" s="26"/>
    </row>
    <row r="20" spans="1:13" ht="15" customHeight="1">
      <c r="A20" s="24" t="s">
        <v>127</v>
      </c>
      <c r="B20" s="31">
        <v>7959</v>
      </c>
      <c r="C20" s="33">
        <v>1153</v>
      </c>
      <c r="D20" s="33">
        <v>6374</v>
      </c>
      <c r="E20" s="33">
        <v>257</v>
      </c>
      <c r="F20" s="33">
        <v>175</v>
      </c>
      <c r="G20" s="33" t="s">
        <v>81</v>
      </c>
      <c r="H20" s="33" t="s">
        <v>81</v>
      </c>
      <c r="J20" s="26"/>
      <c r="K20" s="26"/>
      <c r="L20" s="26"/>
      <c r="M20" s="26"/>
    </row>
    <row r="21" spans="1:13" ht="15" customHeight="1">
      <c r="A21" s="24" t="s">
        <v>128</v>
      </c>
      <c r="B21" s="31">
        <v>3765</v>
      </c>
      <c r="C21" s="33">
        <v>391</v>
      </c>
      <c r="D21" s="33">
        <v>3095</v>
      </c>
      <c r="E21" s="33">
        <v>211</v>
      </c>
      <c r="F21" s="33">
        <v>68</v>
      </c>
      <c r="G21" s="33" t="s">
        <v>81</v>
      </c>
      <c r="H21" s="33" t="s">
        <v>81</v>
      </c>
      <c r="J21" s="26"/>
      <c r="K21" s="26"/>
      <c r="L21" s="26"/>
      <c r="M21" s="26"/>
    </row>
    <row r="22" spans="1:13" ht="15" customHeight="1">
      <c r="A22" s="24" t="s">
        <v>129</v>
      </c>
      <c r="B22" s="31">
        <v>10871</v>
      </c>
      <c r="C22" s="31">
        <v>1434</v>
      </c>
      <c r="D22" s="33">
        <v>7599</v>
      </c>
      <c r="E22" s="33">
        <v>1020</v>
      </c>
      <c r="F22" s="33">
        <v>818</v>
      </c>
      <c r="G22" s="33" t="s">
        <v>81</v>
      </c>
      <c r="H22" s="33" t="s">
        <v>81</v>
      </c>
      <c r="J22" s="26"/>
      <c r="K22" s="26"/>
      <c r="L22" s="26"/>
      <c r="M22" s="26"/>
    </row>
    <row r="23" spans="1:13" ht="15" customHeight="1">
      <c r="A23" s="24" t="s">
        <v>130</v>
      </c>
      <c r="B23" s="33">
        <v>2623</v>
      </c>
      <c r="C23" s="33">
        <v>142</v>
      </c>
      <c r="D23" s="33">
        <v>2365</v>
      </c>
      <c r="E23" s="33">
        <v>88</v>
      </c>
      <c r="F23" s="33">
        <v>28</v>
      </c>
      <c r="G23" s="33" t="s">
        <v>81</v>
      </c>
      <c r="H23" s="33" t="s">
        <v>81</v>
      </c>
      <c r="J23" s="26"/>
      <c r="K23" s="26"/>
      <c r="L23" s="26"/>
      <c r="M23" s="26"/>
    </row>
    <row r="24" spans="1:13" ht="15" customHeight="1">
      <c r="A24" s="24" t="s">
        <v>131</v>
      </c>
      <c r="B24" s="31">
        <v>3481</v>
      </c>
      <c r="C24" s="33">
        <v>199</v>
      </c>
      <c r="D24" s="33">
        <v>2984</v>
      </c>
      <c r="E24" s="33">
        <v>222</v>
      </c>
      <c r="F24" s="33">
        <v>76</v>
      </c>
      <c r="G24" s="33" t="s">
        <v>81</v>
      </c>
      <c r="H24" s="33" t="s">
        <v>81</v>
      </c>
      <c r="J24" s="26"/>
      <c r="K24" s="26"/>
      <c r="L24" s="26"/>
      <c r="M24" s="26"/>
    </row>
    <row r="25" spans="1:13">
      <c r="A25" s="24" t="s">
        <v>132</v>
      </c>
      <c r="B25" s="31">
        <v>2325</v>
      </c>
      <c r="C25" s="33">
        <v>144</v>
      </c>
      <c r="D25" s="33">
        <v>2001</v>
      </c>
      <c r="E25" s="33">
        <v>84</v>
      </c>
      <c r="F25" s="33">
        <v>96</v>
      </c>
      <c r="G25" s="33" t="s">
        <v>81</v>
      </c>
      <c r="H25" s="33" t="s">
        <v>81</v>
      </c>
    </row>
    <row r="26" spans="1:13">
      <c r="A26" s="24" t="s">
        <v>133</v>
      </c>
      <c r="B26" s="31">
        <v>3010</v>
      </c>
      <c r="C26" s="33">
        <v>142</v>
      </c>
      <c r="D26" s="33">
        <v>2652</v>
      </c>
      <c r="E26" s="33">
        <v>136</v>
      </c>
      <c r="F26" s="33">
        <v>80</v>
      </c>
      <c r="G26" s="33" t="s">
        <v>81</v>
      </c>
      <c r="H26" s="33" t="s">
        <v>81</v>
      </c>
    </row>
    <row r="27" spans="1:13">
      <c r="A27" s="24" t="s">
        <v>134</v>
      </c>
      <c r="B27" s="31">
        <v>2961</v>
      </c>
      <c r="C27" s="33">
        <v>171</v>
      </c>
      <c r="D27" s="33">
        <v>2465</v>
      </c>
      <c r="E27" s="33">
        <v>196</v>
      </c>
      <c r="F27" s="33">
        <v>129</v>
      </c>
      <c r="G27" s="33" t="s">
        <v>81</v>
      </c>
      <c r="H27" s="33" t="s">
        <v>81</v>
      </c>
    </row>
    <row r="28" spans="1:13">
      <c r="A28" s="24" t="s">
        <v>135</v>
      </c>
      <c r="B28" s="31">
        <v>5740</v>
      </c>
      <c r="C28" s="33">
        <v>414</v>
      </c>
      <c r="D28" s="33">
        <v>4634</v>
      </c>
      <c r="E28" s="33">
        <v>456</v>
      </c>
      <c r="F28" s="33">
        <v>236</v>
      </c>
      <c r="G28" s="33" t="s">
        <v>81</v>
      </c>
      <c r="H28" s="33" t="s">
        <v>81</v>
      </c>
    </row>
    <row r="29" spans="1:13">
      <c r="A29" s="24" t="s">
        <v>136</v>
      </c>
      <c r="B29" s="31">
        <v>5972</v>
      </c>
      <c r="C29" s="33">
        <v>271</v>
      </c>
      <c r="D29" s="33">
        <v>5310</v>
      </c>
      <c r="E29" s="33">
        <v>238</v>
      </c>
      <c r="F29" s="33">
        <v>153</v>
      </c>
      <c r="G29" s="33" t="s">
        <v>81</v>
      </c>
      <c r="H29" s="33" t="s">
        <v>81</v>
      </c>
    </row>
    <row r="30" spans="1:13">
      <c r="A30" s="24" t="s">
        <v>137</v>
      </c>
      <c r="B30" s="33">
        <v>2614</v>
      </c>
      <c r="C30" s="33">
        <v>218</v>
      </c>
      <c r="D30" s="33">
        <v>2370</v>
      </c>
      <c r="E30" s="33">
        <v>22</v>
      </c>
      <c r="F30" s="33">
        <v>4</v>
      </c>
      <c r="G30" s="33" t="s">
        <v>81</v>
      </c>
      <c r="H30" s="33" t="s">
        <v>81</v>
      </c>
    </row>
    <row r="31" spans="1:13">
      <c r="A31" s="24" t="s">
        <v>239</v>
      </c>
      <c r="B31" s="31">
        <v>2905</v>
      </c>
      <c r="C31" s="33">
        <v>81</v>
      </c>
      <c r="D31" s="33">
        <v>2671</v>
      </c>
      <c r="E31" s="33">
        <v>90</v>
      </c>
      <c r="F31" s="33">
        <v>63</v>
      </c>
      <c r="G31" s="33" t="s">
        <v>81</v>
      </c>
      <c r="H31" s="33" t="s">
        <v>81</v>
      </c>
    </row>
    <row r="32" spans="1:13">
      <c r="A32" s="24" t="s">
        <v>139</v>
      </c>
      <c r="B32" s="33">
        <v>1094</v>
      </c>
      <c r="C32" s="33">
        <v>38</v>
      </c>
      <c r="D32" s="33">
        <v>1055</v>
      </c>
      <c r="E32" s="33">
        <v>1</v>
      </c>
      <c r="F32" s="33">
        <v>0</v>
      </c>
      <c r="G32" s="33" t="s">
        <v>81</v>
      </c>
      <c r="H32" s="33" t="s">
        <v>81</v>
      </c>
    </row>
    <row r="33" spans="1:8">
      <c r="A33" s="24" t="s">
        <v>140</v>
      </c>
      <c r="B33" s="31">
        <v>6711</v>
      </c>
      <c r="C33" s="33">
        <v>509</v>
      </c>
      <c r="D33" s="33">
        <v>5613</v>
      </c>
      <c r="E33" s="33">
        <v>377</v>
      </c>
      <c r="F33" s="33">
        <v>212</v>
      </c>
      <c r="G33" s="33" t="s">
        <v>81</v>
      </c>
      <c r="H33" s="33" t="s">
        <v>81</v>
      </c>
    </row>
    <row r="34" spans="1:8">
      <c r="A34" s="24" t="s">
        <v>141</v>
      </c>
      <c r="B34" s="31">
        <v>4527</v>
      </c>
      <c r="C34" s="33">
        <v>295</v>
      </c>
      <c r="D34" s="33">
        <v>4086</v>
      </c>
      <c r="E34" s="33">
        <v>46</v>
      </c>
      <c r="F34" s="33">
        <v>100</v>
      </c>
      <c r="G34" s="33" t="s">
        <v>81</v>
      </c>
      <c r="H34" s="33" t="s">
        <v>81</v>
      </c>
    </row>
    <row r="35" spans="1:8" ht="13.5" thickBot="1">
      <c r="A35" s="34" t="s">
        <v>142</v>
      </c>
      <c r="B35" s="35">
        <v>653</v>
      </c>
      <c r="C35" s="35">
        <v>13</v>
      </c>
      <c r="D35" s="35">
        <v>574</v>
      </c>
      <c r="E35" s="35">
        <v>47</v>
      </c>
      <c r="F35" s="35">
        <v>19</v>
      </c>
      <c r="G35" s="35" t="s">
        <v>81</v>
      </c>
      <c r="H35" s="35" t="s">
        <v>81</v>
      </c>
    </row>
    <row r="36" spans="1:8" ht="25.5" customHeight="1">
      <c r="A36" s="299" t="s">
        <v>243</v>
      </c>
      <c r="B36" s="305"/>
      <c r="C36" s="305"/>
      <c r="D36" s="305"/>
      <c r="E36" s="305"/>
      <c r="F36" s="305"/>
      <c r="G36" s="305"/>
      <c r="H36" s="305"/>
    </row>
    <row r="37" spans="1:8">
      <c r="A37" s="288" t="s">
        <v>241</v>
      </c>
      <c r="B37" s="288"/>
      <c r="C37" s="288"/>
      <c r="D37" s="288"/>
      <c r="E37" s="288"/>
      <c r="F37" s="288"/>
      <c r="G37" s="288"/>
      <c r="H37" s="288"/>
    </row>
  </sheetData>
  <mergeCells count="8">
    <mergeCell ref="J2:J3"/>
    <mergeCell ref="A36:H36"/>
    <mergeCell ref="A37:H37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K7" sqref="K7"/>
    </sheetView>
  </sheetViews>
  <sheetFormatPr baseColWidth="10" defaultRowHeight="15" customHeight="1"/>
  <cols>
    <col min="1" max="1" width="17.7109375" style="25" customWidth="1"/>
    <col min="2" max="2" width="11.5703125" style="25" customWidth="1"/>
    <col min="3" max="4" width="11.7109375" style="25" customWidth="1"/>
    <col min="5" max="5" width="11.28515625" style="25" customWidth="1"/>
    <col min="6" max="6" width="11.7109375" style="25" customWidth="1"/>
    <col min="7" max="7" width="10.5703125" style="25" customWidth="1"/>
    <col min="8" max="8" width="10.28515625" style="25" customWidth="1"/>
    <col min="9" max="16384" width="11.42578125" style="18"/>
  </cols>
  <sheetData>
    <row r="1" spans="1:10" ht="15" customHeight="1">
      <c r="A1" s="297" t="s">
        <v>244</v>
      </c>
      <c r="B1" s="298"/>
      <c r="C1" s="298"/>
      <c r="D1" s="298"/>
      <c r="E1" s="298"/>
      <c r="F1" s="298"/>
      <c r="G1" s="298"/>
      <c r="H1" s="298"/>
    </row>
    <row r="2" spans="1:10" ht="15" customHeight="1">
      <c r="A2" s="300" t="s">
        <v>233</v>
      </c>
      <c r="B2" s="301"/>
      <c r="C2" s="301"/>
      <c r="D2" s="301"/>
      <c r="E2" s="301"/>
      <c r="F2" s="301"/>
      <c r="G2" s="301"/>
      <c r="H2" s="301"/>
      <c r="J2" s="276" t="s">
        <v>50</v>
      </c>
    </row>
    <row r="3" spans="1:10" ht="15" customHeight="1">
      <c r="A3" s="300" t="s">
        <v>427</v>
      </c>
      <c r="B3" s="301"/>
      <c r="C3" s="301"/>
      <c r="D3" s="301"/>
      <c r="E3" s="301"/>
      <c r="F3" s="301"/>
      <c r="G3" s="301"/>
      <c r="H3" s="301"/>
      <c r="J3" s="276"/>
    </row>
    <row r="4" spans="1:10" ht="15" customHeight="1">
      <c r="A4" s="300" t="s">
        <v>240</v>
      </c>
      <c r="B4" s="301"/>
      <c r="C4" s="301"/>
      <c r="D4" s="301"/>
      <c r="E4" s="301"/>
      <c r="F4" s="301"/>
      <c r="G4" s="301"/>
      <c r="H4" s="301"/>
    </row>
    <row r="5" spans="1:10" ht="15" customHeight="1">
      <c r="A5" s="300" t="s">
        <v>360</v>
      </c>
      <c r="B5" s="301"/>
      <c r="C5" s="301"/>
      <c r="D5" s="301"/>
      <c r="E5" s="301"/>
      <c r="F5" s="301"/>
      <c r="G5" s="301"/>
      <c r="H5" s="301"/>
    </row>
    <row r="6" spans="1:10" ht="15" customHeight="1">
      <c r="A6" s="36"/>
      <c r="B6" s="36"/>
      <c r="C6" s="36"/>
      <c r="D6" s="36"/>
      <c r="E6" s="36"/>
      <c r="F6" s="36"/>
      <c r="G6" s="36"/>
      <c r="H6" s="36"/>
    </row>
    <row r="7" spans="1:10" ht="38.25">
      <c r="A7" s="220" t="s">
        <v>234</v>
      </c>
      <c r="B7" s="221" t="s">
        <v>67</v>
      </c>
      <c r="C7" s="221" t="s">
        <v>235</v>
      </c>
      <c r="D7" s="221" t="s">
        <v>151</v>
      </c>
      <c r="E7" s="221" t="s">
        <v>236</v>
      </c>
      <c r="F7" s="221" t="s">
        <v>237</v>
      </c>
      <c r="G7" s="221" t="s">
        <v>242</v>
      </c>
      <c r="H7" s="221" t="s">
        <v>238</v>
      </c>
    </row>
    <row r="8" spans="1:10" ht="15" customHeight="1">
      <c r="A8" s="32" t="s">
        <v>67</v>
      </c>
      <c r="B8" s="91">
        <f>+'C20'!B8/'C19'!B8*100</f>
        <v>71.70293356437513</v>
      </c>
      <c r="C8" s="91">
        <f>+'C20'!C8/'C19'!C8*100</f>
        <v>57.245586193215637</v>
      </c>
      <c r="D8" s="91">
        <f>+'C20'!D8/'C19'!D8*100</f>
        <v>78.29883178984322</v>
      </c>
      <c r="E8" s="91">
        <f>+'C20'!E8/'C19'!E8*100</f>
        <v>48.429382626555515</v>
      </c>
      <c r="F8" s="91">
        <f>+'C20'!F8/'C19'!F8*100</f>
        <v>50.632789102502173</v>
      </c>
      <c r="G8" s="91">
        <f>+'C20'!G8/'C19'!G8*100</f>
        <v>100</v>
      </c>
      <c r="H8" s="91">
        <f>+'C20'!H8/'C19'!H8*100</f>
        <v>100</v>
      </c>
    </row>
    <row r="9" spans="1:10" ht="15" customHeight="1">
      <c r="A9" s="24" t="s">
        <v>116</v>
      </c>
      <c r="B9" s="267">
        <f>+'C20'!B9/'C19'!B9*100</f>
        <v>63.602288419806662</v>
      </c>
      <c r="C9" s="267">
        <f>+'C20'!C9/'C19'!C9*100</f>
        <v>42.55464480874317</v>
      </c>
      <c r="D9" s="267">
        <f>+'C20'!D9/'C19'!D9*100</f>
        <v>64.485096987856807</v>
      </c>
      <c r="E9" s="267">
        <f>+'C20'!E9/'C19'!E9*100</f>
        <v>60.448521916411821</v>
      </c>
      <c r="F9" s="267">
        <f>+'C20'!F9/'C19'!F9*100</f>
        <v>60.934579439252332</v>
      </c>
      <c r="G9" s="267">
        <f>+'C20'!G9/'C19'!G9*100</f>
        <v>100</v>
      </c>
      <c r="H9" s="267">
        <f>+'C20'!H9/'C19'!H9*100</f>
        <v>100</v>
      </c>
    </row>
    <row r="10" spans="1:10" ht="15" customHeight="1">
      <c r="A10" s="24" t="s">
        <v>117</v>
      </c>
      <c r="B10" s="267">
        <f>+'C20'!B10/'C19'!B10*100</f>
        <v>72.233260480826544</v>
      </c>
      <c r="C10" s="267">
        <f>+'C20'!C10/'C19'!C10*100</f>
        <v>58.457907159716761</v>
      </c>
      <c r="D10" s="267">
        <f>+'C20'!D10/'C19'!D10*100</f>
        <v>75.163996948893981</v>
      </c>
      <c r="E10" s="267">
        <f>+'C20'!E10/'C19'!E10*100</f>
        <v>68.926123381568928</v>
      </c>
      <c r="F10" s="267">
        <f>+'C20'!F10/'C19'!F10*100</f>
        <v>75.080906148867314</v>
      </c>
      <c r="G10" s="267" t="s">
        <v>81</v>
      </c>
      <c r="H10" s="267" t="s">
        <v>81</v>
      </c>
    </row>
    <row r="11" spans="1:10" ht="15" customHeight="1">
      <c r="A11" s="24" t="s">
        <v>118</v>
      </c>
      <c r="B11" s="267">
        <f>+'C20'!B11/'C19'!B11*100</f>
        <v>73.272058823529406</v>
      </c>
      <c r="C11" s="267">
        <f>+'C20'!C11/'C19'!C11*100</f>
        <v>56.768558951965062</v>
      </c>
      <c r="D11" s="267">
        <f>+'C20'!D11/'C19'!D11*100</f>
        <v>74.863490868009791</v>
      </c>
      <c r="E11" s="267">
        <f>+'C20'!E11/'C19'!E11*100</f>
        <v>75.768872320596458</v>
      </c>
      <c r="F11" s="267">
        <f>+'C20'!F11/'C19'!F11*100</f>
        <v>85.578446909667193</v>
      </c>
      <c r="G11" s="267" t="s">
        <v>81</v>
      </c>
      <c r="H11" s="267" t="s">
        <v>81</v>
      </c>
    </row>
    <row r="12" spans="1:10" ht="15" customHeight="1">
      <c r="A12" s="24" t="s">
        <v>119</v>
      </c>
      <c r="B12" s="267">
        <f>+'C20'!B12/'C19'!B12*100</f>
        <v>62.561010623026128</v>
      </c>
      <c r="C12" s="267">
        <f>+'C20'!C12/'C19'!C12*100</f>
        <v>51.493080844865261</v>
      </c>
      <c r="D12" s="267">
        <f>+'C20'!D12/'C19'!D12*100</f>
        <v>72.557394554191134</v>
      </c>
      <c r="E12" s="267">
        <f>+'C20'!E12/'C19'!E12*100</f>
        <v>20.154291224686595</v>
      </c>
      <c r="F12" s="267">
        <f>+'C20'!F12/'C19'!F12*100</f>
        <v>33.820840950639855</v>
      </c>
      <c r="G12" s="267" t="s">
        <v>81</v>
      </c>
      <c r="H12" s="267" t="s">
        <v>81</v>
      </c>
    </row>
    <row r="13" spans="1:10" ht="15" customHeight="1">
      <c r="A13" s="24" t="s">
        <v>120</v>
      </c>
      <c r="B13" s="267">
        <f>+'C20'!B13/'C19'!B13*100</f>
        <v>85.088607594936704</v>
      </c>
      <c r="C13" s="267">
        <f>+'C20'!C13/'C19'!C13*100</f>
        <v>68.656716417910445</v>
      </c>
      <c r="D13" s="267">
        <f>+'C20'!D13/'C19'!D13*100</f>
        <v>93.950534759358277</v>
      </c>
      <c r="E13" s="267">
        <f>+'C20'!E13/'C19'!E13*100</f>
        <v>39.864864864864863</v>
      </c>
      <c r="F13" s="267">
        <f>+'C20'!F13/'C19'!F13*100</f>
        <v>60</v>
      </c>
      <c r="G13" s="267" t="s">
        <v>81</v>
      </c>
      <c r="H13" s="267" t="s">
        <v>81</v>
      </c>
    </row>
    <row r="14" spans="1:10" ht="15" customHeight="1">
      <c r="A14" s="24" t="s">
        <v>121</v>
      </c>
      <c r="B14" s="267">
        <f>+'C20'!B14/'C19'!B14*100</f>
        <v>79.166077738515909</v>
      </c>
      <c r="C14" s="267">
        <f>+'C20'!C14/'C19'!C14*100</f>
        <v>62.857142857142854</v>
      </c>
      <c r="D14" s="267">
        <f>+'C20'!D14/'C19'!D14*100</f>
        <v>87.054719059860446</v>
      </c>
      <c r="E14" s="267">
        <f>+'C20'!E14/'C19'!E14*100</f>
        <v>49.206349206349202</v>
      </c>
      <c r="F14" s="267">
        <f>+'C20'!F14/'C19'!F14*100</f>
        <v>41.734417344173444</v>
      </c>
      <c r="G14" s="267" t="s">
        <v>81</v>
      </c>
      <c r="H14" s="267" t="s">
        <v>81</v>
      </c>
    </row>
    <row r="15" spans="1:10" ht="15" customHeight="1">
      <c r="A15" s="24" t="s">
        <v>122</v>
      </c>
      <c r="B15" s="267">
        <f>+'C20'!B15/'C19'!B15*100</f>
        <v>75.852272727272734</v>
      </c>
      <c r="C15" s="267">
        <f>+'C20'!C15/'C19'!C15*100</f>
        <v>61.43344709897611</v>
      </c>
      <c r="D15" s="267">
        <f>+'C20'!D15/'C19'!D15*100</f>
        <v>86.301369863013704</v>
      </c>
      <c r="E15" s="267">
        <f>+'C20'!E15/'C19'!E15*100</f>
        <v>14.942528735632186</v>
      </c>
      <c r="F15" s="267">
        <f>+'C20'!F15/'C19'!F15*100</f>
        <v>12.121212121212121</v>
      </c>
      <c r="G15" s="267" t="s">
        <v>81</v>
      </c>
      <c r="H15" s="267" t="s">
        <v>81</v>
      </c>
    </row>
    <row r="16" spans="1:10" ht="15" customHeight="1">
      <c r="A16" s="24" t="s">
        <v>123</v>
      </c>
      <c r="B16" s="267">
        <f>+'C20'!B16/'C19'!B16*100</f>
        <v>64.685163443119322</v>
      </c>
      <c r="C16" s="267">
        <f>+'C20'!C16/'C19'!C16*100</f>
        <v>53.793399057008138</v>
      </c>
      <c r="D16" s="267">
        <f>+'C20'!D16/'C19'!D16*100</f>
        <v>71.744599635638068</v>
      </c>
      <c r="E16" s="267">
        <f>+'C20'!E16/'C19'!E16*100</f>
        <v>42.660550458715598</v>
      </c>
      <c r="F16" s="267">
        <f>+'C20'!F16/'C19'!F16*100</f>
        <v>37.931034482758619</v>
      </c>
      <c r="G16" s="267" t="s">
        <v>81</v>
      </c>
      <c r="H16" s="267" t="s">
        <v>81</v>
      </c>
    </row>
    <row r="17" spans="1:8" ht="15" customHeight="1">
      <c r="A17" s="24" t="s">
        <v>124</v>
      </c>
      <c r="B17" s="267">
        <f>+'C20'!B17/'C19'!B17*100</f>
        <v>66.618635926993278</v>
      </c>
      <c r="C17" s="267">
        <f>+'C20'!C17/'C19'!C17*100</f>
        <v>54.969217238346523</v>
      </c>
      <c r="D17" s="267">
        <f>+'C20'!D17/'C19'!D17*100</f>
        <v>77.894349346585685</v>
      </c>
      <c r="E17" s="267">
        <f>+'C20'!E17/'C19'!E17*100</f>
        <v>40.198735320686538</v>
      </c>
      <c r="F17" s="267">
        <f>+'C20'!F17/'C19'!F17*100</f>
        <v>37.788018433179722</v>
      </c>
      <c r="G17" s="267" t="s">
        <v>81</v>
      </c>
      <c r="H17" s="267" t="s">
        <v>81</v>
      </c>
    </row>
    <row r="18" spans="1:8" ht="15" customHeight="1">
      <c r="A18" s="24" t="s">
        <v>125</v>
      </c>
      <c r="B18" s="267">
        <f>+'C20'!B18/'C19'!B18*100</f>
        <v>67.559958289885301</v>
      </c>
      <c r="C18" s="267">
        <f>+'C20'!C18/'C19'!C18*100</f>
        <v>45.982142857142854</v>
      </c>
      <c r="D18" s="267">
        <f>+'C20'!D18/'C19'!D18*100</f>
        <v>72.819335673778014</v>
      </c>
      <c r="E18" s="267">
        <f>+'C20'!E18/'C19'!E18*100</f>
        <v>57.587064676616919</v>
      </c>
      <c r="F18" s="267">
        <f>+'C20'!F18/'C19'!F18*100</f>
        <v>43.595041322314046</v>
      </c>
      <c r="G18" s="267" t="s">
        <v>81</v>
      </c>
      <c r="H18" s="267" t="s">
        <v>81</v>
      </c>
    </row>
    <row r="19" spans="1:8" ht="15" customHeight="1">
      <c r="A19" s="24" t="s">
        <v>126</v>
      </c>
      <c r="B19" s="267">
        <f>+'C20'!B19/'C19'!B19*100</f>
        <v>85.424739195230998</v>
      </c>
      <c r="C19" s="267">
        <f>+'C20'!C19/'C19'!C19*100</f>
        <v>39.61038961038961</v>
      </c>
      <c r="D19" s="267">
        <f>+'C20'!D19/'C19'!D19*100</f>
        <v>89.818927229244963</v>
      </c>
      <c r="E19" s="267">
        <f>+'C20'!E19/'C19'!E19*100</f>
        <v>63.87096774193548</v>
      </c>
      <c r="F19" s="267">
        <f>+'C20'!F19/'C19'!F19*100</f>
        <v>64.705882352941174</v>
      </c>
      <c r="G19" s="267" t="s">
        <v>81</v>
      </c>
      <c r="H19" s="267" t="s">
        <v>81</v>
      </c>
    </row>
    <row r="20" spans="1:8" ht="15" customHeight="1">
      <c r="A20" s="24" t="s">
        <v>127</v>
      </c>
      <c r="B20" s="267">
        <f>+'C20'!B20/'C19'!B20*100</f>
        <v>58.994885479208357</v>
      </c>
      <c r="C20" s="267">
        <f>+'C20'!C20/'C19'!C20*100</f>
        <v>54.004683840749415</v>
      </c>
      <c r="D20" s="267">
        <f>+'C20'!D20/'C19'!D20*100</f>
        <v>67.399809664798553</v>
      </c>
      <c r="E20" s="267">
        <f>+'C20'!E20/'C19'!E20*100</f>
        <v>21.724429416737109</v>
      </c>
      <c r="F20" s="267">
        <f>+'C20'!F20/'C19'!F20*100</f>
        <v>24.441340782122907</v>
      </c>
      <c r="G20" s="267" t="s">
        <v>81</v>
      </c>
      <c r="H20" s="267" t="s">
        <v>81</v>
      </c>
    </row>
    <row r="21" spans="1:8" ht="15" customHeight="1">
      <c r="A21" s="24" t="s">
        <v>128</v>
      </c>
      <c r="B21" s="267">
        <f>+'C20'!B21/'C19'!B21*100</f>
        <v>78.258158387029724</v>
      </c>
      <c r="C21" s="267">
        <f>+'C20'!C21/'C19'!C21*100</f>
        <v>80.122950819672127</v>
      </c>
      <c r="D21" s="267">
        <f>+'C20'!D21/'C19'!D21*100</f>
        <v>84.980779791323442</v>
      </c>
      <c r="E21" s="267">
        <f>+'C20'!E21/'C19'!E21*100</f>
        <v>50.721153846153847</v>
      </c>
      <c r="F21" s="267">
        <f>+'C20'!F21/'C19'!F21*100</f>
        <v>25.660377358490567</v>
      </c>
      <c r="G21" s="267" t="s">
        <v>81</v>
      </c>
      <c r="H21" s="267" t="s">
        <v>81</v>
      </c>
    </row>
    <row r="22" spans="1:8" ht="15" customHeight="1">
      <c r="A22" s="24" t="s">
        <v>129</v>
      </c>
      <c r="B22" s="267">
        <f>+'C20'!B22/'C19'!B22*100</f>
        <v>68.782031002847205</v>
      </c>
      <c r="C22" s="267">
        <f>+'C20'!C22/'C19'!C22*100</f>
        <v>68.188302425106997</v>
      </c>
      <c r="D22" s="267">
        <f>+'C20'!D22/'C19'!D22*100</f>
        <v>71.298555075999246</v>
      </c>
      <c r="E22" s="267">
        <f>+'C20'!E22/'C19'!E22*100</f>
        <v>58.185966913861954</v>
      </c>
      <c r="F22" s="267">
        <f>+'C20'!F22/'C19'!F22*100</f>
        <v>63.36173508907823</v>
      </c>
      <c r="G22" s="267" t="s">
        <v>81</v>
      </c>
      <c r="H22" s="267" t="s">
        <v>81</v>
      </c>
    </row>
    <row r="23" spans="1:8" ht="15" customHeight="1">
      <c r="A23" s="24" t="s">
        <v>130</v>
      </c>
      <c r="B23" s="267">
        <f>+'C20'!B23/'C19'!B23*100</f>
        <v>85.411917942038428</v>
      </c>
      <c r="C23" s="267">
        <f>+'C20'!C23/'C19'!C23*100</f>
        <v>59.166666666666664</v>
      </c>
      <c r="D23" s="267">
        <f>+'C20'!D23/'C19'!D23*100</f>
        <v>89.889775750665152</v>
      </c>
      <c r="E23" s="267">
        <f>+'C20'!E23/'C19'!E23*100</f>
        <v>64.233576642335763</v>
      </c>
      <c r="F23" s="267">
        <f>+'C20'!F23/'C19'!F23*100</f>
        <v>44.444444444444443</v>
      </c>
      <c r="G23" s="267" t="s">
        <v>81</v>
      </c>
      <c r="H23" s="267" t="s">
        <v>81</v>
      </c>
    </row>
    <row r="24" spans="1:8" ht="15" customHeight="1">
      <c r="A24" s="24" t="s">
        <v>131</v>
      </c>
      <c r="B24" s="267">
        <f>+'C20'!B24/'C19'!B24*100</f>
        <v>73.500844594594597</v>
      </c>
      <c r="C24" s="267">
        <f>+'C20'!C24/'C19'!C24*100</f>
        <v>53.783783783783775</v>
      </c>
      <c r="D24" s="267">
        <f>+'C20'!D24/'C19'!D24*100</f>
        <v>81.686285245004115</v>
      </c>
      <c r="E24" s="267">
        <f>+'C20'!E24/'C19'!E24*100</f>
        <v>44.848484848484851</v>
      </c>
      <c r="F24" s="267">
        <f>+'C20'!F24/'C19'!F24*100</f>
        <v>34.862385321100916</v>
      </c>
      <c r="G24" s="267" t="s">
        <v>81</v>
      </c>
      <c r="H24" s="267" t="s">
        <v>81</v>
      </c>
    </row>
    <row r="25" spans="1:8" ht="15" customHeight="1">
      <c r="A25" s="24" t="s">
        <v>132</v>
      </c>
      <c r="B25" s="267">
        <f>+'C20'!B25/'C19'!B25*100</f>
        <v>82.799145299145295</v>
      </c>
      <c r="C25" s="267">
        <f>+'C20'!C25/'C19'!C25*100</f>
        <v>77.005347593582883</v>
      </c>
      <c r="D25" s="267">
        <f>+'C20'!D25/'C19'!D25*100</f>
        <v>87.456293706293707</v>
      </c>
      <c r="E25" s="267">
        <f>+'C20'!E25/'C19'!E25*100</f>
        <v>49.411764705882355</v>
      </c>
      <c r="F25" s="267">
        <f>+'C20'!F25/'C19'!F25*100</f>
        <v>58.895705521472394</v>
      </c>
      <c r="G25" s="267" t="s">
        <v>81</v>
      </c>
      <c r="H25" s="267" t="s">
        <v>81</v>
      </c>
    </row>
    <row r="26" spans="1:8" ht="15" customHeight="1">
      <c r="A26" s="24" t="s">
        <v>133</v>
      </c>
      <c r="B26" s="267">
        <f>+'C20'!B26/'C19'!B26*100</f>
        <v>80.610605249062672</v>
      </c>
      <c r="C26" s="267">
        <f>+'C20'!C26/'C19'!C26*100</f>
        <v>61.739130434782609</v>
      </c>
      <c r="D26" s="267">
        <f>+'C20'!D26/'C19'!D26*100</f>
        <v>86.610058785107768</v>
      </c>
      <c r="E26" s="267">
        <f>+'C20'!E26/'C19'!E26*100</f>
        <v>42.5</v>
      </c>
      <c r="F26" s="267">
        <f>+'C20'!F26/'C19'!F26*100</f>
        <v>65.573770491803273</v>
      </c>
      <c r="G26" s="267" t="s">
        <v>81</v>
      </c>
      <c r="H26" s="267" t="s">
        <v>81</v>
      </c>
    </row>
    <row r="27" spans="1:8" ht="15" customHeight="1">
      <c r="A27" s="24" t="s">
        <v>134</v>
      </c>
      <c r="B27" s="267">
        <f>+'C20'!B27/'C19'!B27*100</f>
        <v>81.570247933884303</v>
      </c>
      <c r="C27" s="267">
        <f>+'C20'!C27/'C19'!C27*100</f>
        <v>57.382550335570471</v>
      </c>
      <c r="D27" s="267">
        <f>+'C20'!D27/'C19'!D27*100</f>
        <v>89.053468208092497</v>
      </c>
      <c r="E27" s="267">
        <f>+'C20'!E27/'C19'!E27*100</f>
        <v>56.484149855907781</v>
      </c>
      <c r="F27" s="267">
        <f>+'C20'!F27/'C19'!F27*100</f>
        <v>59.447004608294932</v>
      </c>
      <c r="G27" s="267" t="s">
        <v>81</v>
      </c>
      <c r="H27" s="267" t="s">
        <v>81</v>
      </c>
    </row>
    <row r="28" spans="1:8" ht="15" customHeight="1">
      <c r="A28" s="24" t="s">
        <v>135</v>
      </c>
      <c r="B28" s="267">
        <f>+'C20'!B28/'C19'!B28*100</f>
        <v>84.30019092377735</v>
      </c>
      <c r="C28" s="267">
        <f>+'C20'!C28/'C19'!C28*100</f>
        <v>79.76878612716763</v>
      </c>
      <c r="D28" s="267">
        <f>+'C20'!D28/'C19'!D28*100</f>
        <v>85.450857458971058</v>
      </c>
      <c r="E28" s="267">
        <f>+'C20'!E28/'C19'!E28*100</f>
        <v>82.014388489208628</v>
      </c>
      <c r="F28" s="267">
        <f>+'C20'!F28/'C19'!F28*100</f>
        <v>75.884244372990352</v>
      </c>
      <c r="G28" s="267" t="s">
        <v>81</v>
      </c>
      <c r="H28" s="267" t="s">
        <v>81</v>
      </c>
    </row>
    <row r="29" spans="1:8" ht="15" customHeight="1">
      <c r="A29" s="24" t="s">
        <v>136</v>
      </c>
      <c r="B29" s="267">
        <f>+'C20'!B29/'C19'!B29*100</f>
        <v>82.361053647772721</v>
      </c>
      <c r="C29" s="267">
        <f>+'C20'!C29/'C19'!C29*100</f>
        <v>60.62639821029083</v>
      </c>
      <c r="D29" s="267">
        <f>+'C20'!D29/'C19'!D29*100</f>
        <v>89.37889244234978</v>
      </c>
      <c r="E29" s="267">
        <f>+'C20'!E29/'C19'!E29*100</f>
        <v>44.652908067542214</v>
      </c>
      <c r="F29" s="267">
        <f>+'C20'!F29/'C19'!F29*100</f>
        <v>46.36363636363636</v>
      </c>
      <c r="G29" s="267" t="s">
        <v>81</v>
      </c>
      <c r="H29" s="267" t="s">
        <v>81</v>
      </c>
    </row>
    <row r="30" spans="1:8" ht="15" customHeight="1">
      <c r="A30" s="24" t="s">
        <v>137</v>
      </c>
      <c r="B30" s="267">
        <f>+'C20'!B30/'C19'!B30*100</f>
        <v>83.248407643312106</v>
      </c>
      <c r="C30" s="267">
        <f>+'C20'!C30/'C19'!C30*100</f>
        <v>67.283950617283949</v>
      </c>
      <c r="D30" s="267">
        <f>+'C20'!D30/'C19'!D30*100</f>
        <v>88.071348940914163</v>
      </c>
      <c r="E30" s="267">
        <f>+'C20'!E30/'C19'!E30*100</f>
        <v>25.882352941176475</v>
      </c>
      <c r="F30" s="267">
        <f>+'C20'!F30/'C19'!F30*100</f>
        <v>10</v>
      </c>
      <c r="G30" s="267" t="s">
        <v>81</v>
      </c>
      <c r="H30" s="267" t="s">
        <v>81</v>
      </c>
    </row>
    <row r="31" spans="1:8" ht="15" customHeight="1">
      <c r="A31" s="24" t="s">
        <v>239</v>
      </c>
      <c r="B31" s="267">
        <f>+'C20'!B31/'C19'!B31*100</f>
        <v>80.716865796054464</v>
      </c>
      <c r="C31" s="267">
        <f>+'C20'!C31/'C19'!C31*100</f>
        <v>41.53846153846154</v>
      </c>
      <c r="D31" s="267">
        <f>+'C20'!D31/'C19'!D31*100</f>
        <v>86.974926733962874</v>
      </c>
      <c r="E31" s="267">
        <f>+'C20'!E31/'C19'!E31*100</f>
        <v>38.461538461538467</v>
      </c>
      <c r="F31" s="267">
        <f>+'C20'!F31/'C19'!F31*100</f>
        <v>63.636363636363633</v>
      </c>
      <c r="G31" s="267" t="s">
        <v>81</v>
      </c>
      <c r="H31" s="267" t="s">
        <v>81</v>
      </c>
    </row>
    <row r="32" spans="1:8" ht="15" customHeight="1">
      <c r="A32" s="24" t="s">
        <v>139</v>
      </c>
      <c r="B32" s="267">
        <f>+'C20'!B32/'C19'!B32*100</f>
        <v>82.753403933434186</v>
      </c>
      <c r="C32" s="267">
        <f>+'C20'!C32/'C19'!C32*100</f>
        <v>53.521126760563376</v>
      </c>
      <c r="D32" s="267">
        <f>+'C20'!D32/'C19'!D32*100</f>
        <v>86.974443528441881</v>
      </c>
      <c r="E32" s="267">
        <f>+'C20'!E32/'C19'!E32*100</f>
        <v>4.3478260869565215</v>
      </c>
      <c r="F32" s="267">
        <f>+'C20'!F32/'C19'!F32*100</f>
        <v>0</v>
      </c>
      <c r="G32" s="267" t="s">
        <v>81</v>
      </c>
      <c r="H32" s="267" t="s">
        <v>81</v>
      </c>
    </row>
    <row r="33" spans="1:8" ht="15" customHeight="1">
      <c r="A33" s="24" t="s">
        <v>140</v>
      </c>
      <c r="B33" s="267">
        <f>+'C20'!B33/'C19'!B33*100</f>
        <v>75.142761168962053</v>
      </c>
      <c r="C33" s="267">
        <f>+'C20'!C33/'C19'!C33*100</f>
        <v>67.596281540504648</v>
      </c>
      <c r="D33" s="267">
        <f>+'C20'!D33/'C19'!D33*100</f>
        <v>81.822157434402328</v>
      </c>
      <c r="E33" s="267">
        <f>+'C20'!E33/'C19'!E33*100</f>
        <v>45.975609756097562</v>
      </c>
      <c r="F33" s="267">
        <f>+'C20'!F33/'C19'!F33*100</f>
        <v>42.570281124497996</v>
      </c>
      <c r="G33" s="267" t="s">
        <v>81</v>
      </c>
      <c r="H33" s="267" t="s">
        <v>81</v>
      </c>
    </row>
    <row r="34" spans="1:8" ht="15" customHeight="1">
      <c r="A34" s="24" t="s">
        <v>141</v>
      </c>
      <c r="B34" s="267">
        <f>+'C20'!B34/'C19'!B34*100</f>
        <v>63.688801350590886</v>
      </c>
      <c r="C34" s="267">
        <f>+'C20'!C34/'C19'!C34*100</f>
        <v>43.065693430656928</v>
      </c>
      <c r="D34" s="267">
        <f>+'C20'!D34/'C19'!D34*100</f>
        <v>75</v>
      </c>
      <c r="E34" s="267">
        <f>+'C20'!E34/'C19'!E34*100</f>
        <v>7.5409836065573774</v>
      </c>
      <c r="F34" s="267">
        <f>+'C20'!F34/'C19'!F34*100</f>
        <v>27.397260273972602</v>
      </c>
      <c r="G34" s="267" t="s">
        <v>81</v>
      </c>
      <c r="H34" s="267" t="s">
        <v>81</v>
      </c>
    </row>
    <row r="35" spans="1:8" ht="15" customHeight="1" thickBot="1">
      <c r="A35" s="34" t="s">
        <v>142</v>
      </c>
      <c r="B35" s="268">
        <f>+'C20'!B35/'C19'!B35*100</f>
        <v>86.604774535809014</v>
      </c>
      <c r="C35" s="268">
        <f>+'C20'!C35/'C19'!C35*100</f>
        <v>61.904761904761905</v>
      </c>
      <c r="D35" s="268">
        <f>+'C20'!D35/'C19'!D35*100</f>
        <v>92.880258899676377</v>
      </c>
      <c r="E35" s="268">
        <f>+'C20'!E35/'C19'!E35*100</f>
        <v>58.024691358024697</v>
      </c>
      <c r="F35" s="268">
        <f>+'C20'!F35/'C19'!F35*100</f>
        <v>55.882352941176471</v>
      </c>
      <c r="G35" s="268" t="s">
        <v>81</v>
      </c>
      <c r="H35" s="268" t="s">
        <v>81</v>
      </c>
    </row>
    <row r="36" spans="1:8" ht="27.75" customHeight="1">
      <c r="A36" s="299" t="s">
        <v>243</v>
      </c>
      <c r="B36" s="305"/>
      <c r="C36" s="305"/>
      <c r="D36" s="305"/>
      <c r="E36" s="305"/>
      <c r="F36" s="305"/>
      <c r="G36" s="305"/>
      <c r="H36" s="305"/>
    </row>
    <row r="37" spans="1:8" ht="15" customHeight="1">
      <c r="A37" s="288" t="s">
        <v>241</v>
      </c>
      <c r="B37" s="288"/>
      <c r="C37" s="288"/>
      <c r="D37" s="288"/>
      <c r="E37" s="288"/>
      <c r="F37" s="288"/>
      <c r="G37" s="288"/>
      <c r="H37" s="288"/>
    </row>
  </sheetData>
  <mergeCells count="8">
    <mergeCell ref="J2:J3"/>
    <mergeCell ref="A36:H36"/>
    <mergeCell ref="A37:H37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4" tint="-0.499984740745262"/>
    <pageSetUpPr fitToPage="1"/>
  </sheetPr>
  <dimension ref="A1:K54"/>
  <sheetViews>
    <sheetView showGridLines="0" workbookViewId="0">
      <selection activeCell="K2" sqref="K2:K3"/>
    </sheetView>
  </sheetViews>
  <sheetFormatPr baseColWidth="10" defaultRowHeight="15" customHeight="1"/>
  <cols>
    <col min="1" max="1" width="5.7109375" style="17" customWidth="1"/>
    <col min="2" max="9" width="11.42578125" style="17"/>
    <col min="10" max="10" width="5.7109375" style="17" customWidth="1"/>
    <col min="11" max="16384" width="11.42578125" style="17"/>
  </cols>
  <sheetData>
    <row r="1" spans="1:11" ht="15" customHeight="1" thickBot="1"/>
    <row r="2" spans="1:11" ht="15" customHeight="1">
      <c r="B2" s="204"/>
      <c r="C2" s="205"/>
      <c r="D2" s="205"/>
      <c r="E2" s="205"/>
      <c r="F2" s="205"/>
      <c r="G2" s="205"/>
      <c r="H2" s="205"/>
      <c r="I2" s="206"/>
      <c r="K2" s="276" t="s">
        <v>50</v>
      </c>
    </row>
    <row r="3" spans="1:11" ht="15" customHeight="1">
      <c r="B3" s="207"/>
      <c r="C3" s="208"/>
      <c r="D3" s="208"/>
      <c r="E3" s="208"/>
      <c r="F3" s="208"/>
      <c r="G3" s="208"/>
      <c r="H3" s="208"/>
      <c r="I3" s="209"/>
      <c r="K3" s="276"/>
    </row>
    <row r="4" spans="1:11" ht="15" customHeight="1">
      <c r="B4" s="207"/>
      <c r="C4" s="208"/>
      <c r="D4" s="208"/>
      <c r="E4" s="208"/>
      <c r="F4" s="208"/>
      <c r="G4" s="208"/>
      <c r="H4" s="208"/>
      <c r="I4" s="209"/>
    </row>
    <row r="5" spans="1:11" ht="15" customHeight="1">
      <c r="B5" s="207"/>
      <c r="C5" s="208"/>
      <c r="D5" s="208"/>
      <c r="E5" s="208"/>
      <c r="F5" s="208"/>
      <c r="G5" s="208"/>
      <c r="H5" s="208"/>
      <c r="I5" s="209"/>
    </row>
    <row r="6" spans="1:11" ht="15" customHeight="1">
      <c r="B6" s="207"/>
      <c r="C6" s="208"/>
      <c r="D6" s="208"/>
      <c r="E6" s="208"/>
      <c r="F6" s="208"/>
      <c r="G6" s="208"/>
      <c r="H6" s="208"/>
      <c r="I6" s="209"/>
    </row>
    <row r="7" spans="1:11" ht="15" customHeight="1">
      <c r="B7" s="207"/>
      <c r="C7" s="208"/>
      <c r="D7" s="208"/>
      <c r="E7" s="208"/>
      <c r="F7" s="208"/>
      <c r="G7" s="208"/>
      <c r="H7" s="208"/>
      <c r="I7" s="209"/>
    </row>
    <row r="8" spans="1:11" ht="15" customHeight="1">
      <c r="B8" s="207"/>
      <c r="C8" s="208"/>
      <c r="D8" s="208"/>
      <c r="E8" s="208"/>
      <c r="F8" s="208"/>
      <c r="G8" s="208"/>
      <c r="H8" s="208"/>
      <c r="I8" s="209"/>
    </row>
    <row r="9" spans="1:11" ht="15" customHeight="1">
      <c r="B9" s="207"/>
      <c r="C9" s="208"/>
      <c r="D9" s="208"/>
      <c r="E9" s="208"/>
      <c r="F9" s="208"/>
      <c r="G9" s="208"/>
      <c r="H9" s="208"/>
      <c r="I9" s="209"/>
    </row>
    <row r="10" spans="1:11" ht="15" customHeight="1">
      <c r="B10" s="207"/>
      <c r="C10" s="208"/>
      <c r="D10" s="208"/>
      <c r="E10" s="208"/>
      <c r="F10" s="208"/>
      <c r="G10" s="208"/>
      <c r="H10" s="208"/>
      <c r="I10" s="209"/>
    </row>
    <row r="11" spans="1:11" ht="15" customHeight="1">
      <c r="A11" s="210"/>
      <c r="B11" s="207"/>
      <c r="C11" s="208"/>
      <c r="D11" s="208"/>
      <c r="E11" s="208"/>
      <c r="F11" s="208"/>
      <c r="G11" s="208"/>
      <c r="H11" s="208"/>
      <c r="I11" s="209"/>
      <c r="J11" s="210"/>
    </row>
    <row r="12" spans="1:11" ht="15" customHeight="1">
      <c r="A12" s="210"/>
      <c r="B12" s="207"/>
      <c r="C12" s="208"/>
      <c r="D12" s="208"/>
      <c r="E12" s="208"/>
      <c r="F12" s="208"/>
      <c r="G12" s="208"/>
      <c r="H12" s="208"/>
      <c r="I12" s="209"/>
      <c r="J12" s="210"/>
    </row>
    <row r="13" spans="1:11" ht="15" customHeight="1">
      <c r="A13" s="210"/>
      <c r="B13" s="207"/>
      <c r="C13" s="208"/>
      <c r="D13" s="208"/>
      <c r="E13" s="208"/>
      <c r="F13" s="208"/>
      <c r="G13" s="208"/>
      <c r="H13" s="208"/>
      <c r="I13" s="209"/>
      <c r="J13" s="210"/>
    </row>
    <row r="14" spans="1:11" ht="15" customHeight="1">
      <c r="A14" s="210"/>
      <c r="B14" s="207"/>
      <c r="C14" s="208"/>
      <c r="D14" s="208"/>
      <c r="E14" s="208"/>
      <c r="F14" s="208"/>
      <c r="G14" s="208"/>
      <c r="H14" s="208"/>
      <c r="I14" s="209"/>
      <c r="J14" s="210"/>
    </row>
    <row r="15" spans="1:11" ht="15" customHeight="1">
      <c r="A15" s="210"/>
      <c r="B15" s="280" t="s">
        <v>164</v>
      </c>
      <c r="C15" s="293"/>
      <c r="D15" s="293"/>
      <c r="E15" s="293"/>
      <c r="F15" s="293"/>
      <c r="G15" s="293"/>
      <c r="H15" s="293"/>
      <c r="I15" s="282"/>
      <c r="J15" s="210"/>
    </row>
    <row r="16" spans="1:11" ht="15" customHeight="1">
      <c r="A16" s="210"/>
      <c r="B16" s="280"/>
      <c r="C16" s="293"/>
      <c r="D16" s="293"/>
      <c r="E16" s="293"/>
      <c r="F16" s="293"/>
      <c r="G16" s="293"/>
      <c r="H16" s="293"/>
      <c r="I16" s="282"/>
      <c r="J16" s="210"/>
    </row>
    <row r="17" spans="1:10" ht="15" customHeight="1">
      <c r="A17" s="210"/>
      <c r="B17" s="280"/>
      <c r="C17" s="293"/>
      <c r="D17" s="293"/>
      <c r="E17" s="293"/>
      <c r="F17" s="293"/>
      <c r="G17" s="293"/>
      <c r="H17" s="293"/>
      <c r="I17" s="282"/>
      <c r="J17" s="210"/>
    </row>
    <row r="18" spans="1:10" ht="15" customHeight="1">
      <c r="A18" s="210"/>
      <c r="B18" s="280"/>
      <c r="C18" s="293"/>
      <c r="D18" s="293"/>
      <c r="E18" s="293"/>
      <c r="F18" s="293"/>
      <c r="G18" s="293"/>
      <c r="H18" s="293"/>
      <c r="I18" s="282"/>
      <c r="J18" s="210"/>
    </row>
    <row r="19" spans="1:10" ht="15" customHeight="1">
      <c r="A19" s="210"/>
      <c r="B19" s="280"/>
      <c r="C19" s="293"/>
      <c r="D19" s="293"/>
      <c r="E19" s="293"/>
      <c r="F19" s="293"/>
      <c r="G19" s="293"/>
      <c r="H19" s="293"/>
      <c r="I19" s="282"/>
      <c r="J19" s="210"/>
    </row>
    <row r="20" spans="1:10" ht="15" customHeight="1">
      <c r="A20" s="210"/>
      <c r="B20" s="280"/>
      <c r="C20" s="293"/>
      <c r="D20" s="293"/>
      <c r="E20" s="293"/>
      <c r="F20" s="293"/>
      <c r="G20" s="293"/>
      <c r="H20" s="293"/>
      <c r="I20" s="282"/>
      <c r="J20" s="210"/>
    </row>
    <row r="21" spans="1:10" ht="15" customHeight="1">
      <c r="A21" s="210"/>
      <c r="B21" s="280"/>
      <c r="C21" s="293"/>
      <c r="D21" s="293"/>
      <c r="E21" s="293"/>
      <c r="F21" s="293"/>
      <c r="G21" s="293"/>
      <c r="H21" s="293"/>
      <c r="I21" s="282"/>
      <c r="J21" s="210"/>
    </row>
    <row r="22" spans="1:10" ht="15" customHeight="1">
      <c r="A22" s="210"/>
      <c r="B22" s="280"/>
      <c r="C22" s="293"/>
      <c r="D22" s="293"/>
      <c r="E22" s="293"/>
      <c r="F22" s="293"/>
      <c r="G22" s="293"/>
      <c r="H22" s="293"/>
      <c r="I22" s="282"/>
      <c r="J22" s="210"/>
    </row>
    <row r="23" spans="1:10" ht="15" customHeight="1">
      <c r="A23" s="210"/>
      <c r="B23" s="280"/>
      <c r="C23" s="293"/>
      <c r="D23" s="293"/>
      <c r="E23" s="293"/>
      <c r="F23" s="293"/>
      <c r="G23" s="293"/>
      <c r="H23" s="293"/>
      <c r="I23" s="282"/>
      <c r="J23" s="210"/>
    </row>
    <row r="24" spans="1:10" ht="15" customHeight="1">
      <c r="A24" s="210"/>
      <c r="B24" s="280"/>
      <c r="C24" s="293"/>
      <c r="D24" s="293"/>
      <c r="E24" s="293"/>
      <c r="F24" s="293"/>
      <c r="G24" s="293"/>
      <c r="H24" s="293"/>
      <c r="I24" s="282"/>
      <c r="J24" s="210"/>
    </row>
    <row r="25" spans="1:10" ht="15" customHeight="1">
      <c r="A25" s="210"/>
      <c r="B25" s="280"/>
      <c r="C25" s="293"/>
      <c r="D25" s="293"/>
      <c r="E25" s="293"/>
      <c r="F25" s="293"/>
      <c r="G25" s="293"/>
      <c r="H25" s="293"/>
      <c r="I25" s="282"/>
      <c r="J25" s="210"/>
    </row>
    <row r="26" spans="1:10" ht="15" customHeight="1">
      <c r="A26" s="210"/>
      <c r="B26" s="280"/>
      <c r="C26" s="293"/>
      <c r="D26" s="293"/>
      <c r="E26" s="293"/>
      <c r="F26" s="293"/>
      <c r="G26" s="293"/>
      <c r="H26" s="293"/>
      <c r="I26" s="282"/>
      <c r="J26" s="210"/>
    </row>
    <row r="27" spans="1:10" ht="15" customHeight="1">
      <c r="A27" s="210"/>
      <c r="B27" s="280"/>
      <c r="C27" s="293"/>
      <c r="D27" s="293"/>
      <c r="E27" s="293"/>
      <c r="F27" s="293"/>
      <c r="G27" s="293"/>
      <c r="H27" s="293"/>
      <c r="I27" s="282"/>
      <c r="J27" s="210"/>
    </row>
    <row r="28" spans="1:10" ht="15" customHeight="1">
      <c r="A28" s="210"/>
      <c r="B28" s="280"/>
      <c r="C28" s="293"/>
      <c r="D28" s="293"/>
      <c r="E28" s="293"/>
      <c r="F28" s="293"/>
      <c r="G28" s="293"/>
      <c r="H28" s="293"/>
      <c r="I28" s="282"/>
      <c r="J28" s="210"/>
    </row>
    <row r="29" spans="1:10" ht="15" customHeight="1">
      <c r="A29" s="210"/>
      <c r="B29" s="280"/>
      <c r="C29" s="293"/>
      <c r="D29" s="293"/>
      <c r="E29" s="293"/>
      <c r="F29" s="293"/>
      <c r="G29" s="293"/>
      <c r="H29" s="293"/>
      <c r="I29" s="282"/>
      <c r="J29" s="210"/>
    </row>
    <row r="30" spans="1:10" ht="15" customHeight="1">
      <c r="B30" s="280"/>
      <c r="C30" s="293"/>
      <c r="D30" s="293"/>
      <c r="E30" s="293"/>
      <c r="F30" s="293"/>
      <c r="G30" s="293"/>
      <c r="H30" s="293"/>
      <c r="I30" s="282"/>
    </row>
    <row r="31" spans="1:10" ht="15" customHeight="1">
      <c r="B31" s="207"/>
      <c r="C31" s="208"/>
      <c r="D31" s="208"/>
      <c r="E31" s="208"/>
      <c r="F31" s="208"/>
      <c r="G31" s="208"/>
      <c r="H31" s="208"/>
      <c r="I31" s="209"/>
    </row>
    <row r="32" spans="1:10" ht="15" customHeight="1">
      <c r="B32" s="207"/>
      <c r="C32" s="208"/>
      <c r="D32" s="208"/>
      <c r="E32" s="208"/>
      <c r="F32" s="208"/>
      <c r="G32" s="208"/>
      <c r="H32" s="208"/>
      <c r="I32" s="209"/>
    </row>
    <row r="33" spans="2:9" ht="15" customHeight="1">
      <c r="B33" s="207"/>
      <c r="C33" s="208"/>
      <c r="D33" s="208"/>
      <c r="E33" s="208"/>
      <c r="F33" s="208"/>
      <c r="G33" s="208"/>
      <c r="H33" s="208"/>
      <c r="I33" s="209"/>
    </row>
    <row r="34" spans="2:9" ht="15" customHeight="1">
      <c r="B34" s="207"/>
      <c r="C34" s="208"/>
      <c r="D34" s="208"/>
      <c r="E34" s="208"/>
      <c r="F34" s="208"/>
      <c r="G34" s="208"/>
      <c r="H34" s="208"/>
      <c r="I34" s="209"/>
    </row>
    <row r="35" spans="2:9" ht="15" customHeight="1">
      <c r="B35" s="207"/>
      <c r="C35" s="208"/>
      <c r="D35" s="208"/>
      <c r="E35" s="208"/>
      <c r="F35" s="208"/>
      <c r="G35" s="208"/>
      <c r="H35" s="208"/>
      <c r="I35" s="209"/>
    </row>
    <row r="36" spans="2:9" ht="15" customHeight="1">
      <c r="B36" s="207"/>
      <c r="C36" s="208"/>
      <c r="D36" s="208"/>
      <c r="E36" s="208"/>
      <c r="F36" s="208"/>
      <c r="G36" s="208"/>
      <c r="H36" s="208"/>
      <c r="I36" s="209"/>
    </row>
    <row r="37" spans="2:9" ht="15" customHeight="1">
      <c r="B37" s="207"/>
      <c r="C37" s="208"/>
      <c r="D37" s="208"/>
      <c r="E37" s="208"/>
      <c r="F37" s="208"/>
      <c r="G37" s="208"/>
      <c r="H37" s="208"/>
      <c r="I37" s="209"/>
    </row>
    <row r="38" spans="2:9" ht="15" customHeight="1">
      <c r="B38" s="207"/>
      <c r="C38" s="208"/>
      <c r="D38" s="208"/>
      <c r="E38" s="208"/>
      <c r="F38" s="208"/>
      <c r="G38" s="208"/>
      <c r="H38" s="208"/>
      <c r="I38" s="209"/>
    </row>
    <row r="39" spans="2:9" ht="15" customHeight="1">
      <c r="B39" s="207"/>
      <c r="C39" s="208"/>
      <c r="D39" s="208"/>
      <c r="E39" s="208"/>
      <c r="F39" s="208"/>
      <c r="G39" s="208"/>
      <c r="H39" s="208"/>
      <c r="I39" s="209"/>
    </row>
    <row r="40" spans="2:9" ht="15" customHeight="1">
      <c r="B40" s="207"/>
      <c r="C40" s="208"/>
      <c r="D40" s="208"/>
      <c r="E40" s="208"/>
      <c r="F40" s="208"/>
      <c r="G40" s="208"/>
      <c r="H40" s="208"/>
      <c r="I40" s="209"/>
    </row>
    <row r="41" spans="2:9" ht="15" customHeight="1">
      <c r="B41" s="207"/>
      <c r="C41" s="208"/>
      <c r="D41" s="208"/>
      <c r="E41" s="208"/>
      <c r="F41" s="208"/>
      <c r="G41" s="208"/>
      <c r="H41" s="208"/>
      <c r="I41" s="209"/>
    </row>
    <row r="42" spans="2:9" ht="15" customHeight="1">
      <c r="B42" s="207"/>
      <c r="C42" s="208"/>
      <c r="D42" s="208"/>
      <c r="E42" s="208"/>
      <c r="F42" s="208"/>
      <c r="G42" s="208"/>
      <c r="H42" s="208"/>
      <c r="I42" s="209"/>
    </row>
    <row r="43" spans="2:9" ht="15" customHeight="1">
      <c r="B43" s="207"/>
      <c r="C43" s="208"/>
      <c r="D43" s="208"/>
      <c r="E43" s="208"/>
      <c r="F43" s="208"/>
      <c r="G43" s="208"/>
      <c r="H43" s="208"/>
      <c r="I43" s="209"/>
    </row>
    <row r="44" spans="2:9" ht="15" customHeight="1">
      <c r="B44" s="207"/>
      <c r="C44" s="208"/>
      <c r="D44" s="208"/>
      <c r="E44" s="208"/>
      <c r="F44" s="208"/>
      <c r="G44" s="208"/>
      <c r="H44" s="208"/>
      <c r="I44" s="209"/>
    </row>
    <row r="45" spans="2:9" ht="15" customHeight="1">
      <c r="B45" s="207"/>
      <c r="C45" s="208"/>
      <c r="D45" s="208"/>
      <c r="E45" s="208"/>
      <c r="F45" s="208"/>
      <c r="G45" s="208"/>
      <c r="H45" s="208"/>
      <c r="I45" s="209"/>
    </row>
    <row r="46" spans="2:9" ht="15" customHeight="1">
      <c r="B46" s="207"/>
      <c r="C46" s="208"/>
      <c r="D46" s="208"/>
      <c r="E46" s="208"/>
      <c r="F46" s="208"/>
      <c r="G46" s="208"/>
      <c r="H46" s="208"/>
      <c r="I46" s="209"/>
    </row>
    <row r="47" spans="2:9" ht="15" customHeight="1">
      <c r="B47" s="207"/>
      <c r="C47" s="208"/>
      <c r="D47" s="208"/>
      <c r="E47" s="208"/>
      <c r="F47" s="208"/>
      <c r="G47" s="208"/>
      <c r="H47" s="208"/>
      <c r="I47" s="209"/>
    </row>
    <row r="48" spans="2:9" ht="15" customHeight="1">
      <c r="B48" s="207"/>
      <c r="C48" s="208"/>
      <c r="D48" s="208"/>
      <c r="E48" s="208"/>
      <c r="F48" s="208"/>
      <c r="G48" s="208"/>
      <c r="H48" s="208"/>
      <c r="I48" s="209"/>
    </row>
    <row r="49" spans="2:9" ht="15" customHeight="1">
      <c r="B49" s="207"/>
      <c r="C49" s="208"/>
      <c r="D49" s="208"/>
      <c r="E49" s="208"/>
      <c r="F49" s="208"/>
      <c r="G49" s="208"/>
      <c r="H49" s="208"/>
      <c r="I49" s="209"/>
    </row>
    <row r="50" spans="2:9" ht="15" customHeight="1">
      <c r="B50" s="207"/>
      <c r="C50" s="208"/>
      <c r="D50" s="208"/>
      <c r="E50" s="208"/>
      <c r="F50" s="208"/>
      <c r="G50" s="208"/>
      <c r="H50" s="208"/>
      <c r="I50" s="209"/>
    </row>
    <row r="51" spans="2:9" ht="15" customHeight="1">
      <c r="B51" s="207"/>
      <c r="C51" s="208"/>
      <c r="D51" s="208"/>
      <c r="E51" s="208"/>
      <c r="F51" s="208"/>
      <c r="G51" s="208"/>
      <c r="H51" s="208"/>
      <c r="I51" s="209"/>
    </row>
    <row r="52" spans="2:9" ht="15" customHeight="1">
      <c r="B52" s="207"/>
      <c r="C52" s="208"/>
      <c r="D52" s="208"/>
      <c r="E52" s="208"/>
      <c r="F52" s="208"/>
      <c r="G52" s="208"/>
      <c r="H52" s="208"/>
      <c r="I52" s="209"/>
    </row>
    <row r="53" spans="2:9" ht="15" customHeight="1">
      <c r="B53" s="207"/>
      <c r="C53" s="208"/>
      <c r="D53" s="208"/>
      <c r="E53" s="208"/>
      <c r="F53" s="208"/>
      <c r="G53" s="208"/>
      <c r="H53" s="208"/>
      <c r="I53" s="209"/>
    </row>
    <row r="54" spans="2:9" ht="15" customHeight="1" thickBot="1">
      <c r="B54" s="211"/>
      <c r="C54" s="212"/>
      <c r="D54" s="212"/>
      <c r="E54" s="212"/>
      <c r="F54" s="212"/>
      <c r="G54" s="212"/>
      <c r="H54" s="212"/>
      <c r="I54" s="213"/>
    </row>
  </sheetData>
  <mergeCells count="2">
    <mergeCell ref="K2:K3"/>
    <mergeCell ref="B15:I30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74"/>
  <sheetViews>
    <sheetView showGridLines="0" workbookViewId="0">
      <selection activeCell="A3" sqref="A3:J3"/>
    </sheetView>
  </sheetViews>
  <sheetFormatPr baseColWidth="10" defaultRowHeight="12.75"/>
  <cols>
    <col min="1" max="1" width="27" style="101" bestFit="1" customWidth="1"/>
    <col min="2" max="9" width="7.5703125" style="101" bestFit="1" customWidth="1"/>
    <col min="10" max="10" width="7.5703125" style="101" customWidth="1"/>
    <col min="11" max="16384" width="11.42578125" style="18"/>
  </cols>
  <sheetData>
    <row r="1" spans="1:12" ht="15" customHeight="1">
      <c r="A1" s="284" t="s">
        <v>267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285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361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 customHeight="1">
      <c r="A4" s="284" t="s">
        <v>362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2" ht="15" customHeight="1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2" ht="15" customHeight="1">
      <c r="A6" s="214" t="s">
        <v>273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ht="17.100000000000001" customHeight="1">
      <c r="A7" s="306" t="s">
        <v>67</v>
      </c>
      <c r="B7" s="306"/>
      <c r="C7" s="306"/>
      <c r="D7" s="306"/>
      <c r="E7" s="306"/>
      <c r="F7" s="306"/>
      <c r="G7" s="306"/>
      <c r="H7" s="306"/>
      <c r="I7" s="306"/>
      <c r="J7" s="306"/>
    </row>
    <row r="8" spans="1:12" ht="17.100000000000001" customHeight="1">
      <c r="A8" s="104" t="s">
        <v>67</v>
      </c>
      <c r="B8" s="30">
        <v>14944</v>
      </c>
      <c r="C8" s="30">
        <v>15082</v>
      </c>
      <c r="D8" s="30">
        <v>15491</v>
      </c>
      <c r="E8" s="30">
        <v>15216</v>
      </c>
      <c r="F8" s="30">
        <v>15084</v>
      </c>
      <c r="G8" s="30">
        <v>14699</v>
      </c>
      <c r="H8" s="30">
        <v>14405</v>
      </c>
      <c r="I8" s="30">
        <v>14772</v>
      </c>
      <c r="J8" s="30">
        <v>15307</v>
      </c>
    </row>
    <row r="9" spans="1:12" ht="17.100000000000001" customHeight="1">
      <c r="A9" s="102" t="s">
        <v>268</v>
      </c>
      <c r="B9" s="31">
        <v>4165</v>
      </c>
      <c r="C9" s="31">
        <v>4291</v>
      </c>
      <c r="D9" s="31">
        <v>4468</v>
      </c>
      <c r="E9" s="31">
        <v>4430</v>
      </c>
      <c r="F9" s="31">
        <v>4502</v>
      </c>
      <c r="G9" s="31">
        <v>4400</v>
      </c>
      <c r="H9" s="31">
        <v>4624</v>
      </c>
      <c r="I9" s="31">
        <v>4787</v>
      </c>
      <c r="J9" s="31">
        <v>5111</v>
      </c>
    </row>
    <row r="10" spans="1:12" ht="17.100000000000001" customHeight="1">
      <c r="A10" s="102" t="s">
        <v>443</v>
      </c>
      <c r="B10" s="33">
        <v>437</v>
      </c>
      <c r="C10" s="33">
        <v>385</v>
      </c>
      <c r="D10" s="33">
        <v>434</v>
      </c>
      <c r="E10" s="33">
        <v>359</v>
      </c>
      <c r="F10" s="33">
        <v>384</v>
      </c>
      <c r="G10" s="33">
        <v>543</v>
      </c>
      <c r="H10" s="33">
        <v>610</v>
      </c>
      <c r="I10" s="33">
        <v>689</v>
      </c>
      <c r="J10" s="33">
        <v>881</v>
      </c>
    </row>
    <row r="11" spans="1:12" ht="17.100000000000001" customHeight="1">
      <c r="A11" s="102" t="s">
        <v>269</v>
      </c>
      <c r="B11" s="31">
        <v>2880</v>
      </c>
      <c r="C11" s="31">
        <v>2788</v>
      </c>
      <c r="D11" s="31">
        <v>2780</v>
      </c>
      <c r="E11" s="31">
        <v>2509</v>
      </c>
      <c r="F11" s="31">
        <v>2145</v>
      </c>
      <c r="G11" s="31">
        <v>1692</v>
      </c>
      <c r="H11" s="31">
        <v>1377</v>
      </c>
      <c r="I11" s="31">
        <v>1158</v>
      </c>
      <c r="J11" s="31">
        <v>1047</v>
      </c>
    </row>
    <row r="12" spans="1:12" ht="17.100000000000001" customHeight="1">
      <c r="A12" s="102" t="s">
        <v>272</v>
      </c>
      <c r="B12" s="31">
        <v>7462</v>
      </c>
      <c r="C12" s="31">
        <v>7618</v>
      </c>
      <c r="D12" s="31">
        <v>7809</v>
      </c>
      <c r="E12" s="31">
        <v>7918</v>
      </c>
      <c r="F12" s="31">
        <v>8053</v>
      </c>
      <c r="G12" s="31">
        <v>8064</v>
      </c>
      <c r="H12" s="31">
        <v>7794</v>
      </c>
      <c r="I12" s="31">
        <v>8138</v>
      </c>
      <c r="J12" s="31">
        <v>8268</v>
      </c>
    </row>
    <row r="13" spans="1:12" ht="17.100000000000001" customHeight="1">
      <c r="A13" s="306" t="s">
        <v>177</v>
      </c>
      <c r="B13" s="306"/>
      <c r="C13" s="306"/>
      <c r="D13" s="306"/>
      <c r="E13" s="306"/>
      <c r="F13" s="306"/>
      <c r="G13" s="306"/>
      <c r="H13" s="306"/>
      <c r="I13" s="306"/>
      <c r="J13" s="306"/>
    </row>
    <row r="14" spans="1:12" ht="17.100000000000001" customHeight="1">
      <c r="A14" s="104" t="s">
        <v>67</v>
      </c>
      <c r="B14" s="30">
        <v>8986</v>
      </c>
      <c r="C14" s="30">
        <v>9070</v>
      </c>
      <c r="D14" s="30">
        <v>9368</v>
      </c>
      <c r="E14" s="30">
        <v>9322</v>
      </c>
      <c r="F14" s="30">
        <v>9209</v>
      </c>
      <c r="G14" s="30">
        <v>9055</v>
      </c>
      <c r="H14" s="30">
        <v>8918</v>
      </c>
      <c r="I14" s="30">
        <v>9205</v>
      </c>
      <c r="J14" s="30">
        <v>9668</v>
      </c>
    </row>
    <row r="15" spans="1:12" ht="17.100000000000001" customHeight="1">
      <c r="A15" s="102" t="s">
        <v>268</v>
      </c>
      <c r="B15" s="31">
        <v>2559</v>
      </c>
      <c r="C15" s="31">
        <v>2648</v>
      </c>
      <c r="D15" s="31">
        <v>2770</v>
      </c>
      <c r="E15" s="31">
        <v>2772</v>
      </c>
      <c r="F15" s="31">
        <v>2832</v>
      </c>
      <c r="G15" s="31">
        <v>2781</v>
      </c>
      <c r="H15" s="31">
        <v>2887</v>
      </c>
      <c r="I15" s="31">
        <v>3027</v>
      </c>
      <c r="J15" s="31">
        <v>3254</v>
      </c>
    </row>
    <row r="16" spans="1:12" ht="17.100000000000001" customHeight="1">
      <c r="A16" s="102" t="s">
        <v>443</v>
      </c>
      <c r="B16" s="33">
        <v>249</v>
      </c>
      <c r="C16" s="33">
        <v>223</v>
      </c>
      <c r="D16" s="33">
        <v>244</v>
      </c>
      <c r="E16" s="33">
        <v>205</v>
      </c>
      <c r="F16" s="33">
        <v>213</v>
      </c>
      <c r="G16" s="33">
        <v>328</v>
      </c>
      <c r="H16" s="33">
        <v>376</v>
      </c>
      <c r="I16" s="33">
        <v>405</v>
      </c>
      <c r="J16" s="33">
        <v>532</v>
      </c>
    </row>
    <row r="17" spans="1:10" ht="17.100000000000001" customHeight="1">
      <c r="A17" s="102" t="s">
        <v>269</v>
      </c>
      <c r="B17" s="31">
        <v>1671</v>
      </c>
      <c r="C17" s="31">
        <v>1611</v>
      </c>
      <c r="D17" s="31">
        <v>1652</v>
      </c>
      <c r="E17" s="31">
        <v>1506</v>
      </c>
      <c r="F17" s="31">
        <v>1321</v>
      </c>
      <c r="G17" s="31">
        <v>1059</v>
      </c>
      <c r="H17" s="33">
        <v>865</v>
      </c>
      <c r="I17" s="33">
        <v>722</v>
      </c>
      <c r="J17" s="33">
        <v>650</v>
      </c>
    </row>
    <row r="18" spans="1:10" ht="17.100000000000001" customHeight="1">
      <c r="A18" s="102" t="s">
        <v>271</v>
      </c>
      <c r="B18" s="31">
        <v>4507</v>
      </c>
      <c r="C18" s="31">
        <v>4588</v>
      </c>
      <c r="D18" s="31">
        <v>4702</v>
      </c>
      <c r="E18" s="31">
        <v>4839</v>
      </c>
      <c r="F18" s="31">
        <v>4843</v>
      </c>
      <c r="G18" s="31">
        <v>4887</v>
      </c>
      <c r="H18" s="31">
        <v>4790</v>
      </c>
      <c r="I18" s="31">
        <v>5060</v>
      </c>
      <c r="J18" s="31">
        <v>5232</v>
      </c>
    </row>
    <row r="19" spans="1:10" ht="17.100000000000001" customHeight="1">
      <c r="A19" s="306" t="s">
        <v>178</v>
      </c>
      <c r="B19" s="306"/>
      <c r="C19" s="306"/>
      <c r="D19" s="306"/>
      <c r="E19" s="306"/>
      <c r="F19" s="306"/>
      <c r="G19" s="306"/>
      <c r="H19" s="306"/>
      <c r="I19" s="306"/>
      <c r="J19" s="306"/>
    </row>
    <row r="20" spans="1:10" ht="17.100000000000001" customHeight="1">
      <c r="A20" s="104" t="s">
        <v>67</v>
      </c>
      <c r="B20" s="30">
        <v>5958</v>
      </c>
      <c r="C20" s="30">
        <v>6012</v>
      </c>
      <c r="D20" s="30">
        <v>6123</v>
      </c>
      <c r="E20" s="30">
        <v>5894</v>
      </c>
      <c r="F20" s="30">
        <v>5875</v>
      </c>
      <c r="G20" s="30">
        <v>5644</v>
      </c>
      <c r="H20" s="30">
        <v>5487</v>
      </c>
      <c r="I20" s="30">
        <v>5558</v>
      </c>
      <c r="J20" s="30">
        <f>+J8-J14</f>
        <v>5639</v>
      </c>
    </row>
    <row r="21" spans="1:10" ht="17.100000000000001" customHeight="1">
      <c r="A21" s="102" t="s">
        <v>268</v>
      </c>
      <c r="B21" s="31">
        <f t="shared" ref="B21" si="0">+B9-B15</f>
        <v>1606</v>
      </c>
      <c r="C21" s="31">
        <f t="shared" ref="C21:G24" si="1">+C9-C15</f>
        <v>1643</v>
      </c>
      <c r="D21" s="31">
        <f t="shared" si="1"/>
        <v>1698</v>
      </c>
      <c r="E21" s="31">
        <f t="shared" si="1"/>
        <v>1658</v>
      </c>
      <c r="F21" s="31">
        <f t="shared" si="1"/>
        <v>1670</v>
      </c>
      <c r="G21" s="31">
        <f t="shared" si="1"/>
        <v>1619</v>
      </c>
      <c r="H21" s="31">
        <f t="shared" ref="H21:J21" si="2">+H9-H15</f>
        <v>1737</v>
      </c>
      <c r="I21" s="31">
        <f t="shared" si="2"/>
        <v>1760</v>
      </c>
      <c r="J21" s="33">
        <f t="shared" si="2"/>
        <v>1857</v>
      </c>
    </row>
    <row r="22" spans="1:10" ht="17.100000000000001" customHeight="1">
      <c r="A22" s="102" t="s">
        <v>443</v>
      </c>
      <c r="B22" s="33">
        <f t="shared" ref="B22" si="3">+B10-B16</f>
        <v>188</v>
      </c>
      <c r="C22" s="33">
        <f t="shared" si="1"/>
        <v>162</v>
      </c>
      <c r="D22" s="33">
        <f t="shared" si="1"/>
        <v>190</v>
      </c>
      <c r="E22" s="33">
        <f t="shared" si="1"/>
        <v>154</v>
      </c>
      <c r="F22" s="33">
        <f t="shared" si="1"/>
        <v>171</v>
      </c>
      <c r="G22" s="33">
        <f t="shared" si="1"/>
        <v>215</v>
      </c>
      <c r="H22" s="33">
        <f t="shared" ref="H22:J22" si="4">+H10-H16</f>
        <v>234</v>
      </c>
      <c r="I22" s="33">
        <f t="shared" si="4"/>
        <v>284</v>
      </c>
      <c r="J22" s="33">
        <f t="shared" si="4"/>
        <v>349</v>
      </c>
    </row>
    <row r="23" spans="1:10" ht="17.100000000000001" customHeight="1">
      <c r="A23" s="102" t="s">
        <v>269</v>
      </c>
      <c r="B23" s="31">
        <f t="shared" ref="B23" si="5">+B11-B17</f>
        <v>1209</v>
      </c>
      <c r="C23" s="31">
        <f t="shared" si="1"/>
        <v>1177</v>
      </c>
      <c r="D23" s="31">
        <f t="shared" si="1"/>
        <v>1128</v>
      </c>
      <c r="E23" s="31">
        <f t="shared" si="1"/>
        <v>1003</v>
      </c>
      <c r="F23" s="33">
        <f t="shared" si="1"/>
        <v>824</v>
      </c>
      <c r="G23" s="33">
        <f t="shared" si="1"/>
        <v>633</v>
      </c>
      <c r="H23" s="33">
        <f t="shared" ref="H23:J23" si="6">+H11-H17</f>
        <v>512</v>
      </c>
      <c r="I23" s="33">
        <f t="shared" si="6"/>
        <v>436</v>
      </c>
      <c r="J23" s="33">
        <f t="shared" si="6"/>
        <v>397</v>
      </c>
    </row>
    <row r="24" spans="1:10" ht="17.100000000000001" customHeight="1" thickBot="1">
      <c r="A24" s="103" t="s">
        <v>271</v>
      </c>
      <c r="B24" s="40">
        <f t="shared" ref="B24" si="7">+B12-B18</f>
        <v>2955</v>
      </c>
      <c r="C24" s="40">
        <f t="shared" si="1"/>
        <v>3030</v>
      </c>
      <c r="D24" s="40">
        <f t="shared" si="1"/>
        <v>3107</v>
      </c>
      <c r="E24" s="40">
        <f t="shared" si="1"/>
        <v>3079</v>
      </c>
      <c r="F24" s="40">
        <f t="shared" si="1"/>
        <v>3210</v>
      </c>
      <c r="G24" s="40">
        <f t="shared" si="1"/>
        <v>3177</v>
      </c>
      <c r="H24" s="40">
        <f t="shared" ref="H24:J24" si="8">+H12-H18</f>
        <v>3004</v>
      </c>
      <c r="I24" s="40">
        <f t="shared" si="8"/>
        <v>3078</v>
      </c>
      <c r="J24" s="52">
        <f t="shared" si="8"/>
        <v>3036</v>
      </c>
    </row>
    <row r="25" spans="1:10" ht="17.100000000000001" customHeight="1">
      <c r="A25" s="307" t="s">
        <v>270</v>
      </c>
      <c r="B25" s="307"/>
      <c r="C25" s="307"/>
      <c r="D25" s="307"/>
      <c r="E25" s="307"/>
      <c r="F25" s="307"/>
      <c r="G25" s="307"/>
      <c r="H25" s="307"/>
      <c r="I25" s="307"/>
      <c r="J25" s="188"/>
    </row>
    <row r="26" spans="1:10" ht="17.100000000000001" customHeight="1">
      <c r="A26" s="288" t="s">
        <v>241</v>
      </c>
      <c r="B26" s="288"/>
      <c r="C26" s="288"/>
      <c r="D26" s="288"/>
      <c r="E26" s="288"/>
      <c r="F26" s="288"/>
      <c r="G26" s="288"/>
      <c r="H26" s="288"/>
      <c r="I26" s="288"/>
      <c r="J26" s="119"/>
    </row>
    <row r="27" spans="1:10" ht="17.100000000000001" customHeight="1">
      <c r="A27" s="97"/>
      <c r="B27" s="97"/>
      <c r="C27" s="97"/>
      <c r="D27" s="97"/>
      <c r="E27" s="97"/>
      <c r="F27" s="97"/>
      <c r="G27" s="97"/>
      <c r="H27" s="97"/>
      <c r="I27" s="97"/>
      <c r="J27" s="97"/>
    </row>
    <row r="28" spans="1:10" ht="17.100000000000001" customHeight="1">
      <c r="A28" s="97"/>
      <c r="B28" s="97"/>
      <c r="C28" s="97"/>
      <c r="D28" s="97"/>
      <c r="E28" s="97"/>
      <c r="F28" s="97"/>
      <c r="G28" s="97"/>
      <c r="H28" s="97"/>
      <c r="I28" s="97"/>
      <c r="J28" s="97"/>
    </row>
    <row r="29" spans="1:10" ht="17.100000000000001" customHeight="1">
      <c r="A29" s="97"/>
      <c r="B29" s="97"/>
      <c r="C29" s="97"/>
      <c r="D29" s="97"/>
      <c r="E29" s="97"/>
      <c r="F29" s="97"/>
      <c r="G29" s="97"/>
      <c r="H29" s="97"/>
      <c r="I29" s="97"/>
      <c r="J29" s="97"/>
    </row>
    <row r="30" spans="1:10" ht="17.100000000000001" customHeight="1">
      <c r="A30" s="97"/>
      <c r="B30" s="97"/>
      <c r="C30" s="97"/>
      <c r="D30" s="97"/>
      <c r="E30" s="97"/>
      <c r="F30" s="97"/>
      <c r="G30" s="97"/>
      <c r="H30" s="97"/>
      <c r="I30" s="97"/>
      <c r="J30" s="97"/>
    </row>
    <row r="31" spans="1:10" ht="17.100000000000001" customHeight="1">
      <c r="A31" s="97"/>
      <c r="B31" s="97"/>
      <c r="C31" s="97"/>
      <c r="D31" s="97"/>
      <c r="E31" s="97"/>
      <c r="F31" s="97"/>
      <c r="G31" s="97"/>
      <c r="H31" s="97"/>
      <c r="I31" s="97"/>
      <c r="J31" s="97"/>
    </row>
    <row r="32" spans="1:10" ht="17.100000000000001" customHeight="1">
      <c r="A32" s="97"/>
      <c r="B32" s="97"/>
      <c r="C32" s="97"/>
      <c r="D32" s="97"/>
      <c r="E32" s="97"/>
      <c r="F32" s="97"/>
      <c r="G32" s="97"/>
      <c r="H32" s="97"/>
      <c r="I32" s="97"/>
      <c r="J32" s="97"/>
    </row>
    <row r="33" spans="1:10" ht="17.100000000000001" customHeight="1">
      <c r="A33" s="97"/>
      <c r="B33" s="97"/>
      <c r="C33" s="97"/>
      <c r="D33" s="97"/>
      <c r="E33" s="97"/>
      <c r="F33" s="97"/>
      <c r="G33" s="97"/>
      <c r="H33" s="97"/>
      <c r="I33" s="97"/>
      <c r="J33" s="97"/>
    </row>
    <row r="34" spans="1:10" ht="17.100000000000001" customHeight="1">
      <c r="A34" s="97"/>
      <c r="B34" s="97"/>
      <c r="C34" s="97"/>
      <c r="D34" s="97"/>
      <c r="E34" s="97"/>
      <c r="F34" s="97"/>
      <c r="G34" s="97"/>
      <c r="H34" s="97"/>
      <c r="I34" s="97"/>
      <c r="J34" s="97"/>
    </row>
    <row r="35" spans="1:10" ht="15" customHeight="1">
      <c r="A35" s="50"/>
      <c r="B35" s="97"/>
      <c r="C35" s="97"/>
      <c r="D35" s="97"/>
      <c r="E35" s="97"/>
      <c r="F35" s="97"/>
      <c r="G35" s="97"/>
      <c r="H35" s="97"/>
      <c r="I35" s="97"/>
      <c r="J35" s="97"/>
    </row>
    <row r="36" spans="1:10" ht="15" customHeight="1">
      <c r="A36" s="50"/>
      <c r="B36" s="97"/>
      <c r="C36" s="97"/>
      <c r="D36" s="97"/>
      <c r="E36" s="97"/>
      <c r="F36" s="97"/>
      <c r="G36" s="97"/>
      <c r="H36" s="97"/>
      <c r="I36" s="97"/>
      <c r="J36" s="97"/>
    </row>
    <row r="37" spans="1:10" ht="15" customHeight="1">
      <c r="A37" s="50"/>
      <c r="B37" s="97"/>
      <c r="C37" s="97"/>
      <c r="D37" s="97"/>
      <c r="E37" s="97"/>
      <c r="F37" s="97"/>
      <c r="G37" s="97"/>
      <c r="H37" s="97"/>
      <c r="I37" s="97"/>
      <c r="J37" s="97"/>
    </row>
    <row r="38" spans="1:10" ht="15" customHeight="1">
      <c r="A38" s="50"/>
      <c r="B38" s="97"/>
      <c r="C38" s="97"/>
      <c r="D38" s="97"/>
      <c r="E38" s="97"/>
      <c r="F38" s="97"/>
      <c r="G38" s="97"/>
      <c r="H38" s="97"/>
      <c r="I38" s="97"/>
      <c r="J38" s="97"/>
    </row>
    <row r="39" spans="1:10" ht="15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</row>
    <row r="40" spans="1:10" ht="15" customHeight="1">
      <c r="A40" s="97"/>
      <c r="B40" s="97"/>
      <c r="C40" s="97"/>
      <c r="D40" s="97"/>
      <c r="E40" s="97"/>
      <c r="F40" s="97"/>
      <c r="G40" s="97"/>
      <c r="H40" s="97"/>
      <c r="I40" s="97"/>
      <c r="J40" s="97"/>
    </row>
    <row r="41" spans="1:10" ht="15" customHeight="1">
      <c r="A41" s="50"/>
      <c r="B41" s="97"/>
      <c r="C41" s="97"/>
      <c r="D41" s="97"/>
      <c r="E41" s="97"/>
      <c r="F41" s="97"/>
      <c r="G41" s="97"/>
      <c r="H41" s="97"/>
      <c r="I41" s="97"/>
      <c r="J41" s="97"/>
    </row>
    <row r="42" spans="1:10" ht="15" customHeight="1">
      <c r="A42" s="50"/>
      <c r="B42" s="97"/>
      <c r="C42" s="97"/>
      <c r="D42" s="97"/>
      <c r="E42" s="97"/>
      <c r="F42" s="97"/>
      <c r="G42" s="97"/>
      <c r="H42" s="97"/>
      <c r="I42" s="97"/>
      <c r="J42" s="97"/>
    </row>
    <row r="43" spans="1:10" ht="15" customHeight="1">
      <c r="A43" s="50"/>
      <c r="B43" s="97"/>
      <c r="C43" s="97"/>
      <c r="D43" s="97"/>
      <c r="E43" s="97"/>
      <c r="F43" s="97"/>
      <c r="G43" s="97"/>
      <c r="H43" s="97"/>
      <c r="I43" s="97"/>
      <c r="J43" s="97"/>
    </row>
    <row r="44" spans="1:10" ht="15" customHeight="1">
      <c r="A44" s="50"/>
      <c r="B44" s="97"/>
      <c r="C44" s="97"/>
      <c r="D44" s="97"/>
      <c r="E44" s="97"/>
      <c r="F44" s="97"/>
      <c r="G44" s="97"/>
      <c r="H44" s="97"/>
      <c r="I44" s="97"/>
      <c r="J44" s="97"/>
    </row>
    <row r="45" spans="1:10" ht="15" customHeight="1">
      <c r="A45" s="97"/>
      <c r="B45" s="97"/>
      <c r="C45" s="97"/>
      <c r="D45" s="97"/>
      <c r="E45" s="97"/>
      <c r="F45" s="97"/>
      <c r="G45" s="97"/>
      <c r="H45" s="97"/>
      <c r="I45" s="97"/>
      <c r="J45" s="97"/>
    </row>
    <row r="46" spans="1:10" ht="15" customHeight="1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 ht="15" customHeight="1">
      <c r="A47" s="97"/>
      <c r="B47" s="97"/>
      <c r="C47" s="97"/>
      <c r="D47" s="97"/>
      <c r="E47" s="97"/>
      <c r="F47" s="97"/>
      <c r="G47" s="97"/>
      <c r="H47" s="97"/>
      <c r="I47" s="97"/>
      <c r="J47" s="97"/>
    </row>
    <row r="48" spans="1:10" ht="15" customHeight="1">
      <c r="A48" s="97"/>
      <c r="B48" s="99"/>
      <c r="C48" s="99"/>
      <c r="D48" s="99"/>
      <c r="E48" s="99"/>
      <c r="F48" s="99"/>
      <c r="G48" s="99"/>
      <c r="H48" s="99"/>
      <c r="I48" s="97"/>
      <c r="J48" s="97"/>
    </row>
    <row r="49" spans="1:10" ht="15" customHeight="1">
      <c r="A49" s="97"/>
      <c r="B49" s="99"/>
      <c r="C49" s="99"/>
      <c r="D49" s="99"/>
      <c r="E49" s="99"/>
      <c r="F49" s="99"/>
      <c r="G49" s="99"/>
      <c r="H49" s="99"/>
      <c r="I49" s="97"/>
      <c r="J49" s="97"/>
    </row>
    <row r="50" spans="1:10" ht="15" customHeight="1">
      <c r="A50" s="97"/>
      <c r="B50" s="99"/>
      <c r="C50" s="99"/>
      <c r="D50" s="99"/>
      <c r="E50" s="99"/>
      <c r="F50" s="99"/>
      <c r="G50" s="99"/>
      <c r="H50" s="99"/>
      <c r="I50" s="97"/>
      <c r="J50" s="97"/>
    </row>
    <row r="51" spans="1:10" ht="15" customHeight="1">
      <c r="A51" s="97"/>
      <c r="B51" s="100"/>
      <c r="C51" s="100"/>
      <c r="D51" s="100"/>
      <c r="E51" s="100"/>
      <c r="F51" s="100"/>
      <c r="G51" s="100"/>
      <c r="H51" s="100"/>
      <c r="I51" s="97"/>
      <c r="J51" s="97"/>
    </row>
    <row r="52" spans="1:10" ht="15" customHeight="1">
      <c r="A52" s="97"/>
      <c r="B52" s="100"/>
      <c r="C52" s="100"/>
      <c r="D52" s="100"/>
      <c r="E52" s="100"/>
      <c r="F52" s="100"/>
      <c r="G52" s="100"/>
      <c r="H52" s="100"/>
      <c r="I52" s="97"/>
      <c r="J52" s="97"/>
    </row>
    <row r="53" spans="1:10" ht="15" customHeight="1">
      <c r="A53" s="97"/>
      <c r="B53" s="98"/>
      <c r="C53" s="98"/>
      <c r="D53" s="98"/>
      <c r="E53" s="98"/>
      <c r="F53" s="98"/>
      <c r="G53" s="98"/>
      <c r="H53" s="98"/>
      <c r="I53" s="97"/>
      <c r="J53" s="97"/>
    </row>
    <row r="54" spans="1:10" ht="15" customHeight="1">
      <c r="A54" s="97"/>
      <c r="B54" s="97"/>
      <c r="C54" s="97"/>
      <c r="D54" s="97"/>
      <c r="E54" s="97"/>
      <c r="F54" s="97"/>
      <c r="G54" s="97"/>
      <c r="H54" s="97"/>
      <c r="I54" s="97"/>
      <c r="J54" s="97"/>
    </row>
    <row r="55" spans="1:10" ht="15" customHeight="1">
      <c r="A55" s="97"/>
      <c r="B55" s="97"/>
      <c r="C55" s="97"/>
      <c r="D55" s="97"/>
      <c r="E55" s="97"/>
      <c r="F55" s="97"/>
      <c r="G55" s="97"/>
      <c r="H55" s="97"/>
      <c r="I55" s="97"/>
      <c r="J55" s="97"/>
    </row>
    <row r="56" spans="1:10" ht="15" customHeight="1">
      <c r="A56" s="97"/>
      <c r="B56" s="97"/>
      <c r="C56" s="97"/>
      <c r="D56" s="97"/>
      <c r="E56" s="97"/>
      <c r="F56" s="97"/>
      <c r="G56" s="97"/>
      <c r="H56" s="97"/>
      <c r="I56" s="97"/>
      <c r="J56" s="97"/>
    </row>
    <row r="57" spans="1:10" ht="15" customHeight="1">
      <c r="A57" s="97"/>
      <c r="B57" s="97"/>
      <c r="C57" s="97"/>
      <c r="D57" s="97"/>
      <c r="E57" s="97"/>
      <c r="F57" s="97"/>
      <c r="G57" s="97"/>
      <c r="H57" s="97"/>
      <c r="I57" s="97"/>
      <c r="J57" s="97"/>
    </row>
    <row r="58" spans="1:10" ht="15" customHeight="1">
      <c r="A58" s="97"/>
      <c r="B58" s="97"/>
      <c r="C58" s="97"/>
      <c r="D58" s="97"/>
      <c r="E58" s="97"/>
      <c r="F58" s="97"/>
      <c r="G58" s="97"/>
      <c r="H58" s="97"/>
      <c r="I58" s="97"/>
      <c r="J58" s="97"/>
    </row>
    <row r="59" spans="1:10" ht="15" customHeight="1">
      <c r="A59" s="97"/>
      <c r="B59" s="97"/>
      <c r="C59" s="97"/>
      <c r="D59" s="97"/>
      <c r="E59" s="97"/>
      <c r="F59" s="97"/>
      <c r="G59" s="97"/>
      <c r="H59" s="97"/>
      <c r="I59" s="97"/>
      <c r="J59" s="97"/>
    </row>
    <row r="60" spans="1:10">
      <c r="A60" s="97"/>
      <c r="B60" s="97"/>
      <c r="C60" s="97"/>
      <c r="D60" s="97"/>
      <c r="E60" s="97"/>
      <c r="F60" s="97"/>
      <c r="G60" s="97"/>
      <c r="H60" s="97"/>
      <c r="I60" s="97"/>
      <c r="J60" s="97"/>
    </row>
    <row r="61" spans="1:10">
      <c r="A61" s="97"/>
      <c r="B61" s="97"/>
      <c r="C61" s="97"/>
      <c r="D61" s="97"/>
      <c r="E61" s="97"/>
      <c r="F61" s="97"/>
      <c r="G61" s="97"/>
      <c r="H61" s="97"/>
      <c r="I61" s="97"/>
      <c r="J61" s="97"/>
    </row>
    <row r="62" spans="1:10">
      <c r="A62" s="97"/>
      <c r="B62" s="97"/>
      <c r="C62" s="97"/>
      <c r="D62" s="97"/>
      <c r="E62" s="97"/>
      <c r="F62" s="97"/>
      <c r="G62" s="97"/>
      <c r="H62" s="97"/>
      <c r="I62" s="97"/>
      <c r="J62" s="97"/>
    </row>
    <row r="63" spans="1:10">
      <c r="A63" s="97"/>
      <c r="B63" s="97"/>
      <c r="C63" s="97"/>
      <c r="D63" s="97"/>
      <c r="E63" s="97"/>
      <c r="F63" s="97"/>
      <c r="G63" s="97"/>
      <c r="H63" s="97"/>
      <c r="I63" s="97"/>
      <c r="J63" s="97"/>
    </row>
    <row r="64" spans="1:10">
      <c r="A64" s="97"/>
      <c r="B64" s="97"/>
      <c r="C64" s="97"/>
      <c r="D64" s="97"/>
      <c r="E64" s="97"/>
      <c r="F64" s="97"/>
      <c r="G64" s="97"/>
      <c r="H64" s="97"/>
      <c r="I64" s="97"/>
      <c r="J64" s="97"/>
    </row>
    <row r="65" spans="1:10">
      <c r="A65" s="97"/>
      <c r="B65" s="97"/>
      <c r="C65" s="97"/>
      <c r="D65" s="97"/>
      <c r="E65" s="97"/>
      <c r="F65" s="97"/>
      <c r="G65" s="97"/>
      <c r="H65" s="97"/>
      <c r="I65" s="97"/>
      <c r="J65" s="97"/>
    </row>
    <row r="66" spans="1:10">
      <c r="A66" s="97"/>
      <c r="B66" s="97"/>
      <c r="C66" s="97"/>
      <c r="D66" s="97"/>
      <c r="E66" s="97"/>
      <c r="F66" s="97"/>
      <c r="G66" s="97"/>
      <c r="H66" s="97"/>
      <c r="I66" s="97"/>
      <c r="J66" s="97"/>
    </row>
    <row r="67" spans="1:10">
      <c r="A67" s="97"/>
      <c r="B67" s="97"/>
      <c r="C67" s="97"/>
      <c r="D67" s="97"/>
      <c r="E67" s="97"/>
      <c r="F67" s="97"/>
      <c r="G67" s="97"/>
      <c r="H67" s="97"/>
      <c r="I67" s="97"/>
      <c r="J67" s="97"/>
    </row>
    <row r="68" spans="1:10">
      <c r="A68" s="97"/>
      <c r="B68" s="97"/>
      <c r="C68" s="97"/>
      <c r="D68" s="97"/>
      <c r="E68" s="97"/>
      <c r="F68" s="97"/>
      <c r="G68" s="97"/>
      <c r="H68" s="97"/>
      <c r="I68" s="97"/>
      <c r="J68" s="97"/>
    </row>
    <row r="69" spans="1:10">
      <c r="A69" s="97"/>
      <c r="B69" s="97"/>
      <c r="C69" s="97"/>
      <c r="D69" s="97"/>
      <c r="E69" s="97"/>
      <c r="F69" s="97"/>
      <c r="G69" s="97"/>
      <c r="H69" s="97"/>
      <c r="I69" s="97"/>
      <c r="J69" s="97"/>
    </row>
    <row r="70" spans="1:10">
      <c r="A70" s="97"/>
      <c r="B70" s="97"/>
      <c r="C70" s="97"/>
      <c r="D70" s="97"/>
      <c r="E70" s="97"/>
      <c r="F70" s="97"/>
      <c r="G70" s="97"/>
      <c r="H70" s="97"/>
      <c r="I70" s="97"/>
      <c r="J70" s="97"/>
    </row>
    <row r="71" spans="1:10">
      <c r="A71" s="97"/>
      <c r="B71" s="97"/>
      <c r="C71" s="97"/>
      <c r="D71" s="97"/>
      <c r="E71" s="97"/>
      <c r="F71" s="97"/>
      <c r="G71" s="97"/>
      <c r="H71" s="97"/>
      <c r="I71" s="97"/>
      <c r="J71" s="97"/>
    </row>
    <row r="72" spans="1:10">
      <c r="A72" s="97"/>
      <c r="B72" s="97"/>
      <c r="C72" s="97"/>
      <c r="D72" s="97"/>
      <c r="E72" s="97"/>
      <c r="F72" s="97"/>
      <c r="G72" s="97"/>
      <c r="H72" s="97"/>
      <c r="I72" s="97"/>
      <c r="J72" s="97"/>
    </row>
    <row r="73" spans="1:10">
      <c r="A73" s="97"/>
      <c r="B73" s="97"/>
      <c r="C73" s="97"/>
      <c r="D73" s="97"/>
      <c r="E73" s="97"/>
      <c r="F73" s="97"/>
      <c r="G73" s="97"/>
      <c r="H73" s="97"/>
      <c r="I73" s="97"/>
      <c r="J73" s="97"/>
    </row>
    <row r="74" spans="1:10">
      <c r="A74" s="97"/>
      <c r="B74" s="97"/>
      <c r="C74" s="97"/>
      <c r="D74" s="97"/>
      <c r="E74" s="97"/>
      <c r="F74" s="97"/>
      <c r="G74" s="97"/>
      <c r="H74" s="97"/>
      <c r="I74" s="97"/>
      <c r="J74" s="97"/>
    </row>
  </sheetData>
  <mergeCells count="10">
    <mergeCell ref="A19:J19"/>
    <mergeCell ref="L2:L3"/>
    <mergeCell ref="A26:I26"/>
    <mergeCell ref="A25:I25"/>
    <mergeCell ref="A1:J1"/>
    <mergeCell ref="A2:J2"/>
    <mergeCell ref="A4:J4"/>
    <mergeCell ref="A3:J3"/>
    <mergeCell ref="A7:J7"/>
    <mergeCell ref="A13:J13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S74"/>
  <sheetViews>
    <sheetView showGridLines="0" workbookViewId="0">
      <selection activeCell="A3" sqref="A3:J3"/>
    </sheetView>
  </sheetViews>
  <sheetFormatPr baseColWidth="10" defaultRowHeight="12.75"/>
  <cols>
    <col min="1" max="1" width="43.140625" style="101" customWidth="1"/>
    <col min="2" max="10" width="8.7109375" style="101" customWidth="1"/>
    <col min="11" max="11" width="13.7109375" style="107" customWidth="1"/>
    <col min="12" max="16384" width="11.42578125" style="18"/>
  </cols>
  <sheetData>
    <row r="1" spans="1:19" ht="15" customHeight="1">
      <c r="A1" s="284" t="s">
        <v>278</v>
      </c>
      <c r="B1" s="284"/>
      <c r="C1" s="284"/>
      <c r="D1" s="284"/>
      <c r="E1" s="284"/>
      <c r="F1" s="284"/>
      <c r="G1" s="284"/>
      <c r="H1" s="284"/>
      <c r="I1" s="284"/>
      <c r="J1" s="284"/>
      <c r="K1" s="18"/>
    </row>
    <row r="2" spans="1:19" ht="15" customHeight="1">
      <c r="A2" s="284" t="s">
        <v>279</v>
      </c>
      <c r="B2" s="284"/>
      <c r="C2" s="284"/>
      <c r="D2" s="284"/>
      <c r="E2" s="284"/>
      <c r="F2" s="284"/>
      <c r="G2" s="284"/>
      <c r="H2" s="284"/>
      <c r="I2" s="284"/>
      <c r="J2" s="284"/>
      <c r="K2" s="18"/>
      <c r="L2" s="276" t="s">
        <v>50</v>
      </c>
    </row>
    <row r="3" spans="1:19" ht="15" customHeight="1">
      <c r="A3" s="284" t="s">
        <v>363</v>
      </c>
      <c r="B3" s="284"/>
      <c r="C3" s="284"/>
      <c r="D3" s="284"/>
      <c r="E3" s="284"/>
      <c r="F3" s="284"/>
      <c r="G3" s="284"/>
      <c r="H3" s="284"/>
      <c r="I3" s="284"/>
      <c r="J3" s="284"/>
      <c r="K3" s="18"/>
      <c r="L3" s="276"/>
    </row>
    <row r="4" spans="1:19" ht="15" customHeight="1">
      <c r="A4" s="284" t="s">
        <v>362</v>
      </c>
      <c r="B4" s="284"/>
      <c r="C4" s="284"/>
      <c r="D4" s="284"/>
      <c r="E4" s="284"/>
      <c r="F4" s="284"/>
      <c r="G4" s="284"/>
      <c r="H4" s="284"/>
      <c r="I4" s="284"/>
      <c r="J4" s="284"/>
      <c r="K4" s="18"/>
    </row>
    <row r="5" spans="1:19" ht="15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18"/>
    </row>
    <row r="6" spans="1:19" ht="17.100000000000001" customHeight="1">
      <c r="A6" s="214" t="s">
        <v>274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  <c r="K6" s="18"/>
    </row>
    <row r="7" spans="1:19" ht="17.100000000000001" customHeight="1">
      <c r="A7" s="306" t="s">
        <v>67</v>
      </c>
      <c r="B7" s="306"/>
      <c r="C7" s="306"/>
      <c r="D7" s="306"/>
      <c r="E7" s="306"/>
      <c r="F7" s="306"/>
      <c r="G7" s="306"/>
      <c r="H7" s="306"/>
      <c r="I7" s="306"/>
      <c r="J7" s="306"/>
      <c r="K7" s="18"/>
      <c r="M7" s="115"/>
      <c r="N7" s="115"/>
      <c r="O7" s="115"/>
      <c r="P7" s="115"/>
      <c r="Q7" s="115"/>
      <c r="R7" s="115"/>
      <c r="S7" s="115"/>
    </row>
    <row r="8" spans="1:19" ht="17.100000000000001" customHeight="1">
      <c r="A8" s="104" t="s">
        <v>67</v>
      </c>
      <c r="B8" s="30">
        <v>14944</v>
      </c>
      <c r="C8" s="30">
        <v>15082</v>
      </c>
      <c r="D8" s="30">
        <v>15491</v>
      </c>
      <c r="E8" s="30">
        <v>15216</v>
      </c>
      <c r="F8" s="30">
        <v>15084</v>
      </c>
      <c r="G8" s="30">
        <v>14699</v>
      </c>
      <c r="H8" s="30">
        <v>14405</v>
      </c>
      <c r="I8" s="30">
        <v>14772</v>
      </c>
      <c r="J8" s="30">
        <v>15307</v>
      </c>
      <c r="K8" s="105"/>
      <c r="L8" s="115"/>
      <c r="M8" s="115"/>
      <c r="N8" s="115"/>
      <c r="O8" s="115"/>
      <c r="P8" s="115"/>
      <c r="Q8" s="115"/>
      <c r="R8" s="115"/>
      <c r="S8" s="115"/>
    </row>
    <row r="9" spans="1:19" ht="30.75" customHeight="1">
      <c r="A9" s="20" t="s">
        <v>438</v>
      </c>
      <c r="B9" s="31">
        <v>2533</v>
      </c>
      <c r="C9" s="31">
        <v>2540</v>
      </c>
      <c r="D9" s="31">
        <v>2687</v>
      </c>
      <c r="E9" s="31">
        <v>2546</v>
      </c>
      <c r="F9" s="31">
        <v>2742</v>
      </c>
      <c r="G9" s="31">
        <v>2855</v>
      </c>
      <c r="H9" s="31">
        <v>3191</v>
      </c>
      <c r="I9" s="31">
        <v>3327</v>
      </c>
      <c r="J9" s="31">
        <v>3586</v>
      </c>
      <c r="K9" s="105"/>
      <c r="L9" s="115"/>
      <c r="M9" s="115"/>
      <c r="N9" s="115"/>
      <c r="O9" s="115"/>
      <c r="P9" s="115"/>
      <c r="Q9" s="115"/>
      <c r="R9" s="115"/>
      <c r="S9" s="115"/>
    </row>
    <row r="10" spans="1:19" ht="17.100000000000001" customHeight="1">
      <c r="A10" s="102" t="s">
        <v>439</v>
      </c>
      <c r="B10" s="33">
        <v>4047</v>
      </c>
      <c r="C10" s="33">
        <v>3976</v>
      </c>
      <c r="D10" s="33">
        <v>4026</v>
      </c>
      <c r="E10" s="33">
        <v>3778</v>
      </c>
      <c r="F10" s="33">
        <v>3342</v>
      </c>
      <c r="G10" s="33">
        <v>2829</v>
      </c>
      <c r="H10" s="33">
        <v>2476</v>
      </c>
      <c r="I10" s="33">
        <v>2313</v>
      </c>
      <c r="J10" s="33">
        <v>2475</v>
      </c>
      <c r="K10" s="73"/>
      <c r="L10" s="115"/>
      <c r="M10" s="115"/>
      <c r="N10" s="115"/>
      <c r="O10" s="115"/>
      <c r="P10" s="115"/>
      <c r="Q10" s="115"/>
      <c r="R10" s="115"/>
      <c r="S10" s="115"/>
    </row>
    <row r="11" spans="1:19" ht="17.100000000000001" customHeight="1">
      <c r="A11" s="102" t="s">
        <v>440</v>
      </c>
      <c r="B11" s="31">
        <v>5183</v>
      </c>
      <c r="C11" s="31">
        <v>5288</v>
      </c>
      <c r="D11" s="31">
        <v>5393</v>
      </c>
      <c r="E11" s="31">
        <v>5310</v>
      </c>
      <c r="F11" s="31">
        <v>5238</v>
      </c>
      <c r="G11" s="31">
        <v>5011</v>
      </c>
      <c r="H11" s="31">
        <v>4729</v>
      </c>
      <c r="I11" s="31">
        <v>4736</v>
      </c>
      <c r="J11" s="31">
        <v>5051</v>
      </c>
      <c r="K11" s="73"/>
      <c r="L11" s="115"/>
      <c r="M11" s="115"/>
      <c r="N11" s="115"/>
      <c r="O11" s="115"/>
      <c r="P11" s="115"/>
      <c r="Q11" s="115"/>
      <c r="R11" s="115"/>
      <c r="S11" s="115"/>
    </row>
    <row r="12" spans="1:19" ht="17.100000000000001" customHeight="1">
      <c r="A12" s="102" t="s">
        <v>441</v>
      </c>
      <c r="B12" s="31">
        <v>3181</v>
      </c>
      <c r="C12" s="31">
        <v>3278</v>
      </c>
      <c r="D12" s="31">
        <v>3385</v>
      </c>
      <c r="E12" s="31">
        <v>3582</v>
      </c>
      <c r="F12" s="31">
        <v>3762</v>
      </c>
      <c r="G12" s="31">
        <v>4004</v>
      </c>
      <c r="H12" s="31">
        <v>4009</v>
      </c>
      <c r="I12" s="31">
        <v>4396</v>
      </c>
      <c r="J12" s="31">
        <v>4195</v>
      </c>
      <c r="K12" s="73"/>
    </row>
    <row r="13" spans="1:19" ht="17.100000000000001" customHeight="1">
      <c r="A13" s="306" t="s">
        <v>275</v>
      </c>
      <c r="B13" s="306"/>
      <c r="C13" s="306"/>
      <c r="D13" s="306"/>
      <c r="E13" s="306"/>
      <c r="F13" s="306"/>
      <c r="G13" s="306"/>
      <c r="H13" s="306"/>
      <c r="I13" s="306"/>
      <c r="J13" s="306"/>
      <c r="K13" s="73"/>
    </row>
    <row r="14" spans="1:19" ht="17.100000000000001" customHeight="1">
      <c r="A14" s="104" t="s">
        <v>67</v>
      </c>
      <c r="B14" s="30">
        <v>4165</v>
      </c>
      <c r="C14" s="30">
        <v>4291</v>
      </c>
      <c r="D14" s="30">
        <v>4468</v>
      </c>
      <c r="E14" s="30">
        <v>4430</v>
      </c>
      <c r="F14" s="30">
        <v>4502</v>
      </c>
      <c r="G14" s="30">
        <v>4400</v>
      </c>
      <c r="H14" s="30">
        <v>4624</v>
      </c>
      <c r="I14" s="30">
        <v>4787</v>
      </c>
      <c r="J14" s="30">
        <v>5111</v>
      </c>
      <c r="K14" s="73"/>
    </row>
    <row r="15" spans="1:19" ht="17.100000000000001" customHeight="1">
      <c r="A15" s="102" t="s">
        <v>150</v>
      </c>
      <c r="B15" s="31">
        <v>2096</v>
      </c>
      <c r="C15" s="31">
        <v>2155</v>
      </c>
      <c r="D15" s="31">
        <v>2253</v>
      </c>
      <c r="E15" s="31">
        <v>2187</v>
      </c>
      <c r="F15" s="31">
        <v>2358</v>
      </c>
      <c r="G15" s="31">
        <v>2312</v>
      </c>
      <c r="H15" s="31">
        <v>2581</v>
      </c>
      <c r="I15" s="31">
        <v>2638</v>
      </c>
      <c r="J15" s="31">
        <v>2705</v>
      </c>
      <c r="K15" s="73"/>
    </row>
    <row r="16" spans="1:19" ht="17.100000000000001" customHeight="1">
      <c r="A16" s="102" t="s">
        <v>151</v>
      </c>
      <c r="B16" s="33">
        <v>1167</v>
      </c>
      <c r="C16" s="33">
        <v>1188</v>
      </c>
      <c r="D16" s="33">
        <v>1246</v>
      </c>
      <c r="E16" s="33">
        <v>1269</v>
      </c>
      <c r="F16" s="33">
        <v>1197</v>
      </c>
      <c r="G16" s="33">
        <v>1137</v>
      </c>
      <c r="H16" s="33">
        <v>1099</v>
      </c>
      <c r="I16" s="33">
        <v>1155</v>
      </c>
      <c r="J16" s="33">
        <v>1428</v>
      </c>
      <c r="K16" s="106"/>
    </row>
    <row r="17" spans="1:11" ht="17.100000000000001" customHeight="1">
      <c r="A17" s="102" t="s">
        <v>236</v>
      </c>
      <c r="B17" s="33">
        <v>408</v>
      </c>
      <c r="C17" s="33">
        <v>426</v>
      </c>
      <c r="D17" s="33">
        <v>444</v>
      </c>
      <c r="E17" s="33">
        <v>470</v>
      </c>
      <c r="F17" s="33">
        <v>441</v>
      </c>
      <c r="G17" s="33">
        <v>437</v>
      </c>
      <c r="H17" s="33">
        <v>432</v>
      </c>
      <c r="I17" s="33">
        <v>440</v>
      </c>
      <c r="J17" s="33">
        <v>540</v>
      </c>
      <c r="K17" s="106"/>
    </row>
    <row r="18" spans="1:11" ht="17.100000000000001" customHeight="1">
      <c r="A18" s="102" t="s">
        <v>441</v>
      </c>
      <c r="B18" s="33">
        <v>494</v>
      </c>
      <c r="C18" s="33">
        <v>522</v>
      </c>
      <c r="D18" s="33">
        <v>525</v>
      </c>
      <c r="E18" s="33">
        <v>504</v>
      </c>
      <c r="F18" s="33">
        <v>506</v>
      </c>
      <c r="G18" s="33">
        <v>514</v>
      </c>
      <c r="H18" s="33">
        <v>512</v>
      </c>
      <c r="I18" s="33">
        <v>554</v>
      </c>
      <c r="J18" s="33">
        <v>438</v>
      </c>
      <c r="K18" s="106"/>
    </row>
    <row r="19" spans="1:11" ht="17.100000000000001" customHeight="1">
      <c r="A19" s="306" t="s">
        <v>276</v>
      </c>
      <c r="B19" s="306"/>
      <c r="C19" s="306"/>
      <c r="D19" s="306"/>
      <c r="E19" s="306"/>
      <c r="F19" s="306"/>
      <c r="G19" s="306"/>
      <c r="H19" s="306"/>
      <c r="I19" s="306"/>
      <c r="J19" s="306"/>
      <c r="K19" s="73"/>
    </row>
    <row r="20" spans="1:11" ht="15" customHeight="1">
      <c r="A20" s="104" t="s">
        <v>67</v>
      </c>
      <c r="B20" s="30">
        <f>SUM(B21:B24)</f>
        <v>10779</v>
      </c>
      <c r="C20" s="30">
        <f t="shared" ref="C20:I20" si="0">SUM(C21:C24)</f>
        <v>10791</v>
      </c>
      <c r="D20" s="30">
        <f t="shared" si="0"/>
        <v>11023</v>
      </c>
      <c r="E20" s="30">
        <f t="shared" si="0"/>
        <v>10786</v>
      </c>
      <c r="F20" s="30">
        <f t="shared" si="0"/>
        <v>10582</v>
      </c>
      <c r="G20" s="30">
        <f t="shared" si="0"/>
        <v>10299</v>
      </c>
      <c r="H20" s="30">
        <f t="shared" si="0"/>
        <v>9781</v>
      </c>
      <c r="I20" s="30">
        <f t="shared" si="0"/>
        <v>9985</v>
      </c>
      <c r="J20" s="41">
        <f>+J8-J14</f>
        <v>10196</v>
      </c>
      <c r="K20" s="106"/>
    </row>
    <row r="21" spans="1:11" ht="15" customHeight="1">
      <c r="A21" s="102" t="s">
        <v>266</v>
      </c>
      <c r="B21" s="33">
        <v>437</v>
      </c>
      <c r="C21" s="33">
        <v>385</v>
      </c>
      <c r="D21" s="33">
        <v>434</v>
      </c>
      <c r="E21" s="33">
        <v>359</v>
      </c>
      <c r="F21" s="33">
        <v>384</v>
      </c>
      <c r="G21" s="33">
        <v>543</v>
      </c>
      <c r="H21" s="33">
        <v>610</v>
      </c>
      <c r="I21" s="33">
        <v>689</v>
      </c>
      <c r="J21" s="29">
        <f t="shared" ref="J21:J24" si="1">+J9-J15</f>
        <v>881</v>
      </c>
      <c r="K21" s="106"/>
    </row>
    <row r="22" spans="1:11" ht="15" customHeight="1">
      <c r="A22" s="102" t="s">
        <v>297</v>
      </c>
      <c r="B22" s="33">
        <v>2880</v>
      </c>
      <c r="C22" s="33">
        <v>2788</v>
      </c>
      <c r="D22" s="33">
        <v>2780</v>
      </c>
      <c r="E22" s="33">
        <v>2509</v>
      </c>
      <c r="F22" s="33">
        <v>2145</v>
      </c>
      <c r="G22" s="33">
        <v>1692</v>
      </c>
      <c r="H22" s="33">
        <v>1377</v>
      </c>
      <c r="I22" s="33">
        <v>1158</v>
      </c>
      <c r="J22" s="29">
        <f t="shared" si="1"/>
        <v>1047</v>
      </c>
      <c r="K22" s="106"/>
    </row>
    <row r="23" spans="1:11" ht="15" customHeight="1">
      <c r="A23" s="102" t="s">
        <v>277</v>
      </c>
      <c r="B23" s="31">
        <v>4775</v>
      </c>
      <c r="C23" s="31">
        <v>4862</v>
      </c>
      <c r="D23" s="31">
        <v>4949</v>
      </c>
      <c r="E23" s="31">
        <v>4840</v>
      </c>
      <c r="F23" s="33">
        <v>4797</v>
      </c>
      <c r="G23" s="33">
        <v>4574</v>
      </c>
      <c r="H23" s="33">
        <v>4297</v>
      </c>
      <c r="I23" s="33">
        <v>4296</v>
      </c>
      <c r="J23" s="29">
        <f t="shared" si="1"/>
        <v>4511</v>
      </c>
      <c r="K23" s="73"/>
    </row>
    <row r="24" spans="1:11" ht="15" customHeight="1" thickBot="1">
      <c r="A24" s="103" t="s">
        <v>442</v>
      </c>
      <c r="B24" s="40">
        <v>2687</v>
      </c>
      <c r="C24" s="40">
        <v>2756</v>
      </c>
      <c r="D24" s="40">
        <v>2860</v>
      </c>
      <c r="E24" s="40">
        <v>3078</v>
      </c>
      <c r="F24" s="40">
        <v>3256</v>
      </c>
      <c r="G24" s="40">
        <v>3490</v>
      </c>
      <c r="H24" s="40">
        <v>3497</v>
      </c>
      <c r="I24" s="40">
        <v>3842</v>
      </c>
      <c r="J24" s="29">
        <f t="shared" si="1"/>
        <v>3757</v>
      </c>
      <c r="K24" s="73"/>
    </row>
    <row r="25" spans="1:11" ht="15" customHeight="1">
      <c r="A25" s="283" t="s">
        <v>241</v>
      </c>
      <c r="B25" s="283"/>
      <c r="C25" s="283"/>
      <c r="D25" s="283"/>
      <c r="E25" s="283"/>
      <c r="F25" s="283"/>
      <c r="G25" s="283"/>
      <c r="H25" s="283"/>
      <c r="I25" s="283"/>
      <c r="J25" s="283"/>
      <c r="K25" s="73"/>
    </row>
    <row r="26" spans="1:11" ht="1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73"/>
    </row>
    <row r="27" spans="1:11" s="226" customFormat="1" ht="15" customHeight="1">
      <c r="A27" s="223"/>
      <c r="B27" s="224">
        <f>+B14-'C22'!B9</f>
        <v>0</v>
      </c>
      <c r="C27" s="224">
        <f>+C14-'C22'!C9</f>
        <v>0</v>
      </c>
      <c r="D27" s="224">
        <f>+D14-'C22'!D9</f>
        <v>0</v>
      </c>
      <c r="E27" s="224">
        <f>+E14-'C22'!E9</f>
        <v>0</v>
      </c>
      <c r="F27" s="224">
        <f>+F14-'C22'!F9</f>
        <v>0</v>
      </c>
      <c r="G27" s="224">
        <f>+G14-'C22'!G9</f>
        <v>0</v>
      </c>
      <c r="H27" s="224">
        <f>+H14-'C22'!H9</f>
        <v>0</v>
      </c>
      <c r="I27" s="224">
        <f>+I14-'C22'!I9</f>
        <v>0</v>
      </c>
      <c r="J27" s="224"/>
      <c r="K27" s="225"/>
    </row>
    <row r="28" spans="1:11" ht="15" customHeight="1">
      <c r="A28" s="97"/>
      <c r="B28" s="30"/>
      <c r="C28" s="30"/>
      <c r="D28" s="30"/>
      <c r="E28" s="30"/>
      <c r="F28" s="30"/>
      <c r="G28" s="30"/>
      <c r="H28" s="30"/>
      <c r="I28" s="30"/>
      <c r="J28" s="30"/>
      <c r="K28" s="73"/>
    </row>
    <row r="29" spans="1:11" ht="15" customHeight="1">
      <c r="A29" s="97"/>
      <c r="B29" s="108"/>
      <c r="C29" s="108"/>
      <c r="D29" s="108"/>
      <c r="E29" s="108"/>
      <c r="F29" s="108"/>
      <c r="G29" s="108"/>
      <c r="H29" s="108"/>
      <c r="I29" s="108"/>
      <c r="J29" s="108"/>
      <c r="K29" s="73"/>
    </row>
    <row r="30" spans="1:11" ht="15" customHeight="1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105"/>
    </row>
    <row r="31" spans="1:11" ht="15" customHeight="1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105"/>
    </row>
    <row r="32" spans="1:11" ht="15" customHeight="1">
      <c r="A32" s="97"/>
      <c r="B32" s="97"/>
      <c r="C32" s="97"/>
      <c r="D32" s="97"/>
      <c r="E32" s="97"/>
      <c r="F32" s="97"/>
      <c r="G32" s="97"/>
      <c r="H32" s="97"/>
      <c r="I32" s="97"/>
      <c r="J32" s="97"/>
      <c r="K32" s="105"/>
    </row>
    <row r="33" spans="1:11" ht="15" customHeight="1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105"/>
    </row>
    <row r="34" spans="1:11" ht="15" customHeight="1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105"/>
    </row>
    <row r="35" spans="1:11" ht="15" customHeight="1">
      <c r="A35" s="50"/>
      <c r="B35" s="97"/>
      <c r="C35" s="97"/>
      <c r="D35" s="97"/>
      <c r="E35" s="97"/>
      <c r="F35" s="97"/>
      <c r="G35" s="97"/>
      <c r="H35" s="97"/>
      <c r="I35" s="97"/>
      <c r="J35" s="97"/>
      <c r="K35" s="105"/>
    </row>
    <row r="36" spans="1:11" ht="15" customHeight="1">
      <c r="A36" s="50"/>
      <c r="B36" s="97"/>
      <c r="C36" s="97"/>
      <c r="D36" s="97"/>
      <c r="E36" s="97"/>
      <c r="F36" s="97"/>
      <c r="G36" s="97"/>
      <c r="H36" s="97"/>
      <c r="I36" s="97"/>
      <c r="J36" s="97"/>
      <c r="K36" s="105"/>
    </row>
    <row r="37" spans="1:11" ht="15" customHeight="1">
      <c r="A37" s="50"/>
      <c r="B37" s="97"/>
      <c r="C37" s="97"/>
      <c r="D37" s="97"/>
      <c r="E37" s="97"/>
      <c r="F37" s="97"/>
      <c r="G37" s="97"/>
      <c r="H37" s="97"/>
      <c r="I37" s="97"/>
      <c r="J37" s="97"/>
      <c r="K37" s="105"/>
    </row>
    <row r="38" spans="1:11" ht="15" customHeight="1">
      <c r="A38" s="50"/>
      <c r="B38" s="97"/>
      <c r="C38" s="97"/>
      <c r="D38" s="97"/>
      <c r="E38" s="97"/>
      <c r="F38" s="97"/>
      <c r="G38" s="97"/>
      <c r="H38" s="97"/>
      <c r="I38" s="97"/>
      <c r="J38" s="97"/>
      <c r="K38" s="105"/>
    </row>
    <row r="39" spans="1:11" ht="15" customHeight="1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105"/>
    </row>
    <row r="40" spans="1:11" ht="15" customHeight="1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105"/>
    </row>
    <row r="41" spans="1:11" ht="15" customHeight="1">
      <c r="A41" s="50"/>
      <c r="B41" s="97"/>
      <c r="C41" s="97"/>
      <c r="D41" s="97"/>
      <c r="E41" s="97"/>
      <c r="F41" s="97"/>
      <c r="G41" s="97"/>
      <c r="H41" s="97"/>
      <c r="I41" s="97"/>
      <c r="J41" s="97"/>
      <c r="K41" s="105"/>
    </row>
    <row r="42" spans="1:11" ht="15" customHeight="1">
      <c r="A42" s="50"/>
      <c r="B42" s="97"/>
      <c r="C42" s="97"/>
      <c r="D42" s="97"/>
      <c r="E42" s="97"/>
      <c r="F42" s="97"/>
      <c r="G42" s="97"/>
      <c r="H42" s="97"/>
      <c r="I42" s="97"/>
      <c r="J42" s="97"/>
      <c r="K42" s="105"/>
    </row>
    <row r="43" spans="1:11" ht="15" customHeight="1">
      <c r="A43" s="50"/>
      <c r="B43" s="97"/>
      <c r="C43" s="97"/>
      <c r="D43" s="97"/>
      <c r="E43" s="97"/>
      <c r="F43" s="97"/>
      <c r="G43" s="97"/>
      <c r="H43" s="97"/>
      <c r="I43" s="97"/>
      <c r="J43" s="97"/>
      <c r="K43" s="105"/>
    </row>
    <row r="44" spans="1:11" ht="15" customHeight="1">
      <c r="A44" s="50"/>
      <c r="B44" s="97"/>
      <c r="C44" s="97"/>
      <c r="D44" s="97"/>
      <c r="E44" s="97"/>
      <c r="F44" s="97"/>
      <c r="G44" s="97"/>
      <c r="H44" s="97"/>
      <c r="I44" s="97"/>
      <c r="J44" s="97"/>
      <c r="K44" s="105"/>
    </row>
    <row r="45" spans="1:11">
      <c r="A45" s="97"/>
      <c r="B45" s="97"/>
      <c r="C45" s="97"/>
      <c r="D45" s="97"/>
      <c r="E45" s="97"/>
      <c r="F45" s="97"/>
      <c r="G45" s="97"/>
      <c r="H45" s="97"/>
      <c r="I45" s="97"/>
      <c r="J45" s="97"/>
      <c r="K45" s="105"/>
    </row>
    <row r="46" spans="1:11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105"/>
    </row>
    <row r="47" spans="1:11">
      <c r="A47" s="97"/>
      <c r="B47" s="97"/>
      <c r="C47" s="97"/>
      <c r="D47" s="97"/>
      <c r="E47" s="97"/>
      <c r="F47" s="97"/>
      <c r="G47" s="97"/>
      <c r="H47" s="97"/>
      <c r="I47" s="97"/>
      <c r="J47" s="97"/>
      <c r="K47" s="105"/>
    </row>
    <row r="48" spans="1:11">
      <c r="A48" s="97"/>
      <c r="B48" s="99"/>
      <c r="C48" s="99"/>
      <c r="D48" s="99"/>
      <c r="E48" s="99"/>
      <c r="F48" s="99"/>
      <c r="G48" s="99"/>
      <c r="H48" s="99"/>
      <c r="I48" s="97"/>
      <c r="J48" s="97"/>
      <c r="K48" s="105"/>
    </row>
    <row r="49" spans="1:11">
      <c r="A49" s="97"/>
      <c r="B49" s="99"/>
      <c r="C49" s="99"/>
      <c r="D49" s="99"/>
      <c r="E49" s="99"/>
      <c r="F49" s="99"/>
      <c r="G49" s="99"/>
      <c r="H49" s="99"/>
      <c r="I49" s="97"/>
      <c r="J49" s="97"/>
      <c r="K49" s="105"/>
    </row>
    <row r="50" spans="1:11">
      <c r="A50" s="97"/>
      <c r="B50" s="99"/>
      <c r="C50" s="99"/>
      <c r="D50" s="99"/>
      <c r="E50" s="99"/>
      <c r="F50" s="99"/>
      <c r="G50" s="99"/>
      <c r="H50" s="99"/>
      <c r="I50" s="97"/>
      <c r="J50" s="97"/>
      <c r="K50" s="105"/>
    </row>
    <row r="51" spans="1:11">
      <c r="A51" s="97"/>
      <c r="B51" s="100"/>
      <c r="C51" s="100"/>
      <c r="D51" s="100"/>
      <c r="E51" s="100"/>
      <c r="F51" s="100"/>
      <c r="G51" s="100"/>
      <c r="H51" s="100"/>
      <c r="I51" s="97"/>
      <c r="J51" s="97"/>
      <c r="K51" s="105"/>
    </row>
    <row r="52" spans="1:11">
      <c r="A52" s="97"/>
      <c r="B52" s="100"/>
      <c r="C52" s="100"/>
      <c r="D52" s="100"/>
      <c r="E52" s="100"/>
      <c r="F52" s="100"/>
      <c r="G52" s="100"/>
      <c r="H52" s="100"/>
      <c r="I52" s="97"/>
      <c r="J52" s="97"/>
      <c r="K52" s="105"/>
    </row>
    <row r="53" spans="1:11">
      <c r="A53" s="97"/>
      <c r="B53" s="98"/>
      <c r="C53" s="98"/>
      <c r="D53" s="98"/>
      <c r="E53" s="98"/>
      <c r="F53" s="98"/>
      <c r="G53" s="98"/>
      <c r="H53" s="98"/>
      <c r="I53" s="97"/>
      <c r="J53" s="97"/>
      <c r="K53" s="105"/>
    </row>
    <row r="54" spans="1:11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105"/>
    </row>
    <row r="55" spans="1:11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105"/>
    </row>
    <row r="56" spans="1:11">
      <c r="A56" s="97"/>
      <c r="B56" s="97"/>
      <c r="C56" s="97"/>
      <c r="D56" s="97"/>
      <c r="E56" s="97"/>
      <c r="F56" s="97"/>
      <c r="G56" s="97"/>
      <c r="H56" s="97"/>
      <c r="I56" s="97"/>
      <c r="J56" s="97"/>
      <c r="K56" s="105"/>
    </row>
    <row r="57" spans="1:11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105"/>
    </row>
    <row r="58" spans="1:11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105"/>
    </row>
    <row r="59" spans="1:11">
      <c r="A59" s="97"/>
      <c r="B59" s="97"/>
      <c r="C59" s="97"/>
      <c r="D59" s="97"/>
      <c r="E59" s="97"/>
      <c r="F59" s="97"/>
      <c r="G59" s="97"/>
      <c r="H59" s="97"/>
      <c r="I59" s="97"/>
      <c r="J59" s="97"/>
      <c r="K59" s="105"/>
    </row>
    <row r="60" spans="1:11">
      <c r="A60" s="97"/>
      <c r="B60" s="97"/>
      <c r="C60" s="97"/>
      <c r="D60" s="97"/>
      <c r="E60" s="97"/>
      <c r="F60" s="97"/>
      <c r="G60" s="97"/>
      <c r="H60" s="97"/>
      <c r="I60" s="97"/>
      <c r="J60" s="97"/>
      <c r="K60" s="105"/>
    </row>
    <row r="61" spans="1:11">
      <c r="A61" s="97"/>
      <c r="B61" s="97"/>
      <c r="C61" s="97"/>
      <c r="D61" s="97"/>
      <c r="E61" s="97"/>
      <c r="F61" s="97"/>
      <c r="G61" s="97"/>
      <c r="H61" s="97"/>
      <c r="I61" s="97"/>
      <c r="J61" s="97"/>
      <c r="K61" s="105"/>
    </row>
    <row r="62" spans="1:11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105"/>
    </row>
    <row r="63" spans="1:11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105"/>
    </row>
    <row r="64" spans="1:11">
      <c r="A64" s="97"/>
      <c r="B64" s="97"/>
      <c r="C64" s="97"/>
      <c r="D64" s="97"/>
      <c r="E64" s="97"/>
      <c r="F64" s="97"/>
      <c r="G64" s="97"/>
      <c r="H64" s="97"/>
      <c r="I64" s="97"/>
      <c r="J64" s="97"/>
      <c r="K64" s="105"/>
    </row>
    <row r="65" spans="1:11">
      <c r="A65" s="97"/>
      <c r="B65" s="97"/>
      <c r="C65" s="97"/>
      <c r="D65" s="97"/>
      <c r="E65" s="97"/>
      <c r="F65" s="97"/>
      <c r="G65" s="97"/>
      <c r="H65" s="97"/>
      <c r="I65" s="97"/>
      <c r="J65" s="97"/>
      <c r="K65" s="105"/>
    </row>
    <row r="66" spans="1:11">
      <c r="A66" s="97"/>
      <c r="B66" s="97"/>
      <c r="C66" s="97"/>
      <c r="D66" s="97"/>
      <c r="E66" s="97"/>
      <c r="F66" s="97"/>
      <c r="G66" s="97"/>
      <c r="H66" s="97"/>
      <c r="I66" s="97"/>
      <c r="J66" s="97"/>
      <c r="K66" s="105"/>
    </row>
    <row r="67" spans="1:11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105"/>
    </row>
    <row r="68" spans="1:11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105"/>
    </row>
    <row r="69" spans="1:11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105"/>
    </row>
    <row r="70" spans="1:11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105"/>
    </row>
    <row r="71" spans="1:11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105"/>
    </row>
    <row r="72" spans="1:11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105"/>
    </row>
    <row r="73" spans="1:11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105"/>
    </row>
    <row r="74" spans="1:11">
      <c r="A74" s="97"/>
      <c r="B74" s="97"/>
      <c r="C74" s="97"/>
      <c r="D74" s="97"/>
      <c r="E74" s="97"/>
      <c r="F74" s="97"/>
      <c r="G74" s="97"/>
      <c r="H74" s="97"/>
      <c r="I74" s="97"/>
      <c r="J74" s="97"/>
    </row>
  </sheetData>
  <mergeCells count="9">
    <mergeCell ref="A25:J25"/>
    <mergeCell ref="L2:L3"/>
    <mergeCell ref="A1:J1"/>
    <mergeCell ref="A2:J2"/>
    <mergeCell ref="A3:J3"/>
    <mergeCell ref="A4:J4"/>
    <mergeCell ref="A7:J7"/>
    <mergeCell ref="A13:J13"/>
    <mergeCell ref="A19:J19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62"/>
  <sheetViews>
    <sheetView showGridLines="0" zoomScale="90" zoomScaleNormal="90" workbookViewId="0">
      <selection sqref="A1:B1"/>
    </sheetView>
  </sheetViews>
  <sheetFormatPr baseColWidth="10" defaultRowHeight="15"/>
  <cols>
    <col min="1" max="1" width="8.5703125" style="65" customWidth="1"/>
    <col min="2" max="2" width="139.7109375" style="64" customWidth="1"/>
    <col min="3" max="16384" width="11.42578125" style="64"/>
  </cols>
  <sheetData>
    <row r="1" spans="1:14" s="1" customFormat="1" ht="25.5" thickBot="1">
      <c r="A1" s="278" t="s">
        <v>0</v>
      </c>
      <c r="B1" s="279"/>
    </row>
    <row r="2" spans="1:14">
      <c r="A2" s="248"/>
      <c r="B2" s="249" t="s">
        <v>1</v>
      </c>
    </row>
    <row r="3" spans="1:14">
      <c r="A3" s="250"/>
      <c r="B3" s="251" t="s">
        <v>2</v>
      </c>
      <c r="C3" s="65"/>
      <c r="D3" s="65"/>
    </row>
    <row r="4" spans="1:14" ht="30">
      <c r="A4" s="250" t="s">
        <v>4</v>
      </c>
      <c r="B4" s="252"/>
      <c r="C4" s="61"/>
      <c r="D4" s="62"/>
    </row>
    <row r="5" spans="1:14" ht="30" customHeight="1">
      <c r="A5" s="255" t="s">
        <v>6</v>
      </c>
      <c r="B5" s="260" t="s">
        <v>161</v>
      </c>
      <c r="C5" s="61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4" ht="30" customHeight="1">
      <c r="A6" s="256" t="s">
        <v>3</v>
      </c>
      <c r="B6" s="201" t="s">
        <v>380</v>
      </c>
      <c r="D6" s="63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30" customHeight="1">
      <c r="A7" s="256" t="s">
        <v>5</v>
      </c>
      <c r="B7" s="66" t="s">
        <v>381</v>
      </c>
      <c r="E7" s="62"/>
      <c r="F7" s="62"/>
      <c r="G7" s="62"/>
      <c r="H7" s="62"/>
      <c r="I7" s="62"/>
      <c r="J7" s="62"/>
      <c r="K7" s="62"/>
      <c r="L7" s="62"/>
      <c r="M7" s="62"/>
    </row>
    <row r="8" spans="1:14" ht="30" customHeight="1">
      <c r="A8" s="256" t="s">
        <v>7</v>
      </c>
      <c r="B8" s="66" t="s">
        <v>382</v>
      </c>
    </row>
    <row r="9" spans="1:14" ht="30" customHeight="1">
      <c r="A9" s="256" t="s">
        <v>9</v>
      </c>
      <c r="B9" s="66" t="s">
        <v>383</v>
      </c>
    </row>
    <row r="10" spans="1:14" ht="30" customHeight="1">
      <c r="A10" s="256" t="s">
        <v>11</v>
      </c>
      <c r="B10" s="202" t="s">
        <v>384</v>
      </c>
    </row>
    <row r="11" spans="1:14" ht="30" customHeight="1">
      <c r="A11" s="257" t="s">
        <v>8</v>
      </c>
      <c r="B11" s="260" t="s">
        <v>163</v>
      </c>
    </row>
    <row r="12" spans="1:14" ht="30" customHeight="1">
      <c r="A12" s="256" t="s">
        <v>13</v>
      </c>
      <c r="B12" s="201" t="s">
        <v>385</v>
      </c>
    </row>
    <row r="13" spans="1:14" ht="30" customHeight="1">
      <c r="A13" s="256" t="s">
        <v>15</v>
      </c>
      <c r="B13" s="66" t="s">
        <v>386</v>
      </c>
    </row>
    <row r="14" spans="1:14" ht="30" customHeight="1">
      <c r="A14" s="256" t="s">
        <v>16</v>
      </c>
      <c r="B14" s="66" t="s">
        <v>387</v>
      </c>
    </row>
    <row r="15" spans="1:14" ht="30" customHeight="1">
      <c r="A15" s="256" t="s">
        <v>17</v>
      </c>
      <c r="B15" s="66" t="s">
        <v>428</v>
      </c>
    </row>
    <row r="16" spans="1:14" ht="30" customHeight="1">
      <c r="A16" s="256" t="s">
        <v>18</v>
      </c>
      <c r="B16" s="66" t="s">
        <v>432</v>
      </c>
    </row>
    <row r="17" spans="1:2" ht="30" customHeight="1">
      <c r="A17" s="256" t="s">
        <v>19</v>
      </c>
      <c r="B17" s="66" t="s">
        <v>433</v>
      </c>
    </row>
    <row r="18" spans="1:2" ht="30" customHeight="1">
      <c r="A18" s="256" t="s">
        <v>20</v>
      </c>
      <c r="B18" s="66" t="s">
        <v>429</v>
      </c>
    </row>
    <row r="19" spans="1:2" ht="30" customHeight="1">
      <c r="A19" s="256" t="s">
        <v>21</v>
      </c>
      <c r="B19" s="66" t="s">
        <v>434</v>
      </c>
    </row>
    <row r="20" spans="1:2" ht="30" customHeight="1">
      <c r="A20" s="256" t="s">
        <v>22</v>
      </c>
      <c r="B20" s="66" t="s">
        <v>435</v>
      </c>
    </row>
    <row r="21" spans="1:2" ht="30" customHeight="1">
      <c r="A21" s="256" t="s">
        <v>23</v>
      </c>
      <c r="B21" s="66" t="s">
        <v>430</v>
      </c>
    </row>
    <row r="22" spans="1:2" ht="30" customHeight="1">
      <c r="A22" s="256" t="s">
        <v>24</v>
      </c>
      <c r="B22" s="66" t="s">
        <v>388</v>
      </c>
    </row>
    <row r="23" spans="1:2" ht="30" customHeight="1">
      <c r="A23" s="256" t="s">
        <v>25</v>
      </c>
      <c r="B23" s="66" t="s">
        <v>389</v>
      </c>
    </row>
    <row r="24" spans="1:2" ht="30" customHeight="1">
      <c r="A24" s="256" t="s">
        <v>26</v>
      </c>
      <c r="B24" s="66" t="s">
        <v>390</v>
      </c>
    </row>
    <row r="25" spans="1:2" ht="30" customHeight="1">
      <c r="A25" s="256" t="s">
        <v>27</v>
      </c>
      <c r="B25" s="66" t="s">
        <v>431</v>
      </c>
    </row>
    <row r="26" spans="1:2" ht="30" customHeight="1">
      <c r="A26" s="256" t="s">
        <v>28</v>
      </c>
      <c r="B26" s="66" t="s">
        <v>436</v>
      </c>
    </row>
    <row r="27" spans="1:2" ht="30" customHeight="1">
      <c r="A27" s="256" t="s">
        <v>29</v>
      </c>
      <c r="B27" s="253" t="s">
        <v>437</v>
      </c>
    </row>
    <row r="28" spans="1:2" ht="30" customHeight="1">
      <c r="A28" s="257" t="s">
        <v>10</v>
      </c>
      <c r="B28" s="261" t="s">
        <v>164</v>
      </c>
    </row>
    <row r="29" spans="1:2" ht="30" customHeight="1">
      <c r="A29" s="256" t="s">
        <v>30</v>
      </c>
      <c r="B29" s="201" t="s">
        <v>391</v>
      </c>
    </row>
    <row r="30" spans="1:2" ht="30" customHeight="1">
      <c r="A30" s="256" t="s">
        <v>31</v>
      </c>
      <c r="B30" s="66" t="s">
        <v>392</v>
      </c>
    </row>
    <row r="31" spans="1:2" ht="30" customHeight="1">
      <c r="A31" s="256" t="s">
        <v>32</v>
      </c>
      <c r="B31" s="66" t="s">
        <v>393</v>
      </c>
    </row>
    <row r="32" spans="1:2" ht="30" customHeight="1">
      <c r="A32" s="256" t="s">
        <v>33</v>
      </c>
      <c r="B32" s="66" t="s">
        <v>394</v>
      </c>
    </row>
    <row r="33" spans="1:2" ht="30" customHeight="1">
      <c r="A33" s="256" t="s">
        <v>34</v>
      </c>
      <c r="B33" s="66" t="s">
        <v>395</v>
      </c>
    </row>
    <row r="34" spans="1:2" ht="30" customHeight="1">
      <c r="A34" s="256" t="s">
        <v>35</v>
      </c>
      <c r="B34" s="66" t="s">
        <v>396</v>
      </c>
    </row>
    <row r="35" spans="1:2" ht="30" customHeight="1">
      <c r="A35" s="256" t="s">
        <v>36</v>
      </c>
      <c r="B35" s="66" t="s">
        <v>397</v>
      </c>
    </row>
    <row r="36" spans="1:2" ht="30" customHeight="1">
      <c r="A36" s="256" t="s">
        <v>37</v>
      </c>
      <c r="B36" s="66" t="s">
        <v>398</v>
      </c>
    </row>
    <row r="37" spans="1:2" ht="30" customHeight="1">
      <c r="A37" s="256" t="s">
        <v>38</v>
      </c>
      <c r="B37" s="202" t="s">
        <v>399</v>
      </c>
    </row>
    <row r="38" spans="1:2" ht="30" customHeight="1">
      <c r="A38" s="257" t="s">
        <v>12</v>
      </c>
      <c r="B38" s="260" t="s">
        <v>165</v>
      </c>
    </row>
    <row r="39" spans="1:2" ht="30" customHeight="1">
      <c r="A39" s="256" t="s">
        <v>39</v>
      </c>
      <c r="B39" s="201" t="s">
        <v>400</v>
      </c>
    </row>
    <row r="40" spans="1:2" ht="30" customHeight="1">
      <c r="A40" s="256" t="s">
        <v>40</v>
      </c>
      <c r="B40" s="66" t="s">
        <v>401</v>
      </c>
    </row>
    <row r="41" spans="1:2" ht="30" customHeight="1">
      <c r="A41" s="256" t="s">
        <v>41</v>
      </c>
      <c r="B41" s="202" t="s">
        <v>402</v>
      </c>
    </row>
    <row r="42" spans="1:2" ht="30" customHeight="1">
      <c r="A42" s="257" t="s">
        <v>14</v>
      </c>
      <c r="B42" s="260" t="s">
        <v>166</v>
      </c>
    </row>
    <row r="43" spans="1:2" ht="30" customHeight="1">
      <c r="A43" s="256" t="s">
        <v>42</v>
      </c>
      <c r="B43" s="201" t="s">
        <v>403</v>
      </c>
    </row>
    <row r="44" spans="1:2" ht="30" customHeight="1">
      <c r="A44" s="256" t="s">
        <v>43</v>
      </c>
      <c r="B44" s="66" t="s">
        <v>404</v>
      </c>
    </row>
    <row r="45" spans="1:2" ht="30" customHeight="1">
      <c r="A45" s="256" t="s">
        <v>44</v>
      </c>
      <c r="B45" s="66" t="s">
        <v>405</v>
      </c>
    </row>
    <row r="46" spans="1:2" ht="30" customHeight="1">
      <c r="A46" s="256" t="s">
        <v>45</v>
      </c>
      <c r="B46" s="66" t="s">
        <v>406</v>
      </c>
    </row>
    <row r="47" spans="1:2" ht="30" customHeight="1">
      <c r="A47" s="256" t="s">
        <v>46</v>
      </c>
      <c r="B47" s="66" t="s">
        <v>407</v>
      </c>
    </row>
    <row r="48" spans="1:2" ht="30" customHeight="1">
      <c r="A48" s="256" t="s">
        <v>47</v>
      </c>
      <c r="B48" s="66" t="s">
        <v>408</v>
      </c>
    </row>
    <row r="49" spans="1:2" ht="30" customHeight="1">
      <c r="A49" s="256" t="s">
        <v>48</v>
      </c>
      <c r="B49" s="66" t="s">
        <v>409</v>
      </c>
    </row>
    <row r="50" spans="1:2" ht="30" customHeight="1" thickBot="1">
      <c r="A50" s="258" t="s">
        <v>49</v>
      </c>
      <c r="B50" s="254" t="s">
        <v>410</v>
      </c>
    </row>
    <row r="51" spans="1:2">
      <c r="A51" s="259"/>
    </row>
    <row r="52" spans="1:2">
      <c r="A52" s="259"/>
      <c r="B52" s="42"/>
    </row>
    <row r="53" spans="1:2">
      <c r="A53" s="259"/>
    </row>
    <row r="54" spans="1:2">
      <c r="A54" s="259"/>
    </row>
    <row r="55" spans="1:2">
      <c r="A55" s="259"/>
    </row>
    <row r="56" spans="1:2">
      <c r="A56" s="259"/>
    </row>
    <row r="57" spans="1:2">
      <c r="A57" s="259"/>
    </row>
    <row r="58" spans="1:2">
      <c r="A58" s="259"/>
    </row>
    <row r="59" spans="1:2">
      <c r="A59" s="259"/>
    </row>
    <row r="60" spans="1:2">
      <c r="A60" s="259"/>
    </row>
    <row r="61" spans="1:2">
      <c r="A61" s="259"/>
    </row>
    <row r="62" spans="1:2">
      <c r="A62" s="259"/>
    </row>
  </sheetData>
  <sortState ref="A33:A38">
    <sortCondition ref="A33:A38"/>
  </sortState>
  <mergeCells count="1">
    <mergeCell ref="A1:B1"/>
  </mergeCells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'!A1" display="C5"/>
    <hyperlink ref="A13" location="'C7'!A1" display="C7"/>
    <hyperlink ref="A14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19" location="'C13'!A1" display="C13"/>
    <hyperlink ref="A20" location="'C14'!A1" display="C14"/>
    <hyperlink ref="A21" location="'C15'!A1" display="C15"/>
    <hyperlink ref="A22" location="'C16'!A1" display="C16"/>
    <hyperlink ref="A23" location="'C17'!A1" display="C17"/>
    <hyperlink ref="A24" location="'C18'!A1" display="C18"/>
    <hyperlink ref="A25" location="'C19'!A1" display="C19"/>
    <hyperlink ref="A26" location="'C20'!A1" display="C20"/>
    <hyperlink ref="A27" location="'C21'!A1" display="C21"/>
    <hyperlink ref="A29" location="'C22'!A1" display="C22"/>
    <hyperlink ref="A30" location="'C23'!A1" display="C23"/>
    <hyperlink ref="A31" location="'C24'!A1" display="C24"/>
    <hyperlink ref="A32" location="'C25'!A1" display="C25"/>
    <hyperlink ref="A33" location="'C26'!A1" display="C26"/>
    <hyperlink ref="A34" location="'C27'!A1" display="C27"/>
    <hyperlink ref="A35" location="'C28'!A1" display="C28"/>
    <hyperlink ref="A36" location="'C29'!A1" display="C29"/>
    <hyperlink ref="A37" location="'C30'!A1" display="C30"/>
    <hyperlink ref="A39" location="'C31'!A1" display="C31"/>
    <hyperlink ref="A40" location="'C32'!A1" display="C32"/>
    <hyperlink ref="A41" location="'C33'!A1" display="C33"/>
    <hyperlink ref="A43" location="'C34'!A1" display="C34"/>
    <hyperlink ref="A44" location="'C35'!A1" display="C35"/>
    <hyperlink ref="A45" location="'C36'!A1" display="C36"/>
    <hyperlink ref="A46" location="'C37'!A1" display="C37"/>
    <hyperlink ref="A47" location="'C38'!A1" display="C38"/>
    <hyperlink ref="A48" location="'C39'!A1" display="C39"/>
    <hyperlink ref="A49" location="'C40'!A1" display="C40"/>
    <hyperlink ref="A50" location="'C41'!A1" display="C41"/>
    <hyperlink ref="A5" location="'D1'!A1" display="D1"/>
    <hyperlink ref="A11" location="'D2'!A1" display="D2"/>
    <hyperlink ref="A28" location="'D3'!A1" display="D3"/>
    <hyperlink ref="A38" location="'D4'!A1" display="D4"/>
    <hyperlink ref="A42" location="'D5'!A1" display="D5"/>
    <hyperlink ref="B2" r:id="rId1" location="'PORTADA '!A1"/>
    <hyperlink ref="B3" location="FUNCIONARIOS!A1" display="Funcionarios que participaron en la publicación"/>
    <hyperlink ref="A12" location="'C6'!A1" display="C6"/>
  </hyperlinks>
  <printOptions horizontalCentered="1"/>
  <pageMargins left="0.70866141732283472" right="0.70866141732283472" top="0.74803149606299213" bottom="0.74803149606299213" header="0.31496062992125984" footer="0.31496062992125984"/>
  <pageSetup scale="67" fitToHeight="2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T33"/>
  <sheetViews>
    <sheetView showGridLines="0" workbookViewId="0">
      <selection activeCell="A3" sqref="A3:J3"/>
    </sheetView>
  </sheetViews>
  <sheetFormatPr baseColWidth="10" defaultRowHeight="12.75"/>
  <cols>
    <col min="1" max="1" width="26" style="25" customWidth="1"/>
    <col min="2" max="10" width="9.7109375" style="25" customWidth="1"/>
    <col min="11" max="16384" width="11.42578125" style="18"/>
  </cols>
  <sheetData>
    <row r="1" spans="1:20" ht="15" customHeight="1">
      <c r="A1" s="284" t="s">
        <v>288</v>
      </c>
      <c r="B1" s="284"/>
      <c r="C1" s="284"/>
      <c r="D1" s="284"/>
      <c r="E1" s="284"/>
      <c r="F1" s="284"/>
      <c r="G1" s="284"/>
      <c r="H1" s="284"/>
      <c r="I1" s="284"/>
      <c r="J1" s="284"/>
      <c r="K1" s="25"/>
      <c r="L1" s="25"/>
    </row>
    <row r="2" spans="1:20" ht="15" customHeight="1">
      <c r="A2" s="284" t="s">
        <v>285</v>
      </c>
      <c r="B2" s="284"/>
      <c r="C2" s="284"/>
      <c r="D2" s="284"/>
      <c r="E2" s="284"/>
      <c r="F2" s="284"/>
      <c r="G2" s="284"/>
      <c r="H2" s="284"/>
      <c r="I2" s="284"/>
      <c r="J2" s="284"/>
      <c r="K2" s="25"/>
      <c r="L2" s="276" t="s">
        <v>50</v>
      </c>
    </row>
    <row r="3" spans="1:20" ht="15" customHeight="1">
      <c r="A3" s="284" t="s">
        <v>364</v>
      </c>
      <c r="B3" s="284"/>
      <c r="C3" s="284"/>
      <c r="D3" s="284"/>
      <c r="E3" s="284"/>
      <c r="F3" s="284"/>
      <c r="G3" s="284"/>
      <c r="H3" s="284"/>
      <c r="I3" s="284"/>
      <c r="J3" s="284"/>
      <c r="K3" s="25"/>
      <c r="L3" s="276"/>
    </row>
    <row r="4" spans="1:20" ht="15" customHeight="1">
      <c r="A4" s="284" t="s">
        <v>348</v>
      </c>
      <c r="B4" s="284"/>
      <c r="C4" s="284"/>
      <c r="D4" s="284"/>
      <c r="E4" s="284"/>
      <c r="F4" s="284"/>
      <c r="G4" s="284"/>
      <c r="H4" s="284"/>
      <c r="I4" s="284"/>
      <c r="J4" s="284"/>
      <c r="K4" s="25"/>
      <c r="L4" s="25"/>
    </row>
    <row r="5" spans="1:20" ht="15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5"/>
      <c r="L5" s="25"/>
    </row>
    <row r="6" spans="1:20" ht="15" customHeight="1">
      <c r="A6" s="214" t="s">
        <v>280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  <c r="K6" s="25"/>
      <c r="L6" s="25"/>
    </row>
    <row r="7" spans="1:20" ht="15" customHeight="1">
      <c r="A7" s="112" t="s">
        <v>67</v>
      </c>
      <c r="B7" s="30">
        <v>14944</v>
      </c>
      <c r="C7" s="30">
        <v>15082</v>
      </c>
      <c r="D7" s="30">
        <v>15491</v>
      </c>
      <c r="E7" s="30">
        <v>15216</v>
      </c>
      <c r="F7" s="30">
        <v>15084</v>
      </c>
      <c r="G7" s="30">
        <v>14699</v>
      </c>
      <c r="H7" s="30">
        <v>14405</v>
      </c>
      <c r="I7" s="30">
        <v>14772</v>
      </c>
      <c r="J7" s="30">
        <v>15307</v>
      </c>
    </row>
    <row r="8" spans="1:20" ht="15" customHeight="1">
      <c r="A8" s="102" t="s">
        <v>180</v>
      </c>
      <c r="B8" s="31">
        <v>14778</v>
      </c>
      <c r="C8" s="31">
        <v>14934</v>
      </c>
      <c r="D8" s="31">
        <v>15320</v>
      </c>
      <c r="E8" s="31">
        <v>15057</v>
      </c>
      <c r="F8" s="31">
        <v>14911</v>
      </c>
      <c r="G8" s="31">
        <v>14546</v>
      </c>
      <c r="H8" s="31">
        <v>14274</v>
      </c>
      <c r="I8" s="31">
        <v>14657</v>
      </c>
      <c r="J8" s="31">
        <v>15191</v>
      </c>
    </row>
    <row r="9" spans="1:20" ht="15" customHeight="1">
      <c r="A9" s="102" t="s">
        <v>181</v>
      </c>
      <c r="B9" s="110">
        <v>38</v>
      </c>
      <c r="C9" s="111">
        <v>36</v>
      </c>
      <c r="D9" s="111">
        <v>49</v>
      </c>
      <c r="E9" s="111">
        <v>32</v>
      </c>
      <c r="F9" s="111">
        <v>42</v>
      </c>
      <c r="G9" s="111">
        <v>35</v>
      </c>
      <c r="H9" s="111">
        <v>26</v>
      </c>
      <c r="I9" s="111">
        <v>14</v>
      </c>
      <c r="J9" s="111">
        <v>17</v>
      </c>
    </row>
    <row r="10" spans="1:20" s="28" customFormat="1" ht="15" customHeight="1">
      <c r="A10" s="102" t="s">
        <v>281</v>
      </c>
      <c r="B10" s="110">
        <v>128</v>
      </c>
      <c r="C10" s="111">
        <v>112</v>
      </c>
      <c r="D10" s="111">
        <v>122</v>
      </c>
      <c r="E10" s="111">
        <v>127</v>
      </c>
      <c r="F10" s="111">
        <v>131</v>
      </c>
      <c r="G10" s="111">
        <v>118</v>
      </c>
      <c r="H10" s="111">
        <v>105</v>
      </c>
      <c r="I10" s="111">
        <v>101</v>
      </c>
      <c r="J10" s="111">
        <v>99</v>
      </c>
      <c r="L10" s="113"/>
      <c r="M10" s="113"/>
      <c r="N10" s="113"/>
      <c r="O10" s="113"/>
      <c r="P10" s="113"/>
      <c r="Q10" s="113"/>
      <c r="R10" s="113"/>
      <c r="S10" s="113"/>
      <c r="T10" s="113"/>
    </row>
    <row r="11" spans="1:20" ht="15" customHeight="1">
      <c r="A11" s="104" t="s">
        <v>282</v>
      </c>
      <c r="B11" s="30">
        <v>4165</v>
      </c>
      <c r="C11" s="30">
        <v>4291</v>
      </c>
      <c r="D11" s="30">
        <v>4468</v>
      </c>
      <c r="E11" s="30">
        <v>4430</v>
      </c>
      <c r="F11" s="30">
        <v>4502</v>
      </c>
      <c r="G11" s="30">
        <v>4400</v>
      </c>
      <c r="H11" s="30">
        <v>4624</v>
      </c>
      <c r="I11" s="30">
        <v>4787</v>
      </c>
      <c r="J11" s="30">
        <v>5111</v>
      </c>
    </row>
    <row r="12" spans="1:20" ht="15" customHeight="1">
      <c r="A12" s="102" t="s">
        <v>180</v>
      </c>
      <c r="B12" s="31">
        <f>+B8-B16-B20-B24</f>
        <v>4123</v>
      </c>
      <c r="C12" s="31">
        <f t="shared" ref="C12:I12" si="0">+C8-C16-C20-C24</f>
        <v>4227</v>
      </c>
      <c r="D12" s="31">
        <f t="shared" si="0"/>
        <v>4412</v>
      </c>
      <c r="E12" s="31">
        <f t="shared" si="0"/>
        <v>4380</v>
      </c>
      <c r="F12" s="31">
        <f t="shared" si="0"/>
        <v>4437</v>
      </c>
      <c r="G12" s="31">
        <f t="shared" si="0"/>
        <v>4352</v>
      </c>
      <c r="H12" s="31">
        <f t="shared" si="0"/>
        <v>4576</v>
      </c>
      <c r="I12" s="31">
        <f t="shared" si="0"/>
        <v>4746</v>
      </c>
      <c r="J12" s="31">
        <v>5070</v>
      </c>
    </row>
    <row r="13" spans="1:20" ht="15" customHeight="1">
      <c r="A13" s="102" t="s">
        <v>181</v>
      </c>
      <c r="B13" s="33">
        <f t="shared" ref="B13:I14" si="1">+B9-B17-B21-B25</f>
        <v>0</v>
      </c>
      <c r="C13" s="33">
        <f t="shared" si="1"/>
        <v>20</v>
      </c>
      <c r="D13" s="33">
        <f t="shared" si="1"/>
        <v>16</v>
      </c>
      <c r="E13" s="33">
        <f t="shared" si="1"/>
        <v>11</v>
      </c>
      <c r="F13" s="33">
        <f t="shared" si="1"/>
        <v>12</v>
      </c>
      <c r="G13" s="33">
        <f t="shared" si="1"/>
        <v>3</v>
      </c>
      <c r="H13" s="33">
        <f t="shared" si="1"/>
        <v>10</v>
      </c>
      <c r="I13" s="33">
        <f t="shared" si="1"/>
        <v>0</v>
      </c>
      <c r="J13" s="33">
        <v>0</v>
      </c>
    </row>
    <row r="14" spans="1:20" s="28" customFormat="1" ht="15" customHeight="1">
      <c r="A14" s="102" t="s">
        <v>281</v>
      </c>
      <c r="B14" s="33">
        <f t="shared" si="1"/>
        <v>42</v>
      </c>
      <c r="C14" s="33">
        <f t="shared" si="1"/>
        <v>44</v>
      </c>
      <c r="D14" s="33">
        <f t="shared" si="1"/>
        <v>40</v>
      </c>
      <c r="E14" s="33">
        <f t="shared" si="1"/>
        <v>39</v>
      </c>
      <c r="F14" s="33">
        <f t="shared" si="1"/>
        <v>41</v>
      </c>
      <c r="G14" s="33">
        <f t="shared" si="1"/>
        <v>45</v>
      </c>
      <c r="H14" s="33">
        <f t="shared" si="1"/>
        <v>38</v>
      </c>
      <c r="I14" s="33">
        <f t="shared" si="1"/>
        <v>41</v>
      </c>
      <c r="J14" s="33">
        <v>41</v>
      </c>
      <c r="L14" s="114"/>
      <c r="M14" s="114"/>
      <c r="N14" s="114"/>
      <c r="O14" s="114"/>
      <c r="P14" s="114"/>
      <c r="Q14" s="114"/>
      <c r="R14" s="114"/>
      <c r="S14" s="114"/>
      <c r="T14" s="114"/>
    </row>
    <row r="15" spans="1:20" ht="15" customHeight="1">
      <c r="A15" s="104" t="s">
        <v>170</v>
      </c>
      <c r="B15" s="49">
        <v>437</v>
      </c>
      <c r="C15" s="49">
        <v>385</v>
      </c>
      <c r="D15" s="49">
        <v>434</v>
      </c>
      <c r="E15" s="49">
        <v>359</v>
      </c>
      <c r="F15" s="49">
        <v>384</v>
      </c>
      <c r="G15" s="49">
        <v>543</v>
      </c>
      <c r="H15" s="49">
        <v>610</v>
      </c>
      <c r="I15" s="49">
        <v>689</v>
      </c>
      <c r="J15" s="49">
        <v>881</v>
      </c>
    </row>
    <row r="16" spans="1:20" ht="15" customHeight="1">
      <c r="A16" s="102" t="s">
        <v>180</v>
      </c>
      <c r="B16" s="33">
        <v>437</v>
      </c>
      <c r="C16" s="33">
        <v>385</v>
      </c>
      <c r="D16" s="33">
        <v>434</v>
      </c>
      <c r="E16" s="33">
        <v>359</v>
      </c>
      <c r="F16" s="33">
        <v>396</v>
      </c>
      <c r="G16" s="33">
        <v>543</v>
      </c>
      <c r="H16" s="33">
        <v>610</v>
      </c>
      <c r="I16" s="33">
        <v>689</v>
      </c>
      <c r="J16" s="33">
        <v>881</v>
      </c>
    </row>
    <row r="17" spans="1:20" ht="15" customHeight="1">
      <c r="A17" s="102" t="s">
        <v>181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</row>
    <row r="18" spans="1:20" s="28" customFormat="1" ht="15" customHeight="1">
      <c r="A18" s="102" t="s">
        <v>281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L18" s="113"/>
      <c r="M18" s="113"/>
      <c r="N18" s="113"/>
      <c r="O18" s="113"/>
      <c r="P18" s="113"/>
      <c r="Q18" s="113"/>
      <c r="R18" s="113"/>
      <c r="S18" s="113"/>
      <c r="T18" s="113"/>
    </row>
    <row r="19" spans="1:20" ht="15" customHeight="1">
      <c r="A19" s="104" t="s">
        <v>283</v>
      </c>
      <c r="B19" s="30">
        <v>2880</v>
      </c>
      <c r="C19" s="30">
        <v>2788</v>
      </c>
      <c r="D19" s="30">
        <v>2780</v>
      </c>
      <c r="E19" s="30">
        <v>2509</v>
      </c>
      <c r="F19" s="30">
        <v>2145</v>
      </c>
      <c r="G19" s="30">
        <v>1692</v>
      </c>
      <c r="H19" s="30">
        <v>1377</v>
      </c>
      <c r="I19" s="30">
        <v>1158</v>
      </c>
      <c r="J19" s="41">
        <v>1047</v>
      </c>
    </row>
    <row r="20" spans="1:20" ht="15" customHeight="1">
      <c r="A20" s="102" t="s">
        <v>180</v>
      </c>
      <c r="B20" s="31">
        <v>2857</v>
      </c>
      <c r="C20" s="31">
        <v>2765</v>
      </c>
      <c r="D20" s="31">
        <v>2766</v>
      </c>
      <c r="E20" s="31">
        <v>2492</v>
      </c>
      <c r="F20" s="31">
        <v>2122</v>
      </c>
      <c r="G20" s="31">
        <v>1676</v>
      </c>
      <c r="H20" s="31">
        <v>1373</v>
      </c>
      <c r="I20" s="31">
        <v>1154</v>
      </c>
      <c r="J20" s="29">
        <v>1044</v>
      </c>
    </row>
    <row r="21" spans="1:20" ht="15" customHeight="1">
      <c r="A21" s="102" t="s">
        <v>181</v>
      </c>
      <c r="B21" s="33">
        <v>6</v>
      </c>
      <c r="C21" s="33">
        <v>11</v>
      </c>
      <c r="D21" s="33">
        <v>4</v>
      </c>
      <c r="E21" s="33">
        <v>3</v>
      </c>
      <c r="F21" s="33">
        <v>10</v>
      </c>
      <c r="G21" s="33">
        <v>7</v>
      </c>
      <c r="H21" s="33">
        <v>0</v>
      </c>
      <c r="I21" s="33">
        <v>0</v>
      </c>
      <c r="J21" s="33">
        <v>0</v>
      </c>
    </row>
    <row r="22" spans="1:20" s="28" customFormat="1" ht="15" customHeight="1">
      <c r="A22" s="102" t="s">
        <v>281</v>
      </c>
      <c r="B22" s="33">
        <v>17</v>
      </c>
      <c r="C22" s="33">
        <v>12</v>
      </c>
      <c r="D22" s="33">
        <v>10</v>
      </c>
      <c r="E22" s="33">
        <v>14</v>
      </c>
      <c r="F22" s="33">
        <v>13</v>
      </c>
      <c r="G22" s="33">
        <v>9</v>
      </c>
      <c r="H22" s="33">
        <v>4</v>
      </c>
      <c r="I22" s="33">
        <v>4</v>
      </c>
      <c r="J22" s="33">
        <v>3</v>
      </c>
      <c r="L22" s="113"/>
      <c r="M22" s="113"/>
      <c r="N22" s="113"/>
      <c r="O22" s="113"/>
      <c r="P22" s="113"/>
      <c r="Q22" s="113"/>
      <c r="R22" s="113"/>
      <c r="S22" s="113"/>
      <c r="T22" s="113"/>
    </row>
    <row r="23" spans="1:20" ht="15" customHeight="1">
      <c r="A23" s="104" t="s">
        <v>284</v>
      </c>
      <c r="B23" s="30">
        <v>7462</v>
      </c>
      <c r="C23" s="30">
        <v>7618</v>
      </c>
      <c r="D23" s="30">
        <v>7809</v>
      </c>
      <c r="E23" s="30">
        <v>7918</v>
      </c>
      <c r="F23" s="30">
        <v>8053</v>
      </c>
      <c r="G23" s="30">
        <v>8064</v>
      </c>
      <c r="H23" s="30">
        <v>7794</v>
      </c>
      <c r="I23" s="30">
        <v>8138</v>
      </c>
      <c r="J23" s="41">
        <v>8268</v>
      </c>
    </row>
    <row r="24" spans="1:20" ht="15" customHeight="1">
      <c r="A24" s="102" t="s">
        <v>180</v>
      </c>
      <c r="B24" s="31">
        <v>7361</v>
      </c>
      <c r="C24" s="31">
        <v>7557</v>
      </c>
      <c r="D24" s="31">
        <v>7708</v>
      </c>
      <c r="E24" s="31">
        <v>7826</v>
      </c>
      <c r="F24" s="31">
        <v>7956</v>
      </c>
      <c r="G24" s="31">
        <v>7975</v>
      </c>
      <c r="H24" s="31">
        <v>7715</v>
      </c>
      <c r="I24" s="31">
        <v>8068</v>
      </c>
      <c r="J24" s="29">
        <v>8196</v>
      </c>
    </row>
    <row r="25" spans="1:20" ht="15" customHeight="1">
      <c r="A25" s="102" t="s">
        <v>181</v>
      </c>
      <c r="B25" s="33">
        <v>32</v>
      </c>
      <c r="C25" s="33">
        <v>5</v>
      </c>
      <c r="D25" s="33">
        <v>29</v>
      </c>
      <c r="E25" s="33">
        <v>18</v>
      </c>
      <c r="F25" s="33">
        <v>20</v>
      </c>
      <c r="G25" s="33">
        <v>25</v>
      </c>
      <c r="H25" s="33">
        <v>16</v>
      </c>
      <c r="I25" s="33">
        <v>14</v>
      </c>
      <c r="J25" s="33">
        <v>17</v>
      </c>
    </row>
    <row r="26" spans="1:20" ht="15" customHeight="1" thickBot="1">
      <c r="A26" s="103" t="s">
        <v>281</v>
      </c>
      <c r="B26" s="35">
        <v>69</v>
      </c>
      <c r="C26" s="35">
        <v>56</v>
      </c>
      <c r="D26" s="35">
        <v>72</v>
      </c>
      <c r="E26" s="35">
        <v>74</v>
      </c>
      <c r="F26" s="35">
        <v>77</v>
      </c>
      <c r="G26" s="35">
        <v>64</v>
      </c>
      <c r="H26" s="35">
        <v>63</v>
      </c>
      <c r="I26" s="35">
        <v>56</v>
      </c>
      <c r="J26" s="35">
        <v>55</v>
      </c>
    </row>
    <row r="27" spans="1:20" ht="15" customHeight="1">
      <c r="A27" s="307" t="s">
        <v>270</v>
      </c>
      <c r="B27" s="307"/>
      <c r="C27" s="307"/>
      <c r="D27" s="307"/>
      <c r="E27" s="307"/>
      <c r="F27" s="307"/>
      <c r="G27" s="307"/>
      <c r="H27" s="307"/>
      <c r="I27" s="307"/>
      <c r="J27" s="307"/>
    </row>
    <row r="28" spans="1:20" ht="15" customHeight="1">
      <c r="A28" s="288" t="s">
        <v>241</v>
      </c>
      <c r="B28" s="288"/>
      <c r="C28" s="288"/>
      <c r="D28" s="288"/>
      <c r="E28" s="288"/>
      <c r="F28" s="288"/>
      <c r="G28" s="288"/>
      <c r="H28" s="288"/>
      <c r="I28" s="288"/>
      <c r="J28" s="288"/>
    </row>
    <row r="29" spans="1:20" ht="15" customHeight="1">
      <c r="A29" s="97"/>
      <c r="B29" s="97"/>
      <c r="C29" s="97"/>
      <c r="D29" s="97"/>
      <c r="E29" s="97"/>
      <c r="F29" s="97"/>
      <c r="G29" s="97"/>
      <c r="H29" s="97"/>
      <c r="I29" s="97"/>
      <c r="J29" s="97"/>
    </row>
    <row r="30" spans="1:20" ht="15" customHeight="1"/>
    <row r="31" spans="1:20" ht="15" customHeight="1"/>
    <row r="32" spans="1:20" ht="15" customHeight="1"/>
    <row r="33" ht="15" customHeight="1"/>
  </sheetData>
  <mergeCells count="7">
    <mergeCell ref="A27:J27"/>
    <mergeCell ref="A28:J28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L33"/>
  <sheetViews>
    <sheetView showGridLines="0" workbookViewId="0">
      <selection activeCell="A3" sqref="A3:J3"/>
    </sheetView>
  </sheetViews>
  <sheetFormatPr baseColWidth="10" defaultRowHeight="12.75"/>
  <cols>
    <col min="1" max="1" width="34.85546875" style="25" bestFit="1" customWidth="1"/>
    <col min="2" max="8" width="8.7109375" style="57" customWidth="1"/>
    <col min="9" max="9" width="8.7109375" style="25" customWidth="1"/>
    <col min="10" max="10" width="7.28515625" style="25" bestFit="1" customWidth="1"/>
    <col min="11" max="16384" width="11.42578125" style="18"/>
  </cols>
  <sheetData>
    <row r="1" spans="1:12" customFormat="1" ht="15" customHeight="1">
      <c r="A1" s="284" t="s">
        <v>143</v>
      </c>
      <c r="B1" s="284"/>
      <c r="C1" s="284"/>
      <c r="D1" s="284"/>
      <c r="E1" s="284"/>
      <c r="F1" s="284"/>
      <c r="G1" s="284"/>
      <c r="H1" s="284"/>
      <c r="I1" s="284"/>
      <c r="J1" s="284"/>
      <c r="K1" s="25"/>
      <c r="L1" s="25"/>
    </row>
    <row r="2" spans="1:12" customFormat="1" ht="15" customHeight="1">
      <c r="A2" s="284" t="s">
        <v>279</v>
      </c>
      <c r="B2" s="284"/>
      <c r="C2" s="284"/>
      <c r="D2" s="284"/>
      <c r="E2" s="284"/>
      <c r="F2" s="284"/>
      <c r="G2" s="284"/>
      <c r="H2" s="284"/>
      <c r="I2" s="284"/>
      <c r="J2" s="284"/>
      <c r="K2" s="25"/>
      <c r="L2" s="276" t="s">
        <v>50</v>
      </c>
    </row>
    <row r="3" spans="1:12" customFormat="1" ht="15" customHeight="1">
      <c r="A3" s="284" t="s">
        <v>365</v>
      </c>
      <c r="B3" s="284"/>
      <c r="C3" s="284"/>
      <c r="D3" s="284"/>
      <c r="E3" s="284"/>
      <c r="F3" s="284"/>
      <c r="G3" s="284"/>
      <c r="H3" s="284"/>
      <c r="I3" s="284"/>
      <c r="J3" s="284"/>
      <c r="K3" s="25"/>
      <c r="L3" s="276"/>
    </row>
    <row r="4" spans="1:12" customFormat="1" ht="15" customHeight="1">
      <c r="A4" s="284" t="s">
        <v>348</v>
      </c>
      <c r="B4" s="284"/>
      <c r="C4" s="284"/>
      <c r="D4" s="284"/>
      <c r="E4" s="284"/>
      <c r="F4" s="284"/>
      <c r="G4" s="284"/>
      <c r="H4" s="284"/>
      <c r="I4" s="284"/>
      <c r="J4" s="284"/>
      <c r="K4" s="25"/>
      <c r="L4" s="25"/>
    </row>
    <row r="5" spans="1:12" ht="15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5"/>
      <c r="L5" s="25"/>
    </row>
    <row r="6" spans="1:12" ht="15" customHeight="1">
      <c r="A6" s="214" t="s">
        <v>186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  <c r="K6" s="25"/>
      <c r="L6" s="25"/>
    </row>
    <row r="7" spans="1:12" ht="15" customHeight="1">
      <c r="A7" s="81" t="s">
        <v>67</v>
      </c>
      <c r="B7" s="30">
        <v>14944</v>
      </c>
      <c r="C7" s="30">
        <v>15082</v>
      </c>
      <c r="D7" s="30">
        <v>15491</v>
      </c>
      <c r="E7" s="30">
        <v>15216</v>
      </c>
      <c r="F7" s="30">
        <v>15084</v>
      </c>
      <c r="G7" s="30">
        <v>14699</v>
      </c>
      <c r="H7" s="30">
        <v>14405</v>
      </c>
      <c r="I7" s="30">
        <v>14772</v>
      </c>
      <c r="J7" s="30">
        <v>15307</v>
      </c>
    </row>
    <row r="8" spans="1:12" ht="15" customHeight="1">
      <c r="A8" s="74" t="s">
        <v>187</v>
      </c>
      <c r="B8" s="33">
        <v>87</v>
      </c>
      <c r="C8" s="33">
        <v>63</v>
      </c>
      <c r="D8" s="33">
        <v>126</v>
      </c>
      <c r="E8" s="33">
        <v>74</v>
      </c>
      <c r="F8" s="33">
        <v>70</v>
      </c>
      <c r="G8" s="33" t="s">
        <v>81</v>
      </c>
      <c r="H8" s="33" t="s">
        <v>81</v>
      </c>
      <c r="I8" s="33" t="s">
        <v>81</v>
      </c>
      <c r="J8" s="33" t="s">
        <v>81</v>
      </c>
    </row>
    <row r="9" spans="1:12" ht="15" customHeight="1">
      <c r="A9" s="74" t="s">
        <v>188</v>
      </c>
      <c r="B9" s="33">
        <v>312</v>
      </c>
      <c r="C9" s="33">
        <v>405</v>
      </c>
      <c r="D9" s="33">
        <v>575</v>
      </c>
      <c r="E9" s="33">
        <v>492</v>
      </c>
      <c r="F9" s="33">
        <v>378</v>
      </c>
      <c r="G9" s="33">
        <v>604</v>
      </c>
      <c r="H9" s="33">
        <v>622</v>
      </c>
      <c r="I9" s="33">
        <v>532</v>
      </c>
      <c r="J9" s="33">
        <v>808</v>
      </c>
    </row>
    <row r="10" spans="1:12" ht="15" customHeight="1">
      <c r="A10" s="74" t="s">
        <v>189</v>
      </c>
      <c r="B10" s="33">
        <v>2037</v>
      </c>
      <c r="C10" s="33">
        <v>1775</v>
      </c>
      <c r="D10" s="33">
        <v>1800</v>
      </c>
      <c r="E10" s="33">
        <v>1639</v>
      </c>
      <c r="F10" s="33">
        <v>1721</v>
      </c>
      <c r="G10" s="33">
        <v>1457</v>
      </c>
      <c r="H10" s="33">
        <v>1413</v>
      </c>
      <c r="I10" s="33">
        <v>1352</v>
      </c>
      <c r="J10" s="33">
        <v>1511</v>
      </c>
    </row>
    <row r="11" spans="1:12" ht="15" customHeight="1">
      <c r="A11" s="74" t="s">
        <v>190</v>
      </c>
      <c r="B11" s="33">
        <v>32</v>
      </c>
      <c r="C11" s="33">
        <v>27</v>
      </c>
      <c r="D11" s="33">
        <v>27</v>
      </c>
      <c r="E11" s="33">
        <v>34</v>
      </c>
      <c r="F11" s="33">
        <v>24</v>
      </c>
      <c r="G11" s="33">
        <v>24</v>
      </c>
      <c r="H11" s="33">
        <v>26</v>
      </c>
      <c r="I11" s="33">
        <v>31</v>
      </c>
      <c r="J11" s="33">
        <v>29</v>
      </c>
    </row>
    <row r="12" spans="1:12" ht="15" customHeight="1">
      <c r="A12" s="74" t="s">
        <v>191</v>
      </c>
      <c r="B12" s="33">
        <v>157</v>
      </c>
      <c r="C12" s="33">
        <v>147</v>
      </c>
      <c r="D12" s="33">
        <v>184</v>
      </c>
      <c r="E12" s="33">
        <v>184</v>
      </c>
      <c r="F12" s="33">
        <v>133</v>
      </c>
      <c r="G12" s="33">
        <v>169</v>
      </c>
      <c r="H12" s="33">
        <v>193</v>
      </c>
      <c r="I12" s="33">
        <v>227</v>
      </c>
      <c r="J12" s="33">
        <v>162</v>
      </c>
    </row>
    <row r="13" spans="1:12" ht="15" customHeight="1">
      <c r="A13" s="74" t="s">
        <v>192</v>
      </c>
      <c r="B13" s="33">
        <v>917</v>
      </c>
      <c r="C13" s="33">
        <v>974</v>
      </c>
      <c r="D13" s="33">
        <v>1174</v>
      </c>
      <c r="E13" s="33">
        <v>854</v>
      </c>
      <c r="F13" s="33">
        <v>997</v>
      </c>
      <c r="G13" s="33" t="s">
        <v>81</v>
      </c>
      <c r="H13" s="33" t="s">
        <v>81</v>
      </c>
      <c r="I13" s="33" t="s">
        <v>81</v>
      </c>
      <c r="J13" s="33" t="s">
        <v>81</v>
      </c>
    </row>
    <row r="14" spans="1:12" ht="15" customHeight="1">
      <c r="A14" s="74" t="s">
        <v>193</v>
      </c>
      <c r="B14" s="33">
        <v>10649</v>
      </c>
      <c r="C14" s="33">
        <v>11064</v>
      </c>
      <c r="D14" s="33">
        <v>10601</v>
      </c>
      <c r="E14" s="33">
        <v>10615</v>
      </c>
      <c r="F14" s="33">
        <v>10823</v>
      </c>
      <c r="G14" s="33">
        <v>8985</v>
      </c>
      <c r="H14" s="33">
        <v>7858</v>
      </c>
      <c r="I14" s="33">
        <v>7963</v>
      </c>
      <c r="J14" s="33">
        <v>7994</v>
      </c>
    </row>
    <row r="15" spans="1:12" ht="15" customHeight="1">
      <c r="A15" s="74" t="s">
        <v>194</v>
      </c>
      <c r="B15" s="33" t="s">
        <v>81</v>
      </c>
      <c r="C15" s="33" t="s">
        <v>81</v>
      </c>
      <c r="D15" s="33" t="s">
        <v>81</v>
      </c>
      <c r="E15" s="33" t="s">
        <v>81</v>
      </c>
      <c r="F15" s="33" t="s">
        <v>81</v>
      </c>
      <c r="G15" s="33">
        <v>870</v>
      </c>
      <c r="H15" s="33">
        <v>1177</v>
      </c>
      <c r="I15" s="33">
        <v>1049</v>
      </c>
      <c r="J15" s="33">
        <v>1152</v>
      </c>
    </row>
    <row r="16" spans="1:12" ht="15" customHeight="1">
      <c r="A16" s="94" t="s">
        <v>195</v>
      </c>
      <c r="B16" s="33">
        <v>271</v>
      </c>
      <c r="C16" s="33">
        <v>344</v>
      </c>
      <c r="D16" s="33">
        <v>318</v>
      </c>
      <c r="E16" s="33">
        <v>256</v>
      </c>
      <c r="F16" s="33">
        <v>310</v>
      </c>
      <c r="G16" s="33">
        <v>250</v>
      </c>
      <c r="H16" s="33">
        <v>243</v>
      </c>
      <c r="I16" s="33">
        <v>246</v>
      </c>
      <c r="J16" s="33">
        <v>179</v>
      </c>
    </row>
    <row r="17" spans="1:10" ht="15" customHeight="1">
      <c r="A17" s="77" t="s">
        <v>196</v>
      </c>
      <c r="B17" s="82" t="s">
        <v>81</v>
      </c>
      <c r="C17" s="82" t="s">
        <v>81</v>
      </c>
      <c r="D17" s="82" t="s">
        <v>81</v>
      </c>
      <c r="E17" s="82" t="s">
        <v>81</v>
      </c>
      <c r="F17" s="82" t="s">
        <v>81</v>
      </c>
      <c r="G17" s="82">
        <v>134</v>
      </c>
      <c r="H17" s="82">
        <v>115</v>
      </c>
      <c r="I17" s="82">
        <v>138</v>
      </c>
      <c r="J17" s="82">
        <v>88</v>
      </c>
    </row>
    <row r="18" spans="1:10" ht="15" customHeight="1">
      <c r="A18" s="77" t="s">
        <v>197</v>
      </c>
      <c r="B18" s="82" t="s">
        <v>81</v>
      </c>
      <c r="C18" s="82" t="s">
        <v>81</v>
      </c>
      <c r="D18" s="82" t="s">
        <v>81</v>
      </c>
      <c r="E18" s="82" t="s">
        <v>81</v>
      </c>
      <c r="F18" s="82" t="s">
        <v>81</v>
      </c>
      <c r="G18" s="82">
        <v>28</v>
      </c>
      <c r="H18" s="82">
        <v>27</v>
      </c>
      <c r="I18" s="82">
        <v>43</v>
      </c>
      <c r="J18" s="82">
        <v>39</v>
      </c>
    </row>
    <row r="19" spans="1:10" ht="15" customHeight="1">
      <c r="A19" s="77" t="s">
        <v>198</v>
      </c>
      <c r="B19" s="82" t="s">
        <v>81</v>
      </c>
      <c r="C19" s="82" t="s">
        <v>81</v>
      </c>
      <c r="D19" s="82" t="s">
        <v>81</v>
      </c>
      <c r="E19" s="82" t="s">
        <v>81</v>
      </c>
      <c r="F19" s="82" t="s">
        <v>81</v>
      </c>
      <c r="G19" s="82">
        <v>88</v>
      </c>
      <c r="H19" s="82">
        <v>101</v>
      </c>
      <c r="I19" s="82">
        <v>65</v>
      </c>
      <c r="J19" s="82">
        <v>52</v>
      </c>
    </row>
    <row r="20" spans="1:10" ht="15" customHeight="1">
      <c r="A20" s="94" t="s">
        <v>230</v>
      </c>
      <c r="B20" s="33">
        <v>95</v>
      </c>
      <c r="C20" s="33">
        <v>28</v>
      </c>
      <c r="D20" s="33">
        <v>58</v>
      </c>
      <c r="E20" s="33">
        <v>97</v>
      </c>
      <c r="F20" s="33">
        <v>63</v>
      </c>
      <c r="G20" s="33">
        <v>66</v>
      </c>
      <c r="H20" s="33">
        <v>52</v>
      </c>
      <c r="I20" s="33">
        <v>38</v>
      </c>
      <c r="J20" s="33">
        <v>86</v>
      </c>
    </row>
    <row r="21" spans="1:10" ht="15" customHeight="1">
      <c r="A21" s="77" t="s">
        <v>196</v>
      </c>
      <c r="B21" s="82" t="s">
        <v>81</v>
      </c>
      <c r="C21" s="82" t="s">
        <v>81</v>
      </c>
      <c r="D21" s="82" t="s">
        <v>81</v>
      </c>
      <c r="E21" s="82" t="s">
        <v>81</v>
      </c>
      <c r="F21" s="82" t="s">
        <v>81</v>
      </c>
      <c r="G21" s="82">
        <v>37</v>
      </c>
      <c r="H21" s="82">
        <v>29</v>
      </c>
      <c r="I21" s="82">
        <v>13</v>
      </c>
      <c r="J21" s="82">
        <v>46</v>
      </c>
    </row>
    <row r="22" spans="1:10" ht="15" customHeight="1">
      <c r="A22" s="77" t="s">
        <v>197</v>
      </c>
      <c r="B22" s="82" t="s">
        <v>81</v>
      </c>
      <c r="C22" s="82" t="s">
        <v>81</v>
      </c>
      <c r="D22" s="82" t="s">
        <v>81</v>
      </c>
      <c r="E22" s="82" t="s">
        <v>81</v>
      </c>
      <c r="F22" s="82" t="s">
        <v>81</v>
      </c>
      <c r="G22" s="82">
        <v>4</v>
      </c>
      <c r="H22" s="82">
        <v>3</v>
      </c>
      <c r="I22" s="82">
        <v>3</v>
      </c>
      <c r="J22" s="82">
        <v>11</v>
      </c>
    </row>
    <row r="23" spans="1:10" s="25" customFormat="1" ht="15" customHeight="1">
      <c r="A23" s="77" t="s">
        <v>198</v>
      </c>
      <c r="B23" s="82" t="s">
        <v>81</v>
      </c>
      <c r="C23" s="82" t="s">
        <v>81</v>
      </c>
      <c r="D23" s="82" t="s">
        <v>81</v>
      </c>
      <c r="E23" s="82" t="s">
        <v>81</v>
      </c>
      <c r="F23" s="82" t="s">
        <v>81</v>
      </c>
      <c r="G23" s="82">
        <v>25</v>
      </c>
      <c r="H23" s="82">
        <v>20</v>
      </c>
      <c r="I23" s="82">
        <v>22</v>
      </c>
      <c r="J23" s="82">
        <v>29</v>
      </c>
    </row>
    <row r="24" spans="1:10" ht="15" customHeight="1">
      <c r="A24" s="74" t="s">
        <v>200</v>
      </c>
      <c r="B24" s="75">
        <v>8</v>
      </c>
      <c r="C24" s="75">
        <v>3</v>
      </c>
      <c r="D24" s="75">
        <v>1</v>
      </c>
      <c r="E24" s="75">
        <v>2</v>
      </c>
      <c r="F24" s="75">
        <v>1</v>
      </c>
      <c r="G24" s="75">
        <v>4</v>
      </c>
      <c r="H24" s="75">
        <v>8</v>
      </c>
      <c r="I24" s="75">
        <v>9</v>
      </c>
      <c r="J24" s="75">
        <v>9</v>
      </c>
    </row>
    <row r="25" spans="1:10">
      <c r="A25" s="74" t="s">
        <v>286</v>
      </c>
      <c r="B25" s="31" t="s">
        <v>81</v>
      </c>
      <c r="C25" s="31" t="s">
        <v>81</v>
      </c>
      <c r="D25" s="31" t="s">
        <v>81</v>
      </c>
      <c r="E25" s="31" t="s">
        <v>81</v>
      </c>
      <c r="F25" s="31" t="s">
        <v>81</v>
      </c>
      <c r="G25" s="31">
        <v>1384</v>
      </c>
      <c r="H25" s="31">
        <v>1685</v>
      </c>
      <c r="I25" s="31">
        <v>1772</v>
      </c>
      <c r="J25" s="31">
        <v>2229</v>
      </c>
    </row>
    <row r="26" spans="1:10">
      <c r="A26" s="74" t="s">
        <v>202</v>
      </c>
      <c r="B26" s="33" t="s">
        <v>81</v>
      </c>
      <c r="C26" s="33" t="s">
        <v>81</v>
      </c>
      <c r="D26" s="33" t="s">
        <v>81</v>
      </c>
      <c r="E26" s="33" t="s">
        <v>81</v>
      </c>
      <c r="F26" s="33" t="s">
        <v>81</v>
      </c>
      <c r="G26" s="33">
        <v>87</v>
      </c>
      <c r="H26" s="33">
        <v>73</v>
      </c>
      <c r="I26" s="31" t="s">
        <v>81</v>
      </c>
      <c r="J26" s="31" t="s">
        <v>81</v>
      </c>
    </row>
    <row r="27" spans="1:10" ht="12.75" customHeight="1" thickBot="1">
      <c r="A27" s="78" t="s">
        <v>204</v>
      </c>
      <c r="B27" s="35">
        <v>379</v>
      </c>
      <c r="C27" s="35">
        <v>252</v>
      </c>
      <c r="D27" s="35">
        <v>627</v>
      </c>
      <c r="E27" s="35">
        <v>969</v>
      </c>
      <c r="F27" s="35">
        <v>564</v>
      </c>
      <c r="G27" s="35">
        <v>799</v>
      </c>
      <c r="H27" s="40">
        <v>1055</v>
      </c>
      <c r="I27" s="40">
        <v>1553</v>
      </c>
      <c r="J27" s="40">
        <v>1148</v>
      </c>
    </row>
    <row r="28" spans="1:10" ht="12.75" customHeight="1">
      <c r="A28" s="290" t="s">
        <v>208</v>
      </c>
      <c r="B28" s="290"/>
      <c r="C28" s="290"/>
      <c r="D28" s="290"/>
      <c r="E28" s="290"/>
      <c r="F28" s="290"/>
      <c r="G28" s="290"/>
      <c r="H28" s="290"/>
      <c r="I28" s="290"/>
      <c r="J28" s="290"/>
    </row>
    <row r="29" spans="1:10" ht="12.75" customHeight="1">
      <c r="A29" s="303" t="s">
        <v>287</v>
      </c>
      <c r="B29" s="303"/>
      <c r="C29" s="303"/>
      <c r="D29" s="303"/>
      <c r="E29" s="303"/>
      <c r="F29" s="303"/>
      <c r="G29" s="303"/>
      <c r="H29" s="303"/>
      <c r="I29" s="303"/>
      <c r="J29" s="303"/>
    </row>
    <row r="30" spans="1:10">
      <c r="A30" s="303" t="s">
        <v>241</v>
      </c>
      <c r="B30" s="303"/>
      <c r="C30" s="303"/>
      <c r="D30" s="303"/>
      <c r="E30" s="303"/>
      <c r="F30" s="303"/>
      <c r="G30" s="303"/>
      <c r="H30" s="303"/>
      <c r="I30" s="303"/>
      <c r="J30" s="303"/>
    </row>
    <row r="31" spans="1:10">
      <c r="B31" s="56"/>
      <c r="C31" s="56"/>
      <c r="D31" s="56"/>
      <c r="E31" s="56"/>
      <c r="F31" s="56"/>
      <c r="G31" s="56"/>
      <c r="H31" s="56"/>
    </row>
    <row r="32" spans="1:10">
      <c r="B32" s="56"/>
      <c r="C32" s="56"/>
      <c r="D32" s="56"/>
      <c r="E32" s="56"/>
      <c r="F32" s="56"/>
      <c r="G32" s="56"/>
      <c r="H32" s="56"/>
    </row>
    <row r="33" spans="2:8">
      <c r="B33" s="56"/>
      <c r="C33" s="56"/>
      <c r="D33" s="56"/>
      <c r="E33" s="56"/>
      <c r="F33" s="56"/>
      <c r="G33" s="56"/>
      <c r="H33" s="56"/>
    </row>
  </sheetData>
  <mergeCells count="8">
    <mergeCell ref="A28:J28"/>
    <mergeCell ref="A29:J29"/>
    <mergeCell ref="A30:J30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36"/>
  <sheetViews>
    <sheetView showGridLines="0" workbookViewId="0">
      <selection activeCell="N13" sqref="N13"/>
    </sheetView>
  </sheetViews>
  <sheetFormatPr baseColWidth="10" defaultRowHeight="12.75"/>
  <cols>
    <col min="1" max="1" width="16.7109375" style="25" bestFit="1" customWidth="1"/>
    <col min="2" max="10" width="8.7109375" style="25" customWidth="1"/>
    <col min="11" max="16384" width="11.42578125" style="18"/>
  </cols>
  <sheetData>
    <row r="1" spans="1:12" customFormat="1" ht="15" customHeight="1">
      <c r="A1" s="284" t="s">
        <v>144</v>
      </c>
      <c r="B1" s="284"/>
      <c r="C1" s="284"/>
      <c r="D1" s="284"/>
      <c r="E1" s="284"/>
      <c r="F1" s="284"/>
      <c r="G1" s="284"/>
      <c r="H1" s="284"/>
      <c r="I1" s="284"/>
      <c r="J1" s="284"/>
      <c r="K1" s="25"/>
      <c r="L1" s="25"/>
    </row>
    <row r="2" spans="1:12" customFormat="1" ht="15" customHeight="1">
      <c r="A2" s="284" t="s">
        <v>289</v>
      </c>
      <c r="B2" s="284"/>
      <c r="C2" s="284"/>
      <c r="D2" s="284"/>
      <c r="E2" s="284"/>
      <c r="F2" s="284"/>
      <c r="G2" s="284"/>
      <c r="H2" s="284"/>
      <c r="I2" s="284"/>
      <c r="J2" s="284"/>
      <c r="K2" s="25"/>
      <c r="L2" s="276" t="s">
        <v>50</v>
      </c>
    </row>
    <row r="3" spans="1:12" customFormat="1" ht="15" customHeight="1">
      <c r="A3" s="284" t="s">
        <v>366</v>
      </c>
      <c r="B3" s="284"/>
      <c r="C3" s="284"/>
      <c r="D3" s="284"/>
      <c r="E3" s="284"/>
      <c r="F3" s="284"/>
      <c r="G3" s="284"/>
      <c r="H3" s="284"/>
      <c r="I3" s="284"/>
      <c r="J3" s="284"/>
      <c r="K3" s="25"/>
      <c r="L3" s="276"/>
    </row>
    <row r="4" spans="1:12" customFormat="1" ht="15" customHeight="1">
      <c r="A4" s="284" t="s">
        <v>348</v>
      </c>
      <c r="B4" s="284"/>
      <c r="C4" s="284"/>
      <c r="D4" s="284"/>
      <c r="E4" s="284"/>
      <c r="F4" s="284"/>
      <c r="G4" s="284"/>
      <c r="H4" s="284"/>
      <c r="I4" s="284"/>
      <c r="J4" s="284"/>
      <c r="K4" s="25"/>
      <c r="L4" s="25"/>
    </row>
    <row r="5" spans="1:12" ht="15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5"/>
      <c r="L5" s="25"/>
    </row>
    <row r="6" spans="1:12" ht="15" customHeight="1">
      <c r="A6" s="214" t="s">
        <v>83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  <c r="K6" s="25"/>
      <c r="L6" s="25"/>
    </row>
    <row r="7" spans="1:12" ht="15" customHeight="1">
      <c r="A7" s="32" t="s">
        <v>67</v>
      </c>
      <c r="B7" s="30">
        <v>14944</v>
      </c>
      <c r="C7" s="30">
        <v>15082</v>
      </c>
      <c r="D7" s="30">
        <v>15491</v>
      </c>
      <c r="E7" s="30">
        <v>15216</v>
      </c>
      <c r="F7" s="30">
        <v>15084</v>
      </c>
      <c r="G7" s="30">
        <v>14699</v>
      </c>
      <c r="H7" s="30">
        <v>14405</v>
      </c>
      <c r="I7" s="30">
        <v>14772</v>
      </c>
      <c r="J7" s="30">
        <v>15307</v>
      </c>
    </row>
    <row r="8" spans="1:12" ht="15" customHeight="1">
      <c r="A8" s="24" t="s">
        <v>116</v>
      </c>
      <c r="B8" s="29">
        <v>765</v>
      </c>
      <c r="C8" s="29">
        <v>767</v>
      </c>
      <c r="D8" s="33">
        <v>763</v>
      </c>
      <c r="E8" s="33">
        <v>731</v>
      </c>
      <c r="F8" s="33">
        <v>732</v>
      </c>
      <c r="G8" s="33">
        <v>693</v>
      </c>
      <c r="H8" s="33">
        <v>618</v>
      </c>
      <c r="I8" s="33">
        <v>648</v>
      </c>
      <c r="J8" s="33">
        <v>626</v>
      </c>
    </row>
    <row r="9" spans="1:12" ht="15" customHeight="1">
      <c r="A9" s="24" t="s">
        <v>117</v>
      </c>
      <c r="B9" s="31">
        <v>1453</v>
      </c>
      <c r="C9" s="31">
        <v>1379</v>
      </c>
      <c r="D9" s="33">
        <v>1386</v>
      </c>
      <c r="E9" s="33">
        <v>1387</v>
      </c>
      <c r="F9" s="33">
        <v>1347</v>
      </c>
      <c r="G9" s="33">
        <v>1293</v>
      </c>
      <c r="H9" s="33">
        <v>1261</v>
      </c>
      <c r="I9" s="33">
        <v>1251</v>
      </c>
      <c r="J9" s="33">
        <v>1295</v>
      </c>
    </row>
    <row r="10" spans="1:12" ht="15" customHeight="1">
      <c r="A10" s="24" t="s">
        <v>118</v>
      </c>
      <c r="B10" s="29">
        <v>833</v>
      </c>
      <c r="C10" s="29">
        <v>889</v>
      </c>
      <c r="D10" s="29">
        <v>940</v>
      </c>
      <c r="E10" s="33">
        <v>932</v>
      </c>
      <c r="F10" s="33">
        <v>934</v>
      </c>
      <c r="G10" s="33">
        <v>926</v>
      </c>
      <c r="H10" s="33">
        <v>922</v>
      </c>
      <c r="I10" s="33">
        <v>899</v>
      </c>
      <c r="J10" s="33">
        <v>974</v>
      </c>
    </row>
    <row r="11" spans="1:12" ht="15" customHeight="1">
      <c r="A11" s="24" t="s">
        <v>119</v>
      </c>
      <c r="B11" s="31">
        <v>1117</v>
      </c>
      <c r="C11" s="31">
        <v>1181</v>
      </c>
      <c r="D11" s="33">
        <v>1214</v>
      </c>
      <c r="E11" s="33">
        <v>1180</v>
      </c>
      <c r="F11" s="33">
        <v>1208</v>
      </c>
      <c r="G11" s="33">
        <v>1190</v>
      </c>
      <c r="H11" s="33">
        <v>1139</v>
      </c>
      <c r="I11" s="33">
        <v>1187</v>
      </c>
      <c r="J11" s="33">
        <v>1238</v>
      </c>
    </row>
    <row r="12" spans="1:12" ht="15" customHeight="1">
      <c r="A12" s="24" t="s">
        <v>120</v>
      </c>
      <c r="B12" s="29">
        <v>209</v>
      </c>
      <c r="C12" s="29">
        <v>237</v>
      </c>
      <c r="D12" s="33">
        <v>242</v>
      </c>
      <c r="E12" s="33">
        <v>245</v>
      </c>
      <c r="F12" s="33">
        <v>221</v>
      </c>
      <c r="G12" s="33">
        <v>212</v>
      </c>
      <c r="H12" s="33">
        <v>219</v>
      </c>
      <c r="I12" s="33">
        <v>202</v>
      </c>
      <c r="J12" s="33">
        <v>192</v>
      </c>
    </row>
    <row r="13" spans="1:12" ht="15" customHeight="1">
      <c r="A13" s="24" t="s">
        <v>121</v>
      </c>
      <c r="B13" s="29">
        <v>456</v>
      </c>
      <c r="C13" s="29">
        <v>520</v>
      </c>
      <c r="D13" s="33">
        <v>518</v>
      </c>
      <c r="E13" s="33">
        <v>487</v>
      </c>
      <c r="F13" s="33">
        <v>479</v>
      </c>
      <c r="G13" s="33">
        <v>465</v>
      </c>
      <c r="H13" s="33">
        <v>474</v>
      </c>
      <c r="I13" s="33">
        <v>495</v>
      </c>
      <c r="J13" s="33">
        <v>517</v>
      </c>
    </row>
    <row r="14" spans="1:12" ht="15" customHeight="1">
      <c r="A14" s="24" t="s">
        <v>122</v>
      </c>
      <c r="B14" s="29">
        <v>177</v>
      </c>
      <c r="C14" s="29">
        <v>176</v>
      </c>
      <c r="D14" s="33">
        <v>172</v>
      </c>
      <c r="E14" s="33">
        <v>151</v>
      </c>
      <c r="F14" s="33">
        <v>141</v>
      </c>
      <c r="G14" s="33">
        <v>132</v>
      </c>
      <c r="H14" s="33">
        <v>137</v>
      </c>
      <c r="I14" s="33">
        <v>134</v>
      </c>
      <c r="J14" s="33">
        <v>127</v>
      </c>
    </row>
    <row r="15" spans="1:12" ht="15" customHeight="1">
      <c r="A15" s="24" t="s">
        <v>123</v>
      </c>
      <c r="B15" s="31">
        <v>1333</v>
      </c>
      <c r="C15" s="31">
        <v>1361</v>
      </c>
      <c r="D15" s="33">
        <v>1379</v>
      </c>
      <c r="E15" s="33">
        <v>1403</v>
      </c>
      <c r="F15" s="33">
        <v>1450</v>
      </c>
      <c r="G15" s="33">
        <v>1435</v>
      </c>
      <c r="H15" s="33">
        <v>1427</v>
      </c>
      <c r="I15" s="33">
        <v>1419</v>
      </c>
      <c r="J15" s="33">
        <v>1500</v>
      </c>
    </row>
    <row r="16" spans="1:12" ht="15" customHeight="1">
      <c r="A16" s="24" t="s">
        <v>124</v>
      </c>
      <c r="B16" s="29">
        <v>824</v>
      </c>
      <c r="C16" s="29">
        <v>796</v>
      </c>
      <c r="D16" s="33">
        <v>807</v>
      </c>
      <c r="E16" s="33">
        <v>791</v>
      </c>
      <c r="F16" s="33">
        <v>719</v>
      </c>
      <c r="G16" s="33">
        <v>656</v>
      </c>
      <c r="H16" s="33">
        <v>596</v>
      </c>
      <c r="I16" s="33">
        <v>592</v>
      </c>
      <c r="J16" s="33">
        <v>631</v>
      </c>
    </row>
    <row r="17" spans="1:10" ht="15" customHeight="1">
      <c r="A17" s="24" t="s">
        <v>125</v>
      </c>
      <c r="B17" s="29">
        <v>720</v>
      </c>
      <c r="C17" s="29">
        <v>692</v>
      </c>
      <c r="D17" s="33">
        <v>723</v>
      </c>
      <c r="E17" s="33">
        <v>756</v>
      </c>
      <c r="F17" s="33">
        <v>755</v>
      </c>
      <c r="G17" s="33">
        <v>770</v>
      </c>
      <c r="H17" s="33">
        <v>737</v>
      </c>
      <c r="I17" s="33">
        <v>778</v>
      </c>
      <c r="J17" s="33">
        <v>795</v>
      </c>
    </row>
    <row r="18" spans="1:10" ht="15" customHeight="1">
      <c r="A18" s="24" t="s">
        <v>126</v>
      </c>
      <c r="B18" s="33">
        <v>80</v>
      </c>
      <c r="C18" s="33">
        <v>101</v>
      </c>
      <c r="D18" s="33">
        <v>108</v>
      </c>
      <c r="E18" s="33">
        <v>107</v>
      </c>
      <c r="F18" s="33">
        <v>125</v>
      </c>
      <c r="G18" s="33">
        <v>134</v>
      </c>
      <c r="H18" s="33">
        <v>122</v>
      </c>
      <c r="I18" s="33">
        <v>118</v>
      </c>
      <c r="J18" s="33">
        <v>107</v>
      </c>
    </row>
    <row r="19" spans="1:10" ht="15" customHeight="1">
      <c r="A19" s="24" t="s">
        <v>127</v>
      </c>
      <c r="B19" s="31">
        <v>1635</v>
      </c>
      <c r="C19" s="31">
        <v>1516</v>
      </c>
      <c r="D19" s="33">
        <v>1569</v>
      </c>
      <c r="E19" s="33">
        <v>1375</v>
      </c>
      <c r="F19" s="33">
        <v>1278</v>
      </c>
      <c r="G19" s="33">
        <v>1132</v>
      </c>
      <c r="H19" s="33">
        <v>1163</v>
      </c>
      <c r="I19" s="33">
        <v>1173</v>
      </c>
      <c r="J19" s="33">
        <v>1220</v>
      </c>
    </row>
    <row r="20" spans="1:10" ht="15" customHeight="1">
      <c r="A20" s="24" t="s">
        <v>128</v>
      </c>
      <c r="B20" s="29">
        <v>475</v>
      </c>
      <c r="C20" s="29">
        <v>505</v>
      </c>
      <c r="D20" s="33">
        <v>534</v>
      </c>
      <c r="E20" s="33">
        <v>558</v>
      </c>
      <c r="F20" s="33">
        <v>579</v>
      </c>
      <c r="G20" s="33">
        <v>568</v>
      </c>
      <c r="H20" s="33">
        <v>521</v>
      </c>
      <c r="I20" s="33">
        <v>529</v>
      </c>
      <c r="J20" s="33">
        <v>502</v>
      </c>
    </row>
    <row r="21" spans="1:10" ht="15" customHeight="1">
      <c r="A21" s="24" t="s">
        <v>129</v>
      </c>
      <c r="B21" s="31">
        <v>1192</v>
      </c>
      <c r="C21" s="31">
        <v>1228</v>
      </c>
      <c r="D21" s="33">
        <v>1229</v>
      </c>
      <c r="E21" s="33">
        <v>1152</v>
      </c>
      <c r="F21" s="33">
        <v>1124</v>
      </c>
      <c r="G21" s="33">
        <v>1102</v>
      </c>
      <c r="H21" s="33">
        <v>1075</v>
      </c>
      <c r="I21" s="33">
        <v>1135</v>
      </c>
      <c r="J21" s="33">
        <v>1124</v>
      </c>
    </row>
    <row r="22" spans="1:10">
      <c r="A22" s="24" t="s">
        <v>212</v>
      </c>
      <c r="B22" s="33">
        <v>159</v>
      </c>
      <c r="C22" s="33">
        <v>156</v>
      </c>
      <c r="D22" s="33">
        <v>348</v>
      </c>
      <c r="E22" s="33">
        <v>147</v>
      </c>
      <c r="F22" s="33">
        <v>156</v>
      </c>
      <c r="G22" s="33">
        <v>154</v>
      </c>
      <c r="H22" s="33">
        <v>151</v>
      </c>
      <c r="I22" s="33">
        <v>158</v>
      </c>
      <c r="J22" s="33">
        <v>149</v>
      </c>
    </row>
    <row r="23" spans="1:10" s="25" customFormat="1" ht="15" customHeight="1">
      <c r="A23" s="24" t="s">
        <v>131</v>
      </c>
      <c r="B23" s="29">
        <v>541</v>
      </c>
      <c r="C23" s="29">
        <v>543</v>
      </c>
      <c r="D23" s="33">
        <v>363</v>
      </c>
      <c r="E23" s="33">
        <v>554</v>
      </c>
      <c r="F23" s="33">
        <v>560</v>
      </c>
      <c r="G23" s="33">
        <v>565</v>
      </c>
      <c r="H23" s="33">
        <v>586</v>
      </c>
      <c r="I23" s="33">
        <v>607</v>
      </c>
      <c r="J23" s="33">
        <v>634</v>
      </c>
    </row>
    <row r="24" spans="1:10">
      <c r="A24" s="24" t="s">
        <v>132</v>
      </c>
      <c r="B24" s="29">
        <v>249</v>
      </c>
      <c r="C24" s="29">
        <v>219</v>
      </c>
      <c r="D24" s="33">
        <v>255</v>
      </c>
      <c r="E24" s="33">
        <v>248</v>
      </c>
      <c r="F24" s="33">
        <v>291</v>
      </c>
      <c r="G24" s="33">
        <v>308</v>
      </c>
      <c r="H24" s="33">
        <v>314</v>
      </c>
      <c r="I24" s="33">
        <v>322</v>
      </c>
      <c r="J24" s="33">
        <v>329</v>
      </c>
    </row>
    <row r="25" spans="1:10">
      <c r="A25" s="24" t="s">
        <v>133</v>
      </c>
      <c r="B25" s="29">
        <v>376</v>
      </c>
      <c r="C25" s="29">
        <v>421</v>
      </c>
      <c r="D25" s="33">
        <v>432</v>
      </c>
      <c r="E25" s="33">
        <v>407</v>
      </c>
      <c r="F25" s="33">
        <v>424</v>
      </c>
      <c r="G25" s="33">
        <v>457</v>
      </c>
      <c r="H25" s="33">
        <v>427</v>
      </c>
      <c r="I25" s="33">
        <v>430</v>
      </c>
      <c r="J25" s="33">
        <v>500</v>
      </c>
    </row>
    <row r="26" spans="1:10">
      <c r="A26" s="24" t="s">
        <v>134</v>
      </c>
      <c r="B26" s="29">
        <v>223</v>
      </c>
      <c r="C26" s="29">
        <v>248</v>
      </c>
      <c r="D26" s="33">
        <v>254</v>
      </c>
      <c r="E26" s="33">
        <v>271</v>
      </c>
      <c r="F26" s="33">
        <v>262</v>
      </c>
      <c r="G26" s="33">
        <v>222</v>
      </c>
      <c r="H26" s="33">
        <v>210</v>
      </c>
      <c r="I26" s="33">
        <v>226</v>
      </c>
      <c r="J26" s="33">
        <v>234</v>
      </c>
    </row>
    <row r="27" spans="1:10">
      <c r="A27" s="24" t="s">
        <v>135</v>
      </c>
      <c r="B27" s="29">
        <v>436</v>
      </c>
      <c r="C27" s="29">
        <v>445</v>
      </c>
      <c r="D27" s="33">
        <v>421</v>
      </c>
      <c r="E27" s="33">
        <v>435</v>
      </c>
      <c r="F27" s="33">
        <v>411</v>
      </c>
      <c r="G27" s="33">
        <v>403</v>
      </c>
      <c r="H27" s="33">
        <v>404</v>
      </c>
      <c r="I27" s="33">
        <v>408</v>
      </c>
      <c r="J27" s="33">
        <v>455</v>
      </c>
    </row>
    <row r="28" spans="1:10">
      <c r="A28" s="24" t="s">
        <v>136</v>
      </c>
      <c r="B28" s="29">
        <v>414</v>
      </c>
      <c r="C28" s="29">
        <v>470</v>
      </c>
      <c r="D28" s="33">
        <v>515</v>
      </c>
      <c r="E28" s="33">
        <v>533</v>
      </c>
      <c r="F28" s="33">
        <v>580</v>
      </c>
      <c r="G28" s="33">
        <v>624</v>
      </c>
      <c r="H28" s="33">
        <v>648</v>
      </c>
      <c r="I28" s="33">
        <v>701</v>
      </c>
      <c r="J28" s="33">
        <v>689</v>
      </c>
    </row>
    <row r="29" spans="1:10">
      <c r="A29" s="24" t="s">
        <v>137</v>
      </c>
      <c r="B29" s="33">
        <v>206</v>
      </c>
      <c r="C29" s="33">
        <v>226</v>
      </c>
      <c r="D29" s="33">
        <v>247</v>
      </c>
      <c r="E29" s="33">
        <v>216</v>
      </c>
      <c r="F29" s="33">
        <v>183</v>
      </c>
      <c r="G29" s="33">
        <v>180</v>
      </c>
      <c r="H29" s="33">
        <v>159</v>
      </c>
      <c r="I29" s="33">
        <v>181</v>
      </c>
      <c r="J29" s="33">
        <v>208</v>
      </c>
    </row>
    <row r="30" spans="1:10">
      <c r="A30" s="24" t="s">
        <v>138</v>
      </c>
      <c r="B30" s="29">
        <v>188</v>
      </c>
      <c r="C30" s="29">
        <v>166</v>
      </c>
      <c r="D30" s="33">
        <v>183</v>
      </c>
      <c r="E30" s="33">
        <v>198</v>
      </c>
      <c r="F30" s="33">
        <v>195</v>
      </c>
      <c r="G30" s="33">
        <v>182</v>
      </c>
      <c r="H30" s="33">
        <v>180</v>
      </c>
      <c r="I30" s="33">
        <v>190</v>
      </c>
      <c r="J30" s="33">
        <v>203</v>
      </c>
    </row>
    <row r="31" spans="1:10">
      <c r="A31" s="24" t="s">
        <v>139</v>
      </c>
      <c r="B31" s="33">
        <v>76</v>
      </c>
      <c r="C31" s="33">
        <v>67</v>
      </c>
      <c r="D31" s="33">
        <v>62</v>
      </c>
      <c r="E31" s="33">
        <v>76</v>
      </c>
      <c r="F31" s="33">
        <v>71</v>
      </c>
      <c r="G31" s="33">
        <v>65</v>
      </c>
      <c r="H31" s="33">
        <v>68</v>
      </c>
      <c r="I31" s="33">
        <v>80</v>
      </c>
      <c r="J31" s="33">
        <v>76</v>
      </c>
    </row>
    <row r="32" spans="1:10">
      <c r="A32" s="24" t="s">
        <v>140</v>
      </c>
      <c r="B32" s="29">
        <v>363</v>
      </c>
      <c r="C32" s="29">
        <v>342</v>
      </c>
      <c r="D32" s="33">
        <v>358</v>
      </c>
      <c r="E32" s="33">
        <v>375</v>
      </c>
      <c r="F32" s="33">
        <v>357</v>
      </c>
      <c r="G32" s="33">
        <v>353</v>
      </c>
      <c r="H32" s="33">
        <v>349</v>
      </c>
      <c r="I32" s="33">
        <v>360</v>
      </c>
      <c r="J32" s="33">
        <v>393</v>
      </c>
    </row>
    <row r="33" spans="1:10">
      <c r="A33" s="24" t="s">
        <v>141</v>
      </c>
      <c r="B33" s="29">
        <v>414</v>
      </c>
      <c r="C33" s="29">
        <v>394</v>
      </c>
      <c r="D33" s="33">
        <v>422</v>
      </c>
      <c r="E33" s="33">
        <v>454</v>
      </c>
      <c r="F33" s="33">
        <v>454</v>
      </c>
      <c r="G33" s="33">
        <v>426</v>
      </c>
      <c r="H33" s="33">
        <v>442</v>
      </c>
      <c r="I33" s="33">
        <v>465</v>
      </c>
      <c r="J33" s="33">
        <v>497</v>
      </c>
    </row>
    <row r="34" spans="1:10" ht="24.75" customHeight="1" thickBot="1">
      <c r="A34" s="34" t="s">
        <v>142</v>
      </c>
      <c r="B34" s="35">
        <v>30</v>
      </c>
      <c r="C34" s="35">
        <v>37</v>
      </c>
      <c r="D34" s="35">
        <v>47</v>
      </c>
      <c r="E34" s="35">
        <v>47</v>
      </c>
      <c r="F34" s="35">
        <v>48</v>
      </c>
      <c r="G34" s="35">
        <v>52</v>
      </c>
      <c r="H34" s="35">
        <v>56</v>
      </c>
      <c r="I34" s="35">
        <v>84</v>
      </c>
      <c r="J34" s="35">
        <v>92</v>
      </c>
    </row>
    <row r="35" spans="1:10" ht="12.75" customHeight="1">
      <c r="A35" s="290" t="s">
        <v>287</v>
      </c>
      <c r="B35" s="290"/>
      <c r="C35" s="290"/>
      <c r="D35" s="290"/>
      <c r="E35" s="290"/>
      <c r="F35" s="290"/>
      <c r="G35" s="290"/>
      <c r="H35" s="290"/>
      <c r="I35" s="290"/>
      <c r="J35" s="290"/>
    </row>
    <row r="36" spans="1:10">
      <c r="A36" s="288" t="s">
        <v>241</v>
      </c>
      <c r="B36" s="288"/>
      <c r="C36" s="288"/>
      <c r="D36" s="288"/>
      <c r="E36" s="288"/>
      <c r="F36" s="288"/>
      <c r="G36" s="288"/>
      <c r="H36" s="288"/>
      <c r="I36" s="288"/>
      <c r="J36" s="288"/>
    </row>
  </sheetData>
  <mergeCells count="7">
    <mergeCell ref="A35:J35"/>
    <mergeCell ref="A36:J36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AB43"/>
  <sheetViews>
    <sheetView showGridLines="0" workbookViewId="0">
      <selection activeCell="N13" sqref="N13"/>
    </sheetView>
  </sheetViews>
  <sheetFormatPr baseColWidth="10" defaultRowHeight="12.75"/>
  <cols>
    <col min="1" max="1" width="21" style="121" bestFit="1" customWidth="1"/>
    <col min="2" max="2" width="7.28515625" style="121" bestFit="1" customWidth="1"/>
    <col min="3" max="3" width="8.140625" style="121" bestFit="1" customWidth="1"/>
    <col min="4" max="4" width="7.42578125" style="121" bestFit="1" customWidth="1"/>
    <col min="5" max="5" width="1.7109375" style="121" customWidth="1"/>
    <col min="6" max="6" width="6.28515625" style="121" bestFit="1" customWidth="1"/>
    <col min="7" max="7" width="8.140625" style="121" bestFit="1" customWidth="1"/>
    <col min="8" max="8" width="7.42578125" style="121" bestFit="1" customWidth="1"/>
    <col min="9" max="9" width="1.7109375" style="121" customWidth="1"/>
    <col min="10" max="10" width="6" style="121" customWidth="1"/>
    <col min="11" max="11" width="8.140625" style="121" bestFit="1" customWidth="1"/>
    <col min="12" max="12" width="7.42578125" style="121" bestFit="1" customWidth="1"/>
    <col min="13" max="13" width="1.7109375" style="121" customWidth="1"/>
    <col min="14" max="14" width="6.28515625" style="121" bestFit="1" customWidth="1"/>
    <col min="15" max="15" width="8.140625" style="121" bestFit="1" customWidth="1"/>
    <col min="16" max="16" width="7.42578125" style="121" bestFit="1" customWidth="1"/>
    <col min="17" max="17" width="1.7109375" style="121" customWidth="1"/>
    <col min="18" max="18" width="6.28515625" style="121" bestFit="1" customWidth="1"/>
    <col min="19" max="19" width="8.140625" style="121" bestFit="1" customWidth="1"/>
    <col min="20" max="20" width="7.42578125" style="121" bestFit="1" customWidth="1"/>
    <col min="21" max="21" width="11.42578125" style="25"/>
    <col min="22" max="22" width="10.5703125" style="25" customWidth="1"/>
    <col min="23" max="16384" width="11.42578125" style="25"/>
  </cols>
  <sheetData>
    <row r="1" spans="1:28" s="123" customFormat="1" ht="15" customHeight="1">
      <c r="A1" s="284" t="s">
        <v>299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</row>
    <row r="2" spans="1:28" s="123" customFormat="1" ht="15" customHeight="1">
      <c r="A2" s="308" t="s">
        <v>285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V2" s="276" t="s">
        <v>50</v>
      </c>
    </row>
    <row r="3" spans="1:28" s="123" customFormat="1" ht="15" customHeight="1">
      <c r="A3" s="308" t="s">
        <v>295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V3" s="276"/>
    </row>
    <row r="4" spans="1:28" s="123" customFormat="1" ht="15" customHeight="1">
      <c r="A4" s="308" t="s">
        <v>367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</row>
    <row r="5" spans="1:28" s="123" customFormat="1" ht="1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1:28" ht="30" customHeight="1">
      <c r="A6" s="309" t="s">
        <v>290</v>
      </c>
      <c r="B6" s="310" t="s">
        <v>67</v>
      </c>
      <c r="C6" s="310"/>
      <c r="D6" s="310"/>
      <c r="E6" s="227"/>
      <c r="F6" s="310" t="s">
        <v>173</v>
      </c>
      <c r="G6" s="310"/>
      <c r="H6" s="310"/>
      <c r="I6" s="227"/>
      <c r="J6" s="310" t="s">
        <v>266</v>
      </c>
      <c r="K6" s="310"/>
      <c r="L6" s="310"/>
      <c r="M6" s="227"/>
      <c r="N6" s="310" t="s">
        <v>297</v>
      </c>
      <c r="O6" s="310"/>
      <c r="P6" s="310"/>
      <c r="Q6" s="227"/>
      <c r="R6" s="310" t="s">
        <v>296</v>
      </c>
      <c r="S6" s="310"/>
      <c r="T6" s="310"/>
    </row>
    <row r="7" spans="1:28" ht="15" customHeight="1">
      <c r="A7" s="309"/>
      <c r="B7" s="215" t="s">
        <v>67</v>
      </c>
      <c r="C7" s="215" t="s">
        <v>177</v>
      </c>
      <c r="D7" s="215" t="s">
        <v>178</v>
      </c>
      <c r="E7" s="215"/>
      <c r="F7" s="215" t="s">
        <v>67</v>
      </c>
      <c r="G7" s="215" t="s">
        <v>177</v>
      </c>
      <c r="H7" s="215" t="s">
        <v>178</v>
      </c>
      <c r="I7" s="215"/>
      <c r="J7" s="215" t="s">
        <v>67</v>
      </c>
      <c r="K7" s="215" t="s">
        <v>177</v>
      </c>
      <c r="L7" s="215" t="s">
        <v>178</v>
      </c>
      <c r="M7" s="215"/>
      <c r="N7" s="215" t="s">
        <v>67</v>
      </c>
      <c r="O7" s="215" t="s">
        <v>177</v>
      </c>
      <c r="P7" s="215" t="s">
        <v>178</v>
      </c>
      <c r="Q7" s="215"/>
      <c r="R7" s="215" t="s">
        <v>67</v>
      </c>
      <c r="S7" s="215" t="s">
        <v>177</v>
      </c>
      <c r="T7" s="215" t="s">
        <v>178</v>
      </c>
    </row>
    <row r="8" spans="1:28" ht="15" customHeight="1">
      <c r="A8" s="130" t="s">
        <v>67</v>
      </c>
      <c r="B8" s="269">
        <v>15307</v>
      </c>
      <c r="C8" s="269">
        <v>9668</v>
      </c>
      <c r="D8" s="269">
        <v>5639</v>
      </c>
      <c r="E8" s="269"/>
      <c r="F8" s="269">
        <v>5111</v>
      </c>
      <c r="G8" s="269">
        <v>3254</v>
      </c>
      <c r="H8" s="269">
        <v>1857</v>
      </c>
      <c r="I8" s="131"/>
      <c r="J8" s="131">
        <v>881</v>
      </c>
      <c r="K8" s="131">
        <v>532</v>
      </c>
      <c r="L8" s="131">
        <v>349</v>
      </c>
      <c r="M8" s="131"/>
      <c r="N8" s="269">
        <v>1047</v>
      </c>
      <c r="O8" s="131">
        <v>650</v>
      </c>
      <c r="P8" s="131">
        <v>397</v>
      </c>
      <c r="Q8" s="130"/>
      <c r="R8" s="269">
        <v>8268</v>
      </c>
      <c r="S8" s="269">
        <v>5232</v>
      </c>
      <c r="T8" s="269">
        <v>3036</v>
      </c>
    </row>
    <row r="9" spans="1:28" ht="15" customHeight="1">
      <c r="A9" s="124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</row>
    <row r="10" spans="1:28" ht="15" customHeight="1">
      <c r="A10" s="130" t="s">
        <v>150</v>
      </c>
      <c r="B10" s="269">
        <v>3586</v>
      </c>
      <c r="C10" s="269">
        <v>2247</v>
      </c>
      <c r="D10" s="269">
        <v>1339</v>
      </c>
      <c r="E10" s="269"/>
      <c r="F10" s="269">
        <v>2705</v>
      </c>
      <c r="G10" s="269">
        <v>1715</v>
      </c>
      <c r="H10" s="131">
        <v>990</v>
      </c>
      <c r="I10" s="131"/>
      <c r="J10" s="131">
        <v>881</v>
      </c>
      <c r="K10" s="131">
        <v>532</v>
      </c>
      <c r="L10" s="131">
        <v>349</v>
      </c>
      <c r="M10" s="131"/>
      <c r="N10" s="131" t="s">
        <v>81</v>
      </c>
      <c r="O10" s="131" t="s">
        <v>81</v>
      </c>
      <c r="P10" s="131" t="s">
        <v>81</v>
      </c>
      <c r="Q10" s="130"/>
      <c r="R10" s="131" t="s">
        <v>81</v>
      </c>
      <c r="S10" s="131" t="s">
        <v>81</v>
      </c>
      <c r="T10" s="131" t="s">
        <v>81</v>
      </c>
      <c r="X10" s="132"/>
    </row>
    <row r="11" spans="1:28" ht="15" customHeight="1">
      <c r="A11" s="132" t="s">
        <v>412</v>
      </c>
      <c r="B11" s="270">
        <v>1788</v>
      </c>
      <c r="C11" s="125">
        <v>1061</v>
      </c>
      <c r="D11" s="125">
        <v>727</v>
      </c>
      <c r="E11" s="270"/>
      <c r="F11" s="270">
        <v>1199</v>
      </c>
      <c r="G11" s="125">
        <v>712</v>
      </c>
      <c r="H11" s="125">
        <v>487</v>
      </c>
      <c r="I11" s="125"/>
      <c r="J11" s="125">
        <v>589</v>
      </c>
      <c r="K11" s="125">
        <v>349</v>
      </c>
      <c r="L11" s="125">
        <v>240</v>
      </c>
      <c r="M11" s="125"/>
      <c r="N11" s="125" t="s">
        <v>81</v>
      </c>
      <c r="O11" s="125" t="s">
        <v>81</v>
      </c>
      <c r="P11" s="125" t="s">
        <v>81</v>
      </c>
      <c r="Q11" s="126"/>
      <c r="R11" s="125" t="s">
        <v>81</v>
      </c>
      <c r="S11" s="125" t="s">
        <v>81</v>
      </c>
      <c r="T11" s="125" t="s">
        <v>81</v>
      </c>
      <c r="W11" s="138"/>
      <c r="X11" s="132"/>
      <c r="AB11"/>
    </row>
    <row r="12" spans="1:28" ht="15" customHeight="1">
      <c r="A12" s="132" t="s">
        <v>413</v>
      </c>
      <c r="B12" s="270">
        <v>1027</v>
      </c>
      <c r="C12" s="125">
        <v>667</v>
      </c>
      <c r="D12" s="125">
        <v>360</v>
      </c>
      <c r="E12" s="125"/>
      <c r="F12" s="125">
        <v>865</v>
      </c>
      <c r="G12" s="125">
        <v>567</v>
      </c>
      <c r="H12" s="125">
        <v>298</v>
      </c>
      <c r="I12" s="125"/>
      <c r="J12" s="125">
        <v>162</v>
      </c>
      <c r="K12" s="125">
        <v>100</v>
      </c>
      <c r="L12" s="125">
        <v>62</v>
      </c>
      <c r="M12" s="125"/>
      <c r="N12" s="125" t="s">
        <v>81</v>
      </c>
      <c r="O12" s="125" t="s">
        <v>81</v>
      </c>
      <c r="P12" s="125" t="s">
        <v>81</v>
      </c>
      <c r="Q12" s="126"/>
      <c r="R12" s="125" t="s">
        <v>81</v>
      </c>
      <c r="S12" s="125" t="s">
        <v>81</v>
      </c>
      <c r="T12" s="125" t="s">
        <v>81</v>
      </c>
      <c r="X12" s="132"/>
    </row>
    <row r="13" spans="1:28" ht="15" customHeight="1">
      <c r="A13" s="132" t="s">
        <v>414</v>
      </c>
      <c r="B13" s="125">
        <v>231</v>
      </c>
      <c r="C13" s="125">
        <v>152</v>
      </c>
      <c r="D13" s="125">
        <v>79</v>
      </c>
      <c r="E13" s="125"/>
      <c r="F13" s="125">
        <v>145</v>
      </c>
      <c r="G13" s="125">
        <v>95</v>
      </c>
      <c r="H13" s="125">
        <v>50</v>
      </c>
      <c r="I13" s="125"/>
      <c r="J13" s="125">
        <v>86</v>
      </c>
      <c r="K13" s="125">
        <v>57</v>
      </c>
      <c r="L13" s="125">
        <v>29</v>
      </c>
      <c r="M13" s="125"/>
      <c r="N13" s="125" t="s">
        <v>81</v>
      </c>
      <c r="O13" s="125" t="s">
        <v>81</v>
      </c>
      <c r="P13" s="125" t="s">
        <v>81</v>
      </c>
      <c r="Q13" s="126"/>
      <c r="R13" s="125" t="s">
        <v>81</v>
      </c>
      <c r="S13" s="125" t="s">
        <v>81</v>
      </c>
      <c r="T13" s="125" t="s">
        <v>81</v>
      </c>
      <c r="X13" s="132"/>
    </row>
    <row r="14" spans="1:28" ht="15" customHeight="1">
      <c r="A14" s="132" t="s">
        <v>415</v>
      </c>
      <c r="B14" s="125">
        <v>452</v>
      </c>
      <c r="C14" s="125">
        <v>306</v>
      </c>
      <c r="D14" s="125">
        <v>146</v>
      </c>
      <c r="E14" s="125"/>
      <c r="F14" s="125">
        <v>415</v>
      </c>
      <c r="G14" s="125">
        <v>283</v>
      </c>
      <c r="H14" s="125">
        <v>132</v>
      </c>
      <c r="I14" s="125"/>
      <c r="J14" s="125">
        <v>37</v>
      </c>
      <c r="K14" s="125">
        <v>23</v>
      </c>
      <c r="L14" s="125">
        <v>14</v>
      </c>
      <c r="M14" s="125"/>
      <c r="N14" s="125" t="s">
        <v>81</v>
      </c>
      <c r="O14" s="125" t="s">
        <v>81</v>
      </c>
      <c r="P14" s="125" t="s">
        <v>81</v>
      </c>
      <c r="Q14" s="126"/>
      <c r="R14" s="125" t="s">
        <v>81</v>
      </c>
      <c r="S14" s="125" t="s">
        <v>81</v>
      </c>
      <c r="T14" s="125" t="s">
        <v>81</v>
      </c>
      <c r="X14" s="132"/>
    </row>
    <row r="15" spans="1:28" ht="15" customHeight="1">
      <c r="A15" s="132" t="s">
        <v>416</v>
      </c>
      <c r="B15" s="125">
        <v>88</v>
      </c>
      <c r="C15" s="125">
        <v>61</v>
      </c>
      <c r="D15" s="125">
        <v>27</v>
      </c>
      <c r="E15" s="125"/>
      <c r="F15" s="125">
        <v>81</v>
      </c>
      <c r="G15" s="125">
        <v>58</v>
      </c>
      <c r="H15" s="125">
        <v>23</v>
      </c>
      <c r="I15" s="125"/>
      <c r="J15" s="125">
        <v>7</v>
      </c>
      <c r="K15" s="125">
        <v>3</v>
      </c>
      <c r="L15" s="125">
        <v>4</v>
      </c>
      <c r="M15" s="125"/>
      <c r="N15" s="125" t="s">
        <v>81</v>
      </c>
      <c r="O15" s="125" t="s">
        <v>81</v>
      </c>
      <c r="P15" s="125" t="s">
        <v>81</v>
      </c>
      <c r="Q15" s="126"/>
      <c r="R15" s="125" t="s">
        <v>81</v>
      </c>
      <c r="S15" s="125" t="s">
        <v>81</v>
      </c>
      <c r="T15" s="125" t="s">
        <v>81</v>
      </c>
    </row>
    <row r="16" spans="1:28" ht="15" customHeight="1">
      <c r="A16" s="127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</row>
    <row r="17" spans="1:20" ht="15" customHeight="1">
      <c r="A17" s="130" t="s">
        <v>151</v>
      </c>
      <c r="B17" s="269">
        <v>2475</v>
      </c>
      <c r="C17" s="269">
        <v>1583</v>
      </c>
      <c r="D17" s="131">
        <v>892</v>
      </c>
      <c r="E17" s="269"/>
      <c r="F17" s="269">
        <v>1428</v>
      </c>
      <c r="G17" s="131">
        <v>933</v>
      </c>
      <c r="H17" s="131">
        <v>495</v>
      </c>
      <c r="I17" s="131"/>
      <c r="J17" s="131" t="s">
        <v>81</v>
      </c>
      <c r="K17" s="131" t="s">
        <v>81</v>
      </c>
      <c r="L17" s="131" t="s">
        <v>81</v>
      </c>
      <c r="M17" s="131"/>
      <c r="N17" s="131">
        <v>1047</v>
      </c>
      <c r="O17" s="131">
        <v>650</v>
      </c>
      <c r="P17" s="131">
        <v>397</v>
      </c>
      <c r="Q17" s="130"/>
      <c r="R17" s="131" t="s">
        <v>81</v>
      </c>
      <c r="S17" s="131" t="s">
        <v>81</v>
      </c>
      <c r="T17" s="131" t="s">
        <v>81</v>
      </c>
    </row>
    <row r="18" spans="1:20" ht="15" customHeight="1">
      <c r="A18" s="132" t="s">
        <v>291</v>
      </c>
      <c r="B18" s="125">
        <v>1270</v>
      </c>
      <c r="C18" s="125">
        <v>835</v>
      </c>
      <c r="D18" s="125">
        <v>435</v>
      </c>
      <c r="E18" s="125"/>
      <c r="F18" s="125">
        <v>820</v>
      </c>
      <c r="G18" s="125">
        <v>551</v>
      </c>
      <c r="H18" s="125">
        <v>269</v>
      </c>
      <c r="I18" s="125"/>
      <c r="J18" s="125" t="s">
        <v>81</v>
      </c>
      <c r="K18" s="125" t="s">
        <v>81</v>
      </c>
      <c r="L18" s="125" t="s">
        <v>81</v>
      </c>
      <c r="M18" s="125"/>
      <c r="N18" s="125">
        <v>450</v>
      </c>
      <c r="O18" s="125">
        <v>284</v>
      </c>
      <c r="P18" s="125">
        <v>166</v>
      </c>
      <c r="Q18" s="126"/>
      <c r="R18" s="125" t="s">
        <v>81</v>
      </c>
      <c r="S18" s="125" t="s">
        <v>81</v>
      </c>
      <c r="T18" s="125" t="s">
        <v>81</v>
      </c>
    </row>
    <row r="19" spans="1:20" ht="15" customHeight="1">
      <c r="A19" s="132" t="s">
        <v>292</v>
      </c>
      <c r="B19" s="125">
        <v>1205</v>
      </c>
      <c r="C19" s="125">
        <v>748</v>
      </c>
      <c r="D19" s="125">
        <v>457</v>
      </c>
      <c r="E19" s="125"/>
      <c r="F19" s="125">
        <v>608</v>
      </c>
      <c r="G19" s="125">
        <v>382</v>
      </c>
      <c r="H19" s="125">
        <v>226</v>
      </c>
      <c r="I19" s="125"/>
      <c r="J19" s="125" t="s">
        <v>81</v>
      </c>
      <c r="K19" s="125" t="s">
        <v>81</v>
      </c>
      <c r="L19" s="125" t="s">
        <v>81</v>
      </c>
      <c r="M19" s="125"/>
      <c r="N19" s="125">
        <v>597</v>
      </c>
      <c r="O19" s="125">
        <v>366</v>
      </c>
      <c r="P19" s="125">
        <v>231</v>
      </c>
      <c r="Q19" s="126"/>
      <c r="R19" s="125" t="s">
        <v>81</v>
      </c>
      <c r="S19" s="125" t="s">
        <v>81</v>
      </c>
      <c r="T19" s="125" t="s">
        <v>81</v>
      </c>
    </row>
    <row r="20" spans="1:20" ht="15" customHeight="1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</row>
    <row r="21" spans="1:20" ht="15" customHeight="1">
      <c r="A21" s="130" t="s">
        <v>293</v>
      </c>
      <c r="B21" s="269">
        <v>9246</v>
      </c>
      <c r="C21" s="269">
        <v>5838</v>
      </c>
      <c r="D21" s="269">
        <v>3408</v>
      </c>
      <c r="E21" s="131"/>
      <c r="F21" s="131">
        <v>978</v>
      </c>
      <c r="G21" s="131">
        <v>606</v>
      </c>
      <c r="H21" s="131">
        <v>372</v>
      </c>
      <c r="I21" s="131"/>
      <c r="J21" s="131" t="s">
        <v>81</v>
      </c>
      <c r="K21" s="131" t="s">
        <v>81</v>
      </c>
      <c r="L21" s="131" t="s">
        <v>81</v>
      </c>
      <c r="M21" s="131"/>
      <c r="N21" s="131" t="s">
        <v>81</v>
      </c>
      <c r="O21" s="131" t="s">
        <v>81</v>
      </c>
      <c r="P21" s="131" t="s">
        <v>81</v>
      </c>
      <c r="Q21" s="130"/>
      <c r="R21" s="269">
        <v>8268</v>
      </c>
      <c r="S21" s="269">
        <v>5232</v>
      </c>
      <c r="T21" s="269">
        <v>3036</v>
      </c>
    </row>
    <row r="22" spans="1:20" ht="15" customHeight="1">
      <c r="A22" s="132" t="s">
        <v>236</v>
      </c>
      <c r="B22" s="125">
        <v>5051</v>
      </c>
      <c r="C22" s="125">
        <v>3276</v>
      </c>
      <c r="D22" s="125">
        <v>1775</v>
      </c>
      <c r="E22" s="125"/>
      <c r="F22" s="125">
        <v>540</v>
      </c>
      <c r="G22" s="125">
        <v>334</v>
      </c>
      <c r="H22" s="125">
        <v>206</v>
      </c>
      <c r="I22" s="125"/>
      <c r="J22" s="125" t="s">
        <v>81</v>
      </c>
      <c r="K22" s="125" t="s">
        <v>81</v>
      </c>
      <c r="L22" s="125" t="s">
        <v>81</v>
      </c>
      <c r="M22" s="125"/>
      <c r="N22" s="125" t="s">
        <v>81</v>
      </c>
      <c r="O22" s="125" t="s">
        <v>81</v>
      </c>
      <c r="P22" s="125" t="s">
        <v>81</v>
      </c>
      <c r="Q22" s="126"/>
      <c r="R22" s="125">
        <v>4511</v>
      </c>
      <c r="S22" s="125">
        <v>2942</v>
      </c>
      <c r="T22" s="125">
        <v>1569</v>
      </c>
    </row>
    <row r="23" spans="1:20" ht="15" customHeight="1" thickBot="1">
      <c r="A23" s="133" t="s">
        <v>294</v>
      </c>
      <c r="B23" s="129">
        <v>4195</v>
      </c>
      <c r="C23" s="129">
        <v>2562</v>
      </c>
      <c r="D23" s="129">
        <v>1633</v>
      </c>
      <c r="E23" s="129"/>
      <c r="F23" s="129">
        <v>438</v>
      </c>
      <c r="G23" s="129">
        <v>272</v>
      </c>
      <c r="H23" s="129">
        <v>166</v>
      </c>
      <c r="I23" s="129"/>
      <c r="J23" s="129" t="s">
        <v>81</v>
      </c>
      <c r="K23" s="129" t="s">
        <v>81</v>
      </c>
      <c r="L23" s="129" t="s">
        <v>81</v>
      </c>
      <c r="M23" s="129"/>
      <c r="N23" s="129" t="s">
        <v>81</v>
      </c>
      <c r="O23" s="129" t="s">
        <v>81</v>
      </c>
      <c r="P23" s="129" t="s">
        <v>81</v>
      </c>
      <c r="Q23" s="128"/>
      <c r="R23" s="129">
        <v>3757</v>
      </c>
      <c r="S23" s="129">
        <v>2290</v>
      </c>
      <c r="T23" s="129">
        <v>1467</v>
      </c>
    </row>
    <row r="24" spans="1:20">
      <c r="A24" s="283" t="s">
        <v>241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</row>
    <row r="25" spans="1:20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</row>
    <row r="26" spans="1:20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0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0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</row>
    <row r="30" spans="1:20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</row>
    <row r="32" spans="1:20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</row>
    <row r="33" spans="1:20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</row>
    <row r="34" spans="1:20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</row>
    <row r="35" spans="1:20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</row>
    <row r="36" spans="1:20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</row>
    <row r="37" spans="1:20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</row>
    <row r="38" spans="1:20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</row>
    <row r="39" spans="1:20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</row>
    <row r="40" spans="1:2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  <row r="41" spans="1:20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</row>
    <row r="42" spans="1:20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</row>
    <row r="43" spans="1:20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</row>
  </sheetData>
  <mergeCells count="12">
    <mergeCell ref="V2:V3"/>
    <mergeCell ref="A1:T1"/>
    <mergeCell ref="A24:T24"/>
    <mergeCell ref="A4:T4"/>
    <mergeCell ref="A2:T2"/>
    <mergeCell ref="A3:T3"/>
    <mergeCell ref="A6:A7"/>
    <mergeCell ref="B6:D6"/>
    <mergeCell ref="F6:H6"/>
    <mergeCell ref="J6:L6"/>
    <mergeCell ref="N6:P6"/>
    <mergeCell ref="R6:T6"/>
  </mergeCells>
  <conditionalFormatting sqref="B20:T20 B16:Q16 B9:Q9">
    <cfRule type="cellIs" dxfId="22" priority="17" operator="equal">
      <formula>0</formula>
    </cfRule>
  </conditionalFormatting>
  <conditionalFormatting sqref="Q16:T16 R9:T9">
    <cfRule type="cellIs" dxfId="21" priority="16" operator="equal">
      <formula>0</formula>
    </cfRule>
  </conditionalFormatting>
  <conditionalFormatting sqref="R10:T13 E12:P13 B13:D15 G11:P11 H10:P10 C12:D12">
    <cfRule type="cellIs" dxfId="20" priority="15" operator="equal">
      <formula>0</formula>
    </cfRule>
  </conditionalFormatting>
  <conditionalFormatting sqref="E14:P15 R14:T15">
    <cfRule type="cellIs" dxfId="19" priority="14" operator="equal">
      <formula>0</formula>
    </cfRule>
  </conditionalFormatting>
  <conditionalFormatting sqref="R17:T19 B18:P19 G17:P17">
    <cfRule type="cellIs" dxfId="18" priority="13" operator="equal">
      <formula>0</formula>
    </cfRule>
  </conditionalFormatting>
  <conditionalFormatting sqref="R22:T23 B22:P23 E21:P21">
    <cfRule type="cellIs" dxfId="17" priority="12" operator="equal">
      <formula>0</formula>
    </cfRule>
  </conditionalFormatting>
  <conditionalFormatting sqref="B8:M8 O8:P8">
    <cfRule type="cellIs" dxfId="16" priority="11" operator="equal">
      <formula>0</formula>
    </cfRule>
  </conditionalFormatting>
  <conditionalFormatting sqref="B10:G10">
    <cfRule type="cellIs" dxfId="15" priority="10" operator="equal">
      <formula>0</formula>
    </cfRule>
  </conditionalFormatting>
  <conditionalFormatting sqref="B11 E11:F11">
    <cfRule type="cellIs" dxfId="14" priority="9" operator="equal">
      <formula>0</formula>
    </cfRule>
  </conditionalFormatting>
  <conditionalFormatting sqref="C11:D11">
    <cfRule type="cellIs" dxfId="13" priority="8" operator="equal">
      <formula>0</formula>
    </cfRule>
  </conditionalFormatting>
  <conditionalFormatting sqref="B12">
    <cfRule type="cellIs" dxfId="12" priority="7" operator="equal">
      <formula>0</formula>
    </cfRule>
  </conditionalFormatting>
  <conditionalFormatting sqref="B17:C17 E17:F17">
    <cfRule type="cellIs" dxfId="11" priority="6" operator="equal">
      <formula>0</formula>
    </cfRule>
  </conditionalFormatting>
  <conditionalFormatting sqref="D17">
    <cfRule type="cellIs" dxfId="10" priority="5" operator="equal">
      <formula>0</formula>
    </cfRule>
  </conditionalFormatting>
  <conditionalFormatting sqref="B21:D21">
    <cfRule type="cellIs" dxfId="9" priority="4" operator="equal">
      <formula>0</formula>
    </cfRule>
  </conditionalFormatting>
  <conditionalFormatting sqref="R21:T21">
    <cfRule type="cellIs" dxfId="8" priority="3" operator="equal">
      <formula>0</formula>
    </cfRule>
  </conditionalFormatting>
  <conditionalFormatting sqref="R8:T8">
    <cfRule type="cellIs" dxfId="7" priority="2" operator="equal">
      <formula>0</formula>
    </cfRule>
  </conditionalFormatting>
  <conditionalFormatting sqref="N8">
    <cfRule type="cellIs" dxfId="6" priority="1" operator="equal">
      <formula>0</formula>
    </cfRule>
  </conditionalFormatting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8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T44"/>
  <sheetViews>
    <sheetView showGridLines="0" workbookViewId="0">
      <selection activeCell="M11" sqref="M11"/>
    </sheetView>
  </sheetViews>
  <sheetFormatPr baseColWidth="10" defaultRowHeight="12.75"/>
  <cols>
    <col min="1" max="1" width="16.85546875" style="121" bestFit="1" customWidth="1"/>
    <col min="2" max="2" width="9.7109375" style="121" customWidth="1"/>
    <col min="3" max="3" width="10.5703125" style="121" customWidth="1"/>
    <col min="4" max="4" width="8.28515625" style="121" customWidth="1"/>
    <col min="5" max="6" width="9.7109375" style="121" customWidth="1"/>
    <col min="7" max="7" width="11.42578125" style="121" customWidth="1"/>
    <col min="8" max="10" width="9.7109375" style="121" customWidth="1"/>
    <col min="11" max="11" width="11.28515625" style="121" customWidth="1"/>
    <col min="12" max="16384" width="11.42578125" style="18"/>
  </cols>
  <sheetData>
    <row r="1" spans="1:20" customFormat="1" ht="15" customHeight="1">
      <c r="A1" s="284" t="s">
        <v>300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139"/>
      <c r="M1" s="139"/>
      <c r="N1" s="139"/>
      <c r="O1" s="139"/>
      <c r="P1" s="139"/>
      <c r="Q1" s="139"/>
      <c r="R1" s="139"/>
      <c r="S1" s="139"/>
      <c r="T1" s="139"/>
    </row>
    <row r="2" spans="1:20" customFormat="1" ht="15" customHeight="1">
      <c r="A2" s="308" t="s">
        <v>285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18"/>
      <c r="M2" s="276" t="s">
        <v>50</v>
      </c>
    </row>
    <row r="3" spans="1:20" customFormat="1" ht="15" customHeight="1">
      <c r="A3" s="308" t="s">
        <v>368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18"/>
      <c r="M3" s="276"/>
    </row>
    <row r="4" spans="1:20" customFormat="1" ht="15" customHeight="1">
      <c r="A4" s="116"/>
      <c r="B4" s="134"/>
      <c r="C4" s="24"/>
      <c r="D4" s="135"/>
      <c r="E4" s="120"/>
      <c r="F4" s="135"/>
      <c r="G4" s="120"/>
      <c r="H4" s="134"/>
      <c r="I4" s="134"/>
      <c r="J4" s="134"/>
      <c r="K4" s="136"/>
      <c r="L4" s="18"/>
    </row>
    <row r="5" spans="1:20" customFormat="1" ht="30" customHeight="1">
      <c r="A5" s="214" t="s">
        <v>280</v>
      </c>
      <c r="B5" s="215" t="s">
        <v>67</v>
      </c>
      <c r="C5" s="215" t="s">
        <v>412</v>
      </c>
      <c r="D5" s="215" t="s">
        <v>413</v>
      </c>
      <c r="E5" s="215" t="s">
        <v>414</v>
      </c>
      <c r="F5" s="215" t="s">
        <v>415</v>
      </c>
      <c r="G5" s="215" t="s">
        <v>416</v>
      </c>
      <c r="H5" s="215" t="s">
        <v>291</v>
      </c>
      <c r="I5" s="215" t="s">
        <v>292</v>
      </c>
      <c r="J5" s="215" t="s">
        <v>236</v>
      </c>
      <c r="K5" s="215" t="s">
        <v>441</v>
      </c>
      <c r="L5" s="18"/>
    </row>
    <row r="6" spans="1:20" ht="15" customHeight="1">
      <c r="A6" s="32" t="s">
        <v>67</v>
      </c>
      <c r="B6" s="41">
        <f>SUM(C6:K6)</f>
        <v>15307</v>
      </c>
      <c r="C6" s="41">
        <v>1788</v>
      </c>
      <c r="D6" s="41">
        <v>1027</v>
      </c>
      <c r="E6" s="41">
        <v>231</v>
      </c>
      <c r="F6" s="41">
        <v>452</v>
      </c>
      <c r="G6" s="41">
        <v>88</v>
      </c>
      <c r="H6" s="41">
        <v>1270</v>
      </c>
      <c r="I6" s="41">
        <v>1205</v>
      </c>
      <c r="J6" s="41">
        <v>5051</v>
      </c>
      <c r="K6" s="41">
        <v>4195</v>
      </c>
    </row>
    <row r="7" spans="1:20" ht="15" customHeight="1">
      <c r="A7" s="94" t="s">
        <v>68</v>
      </c>
      <c r="B7" s="29">
        <f>+B11+B15</f>
        <v>15191</v>
      </c>
      <c r="C7" s="29">
        <f t="shared" ref="C7:K7" si="0">+C11+C15</f>
        <v>1788</v>
      </c>
      <c r="D7" s="29">
        <f t="shared" si="0"/>
        <v>1027</v>
      </c>
      <c r="E7" s="29">
        <f t="shared" si="0"/>
        <v>231</v>
      </c>
      <c r="F7" s="29">
        <f t="shared" si="0"/>
        <v>451</v>
      </c>
      <c r="G7" s="29">
        <f t="shared" si="0"/>
        <v>84</v>
      </c>
      <c r="H7" s="29">
        <f t="shared" si="0"/>
        <v>1263</v>
      </c>
      <c r="I7" s="29">
        <f t="shared" si="0"/>
        <v>1192</v>
      </c>
      <c r="J7" s="29">
        <f t="shared" si="0"/>
        <v>5003</v>
      </c>
      <c r="K7" s="29">
        <f t="shared" si="0"/>
        <v>4152</v>
      </c>
    </row>
    <row r="8" spans="1:20" ht="15" customHeight="1">
      <c r="A8" s="94" t="s">
        <v>69</v>
      </c>
      <c r="B8" s="29">
        <f>+B12</f>
        <v>17</v>
      </c>
      <c r="C8" s="29">
        <f t="shared" ref="C8:K8" si="1">+C12</f>
        <v>0</v>
      </c>
      <c r="D8" s="29">
        <f t="shared" si="1"/>
        <v>0</v>
      </c>
      <c r="E8" s="29">
        <f t="shared" si="1"/>
        <v>0</v>
      </c>
      <c r="F8" s="29">
        <f t="shared" si="1"/>
        <v>0</v>
      </c>
      <c r="G8" s="29">
        <f t="shared" si="1"/>
        <v>0</v>
      </c>
      <c r="H8" s="29">
        <f t="shared" si="1"/>
        <v>0</v>
      </c>
      <c r="I8" s="29">
        <f t="shared" si="1"/>
        <v>0</v>
      </c>
      <c r="J8" s="29">
        <f t="shared" si="1"/>
        <v>11</v>
      </c>
      <c r="K8" s="29">
        <f t="shared" si="1"/>
        <v>6</v>
      </c>
    </row>
    <row r="9" spans="1:20" ht="15" customHeight="1">
      <c r="A9" s="94" t="s">
        <v>70</v>
      </c>
      <c r="B9" s="29">
        <f>+B13</f>
        <v>99</v>
      </c>
      <c r="C9" s="29">
        <f t="shared" ref="C9:K9" si="2">+C13</f>
        <v>0</v>
      </c>
      <c r="D9" s="29">
        <f t="shared" si="2"/>
        <v>0</v>
      </c>
      <c r="E9" s="29">
        <f t="shared" si="2"/>
        <v>0</v>
      </c>
      <c r="F9" s="29">
        <f t="shared" si="2"/>
        <v>1</v>
      </c>
      <c r="G9" s="29">
        <f t="shared" si="2"/>
        <v>4</v>
      </c>
      <c r="H9" s="29">
        <f t="shared" si="2"/>
        <v>7</v>
      </c>
      <c r="I9" s="29">
        <f t="shared" si="2"/>
        <v>13</v>
      </c>
      <c r="J9" s="29">
        <f t="shared" si="2"/>
        <v>37</v>
      </c>
      <c r="K9" s="29">
        <f t="shared" si="2"/>
        <v>37</v>
      </c>
    </row>
    <row r="10" spans="1:20" ht="15" customHeight="1">
      <c r="A10" s="32" t="s">
        <v>249</v>
      </c>
      <c r="B10" s="272">
        <v>12981</v>
      </c>
      <c r="C10" s="272">
        <v>1613</v>
      </c>
      <c r="D10" s="272">
        <v>969</v>
      </c>
      <c r="E10" s="272">
        <v>218</v>
      </c>
      <c r="F10" s="272">
        <v>443</v>
      </c>
      <c r="G10" s="272">
        <v>82</v>
      </c>
      <c r="H10" s="272">
        <v>1217</v>
      </c>
      <c r="I10" s="272">
        <v>1137</v>
      </c>
      <c r="J10" s="272">
        <v>3989</v>
      </c>
      <c r="K10" s="272">
        <v>3313</v>
      </c>
    </row>
    <row r="11" spans="1:20" ht="15" customHeight="1">
      <c r="A11" s="94" t="s">
        <v>68</v>
      </c>
      <c r="B11" s="273">
        <v>12865</v>
      </c>
      <c r="C11" s="273">
        <v>1613</v>
      </c>
      <c r="D11" s="273">
        <v>969</v>
      </c>
      <c r="E11" s="273">
        <v>218</v>
      </c>
      <c r="F11" s="273">
        <v>442</v>
      </c>
      <c r="G11" s="273">
        <v>78</v>
      </c>
      <c r="H11" s="273">
        <v>1210</v>
      </c>
      <c r="I11" s="273">
        <v>1124</v>
      </c>
      <c r="J11" s="273">
        <v>3941</v>
      </c>
      <c r="K11" s="273">
        <v>3270</v>
      </c>
    </row>
    <row r="12" spans="1:20" ht="15" customHeight="1">
      <c r="A12" s="94" t="s">
        <v>69</v>
      </c>
      <c r="B12" s="273">
        <v>17</v>
      </c>
      <c r="C12" s="111"/>
      <c r="D12" s="111"/>
      <c r="E12" s="111"/>
      <c r="F12" s="111"/>
      <c r="G12" s="111"/>
      <c r="H12" s="111"/>
      <c r="I12" s="111"/>
      <c r="J12" s="273">
        <v>11</v>
      </c>
      <c r="K12" s="273">
        <v>6</v>
      </c>
    </row>
    <row r="13" spans="1:20" ht="15" customHeight="1">
      <c r="A13" s="94" t="s">
        <v>70</v>
      </c>
      <c r="B13" s="273">
        <v>99</v>
      </c>
      <c r="C13" s="111">
        <v>0</v>
      </c>
      <c r="D13" s="111">
        <v>0</v>
      </c>
      <c r="E13" s="111">
        <v>0</v>
      </c>
      <c r="F13" s="273">
        <v>1</v>
      </c>
      <c r="G13" s="273">
        <v>4</v>
      </c>
      <c r="H13" s="273">
        <v>7</v>
      </c>
      <c r="I13" s="273">
        <v>13</v>
      </c>
      <c r="J13" s="273">
        <v>37</v>
      </c>
      <c r="K13" s="273">
        <v>37</v>
      </c>
    </row>
    <row r="14" spans="1:20" ht="15" customHeight="1">
      <c r="A14" s="32" t="s">
        <v>80</v>
      </c>
      <c r="B14" s="141">
        <v>2326</v>
      </c>
      <c r="C14" s="141">
        <v>175</v>
      </c>
      <c r="D14" s="141">
        <v>58</v>
      </c>
      <c r="E14" s="141">
        <v>13</v>
      </c>
      <c r="F14" s="141">
        <v>9</v>
      </c>
      <c r="G14" s="141">
        <v>6</v>
      </c>
      <c r="H14" s="141">
        <v>53</v>
      </c>
      <c r="I14" s="141">
        <v>68</v>
      </c>
      <c r="J14" s="141">
        <v>1062</v>
      </c>
      <c r="K14" s="141">
        <v>882</v>
      </c>
    </row>
    <row r="15" spans="1:20" ht="15" customHeight="1" thickBot="1">
      <c r="A15" s="94" t="s">
        <v>68</v>
      </c>
      <c r="B15" s="273">
        <v>2326</v>
      </c>
      <c r="C15" s="273">
        <v>175</v>
      </c>
      <c r="D15" s="273">
        <v>58</v>
      </c>
      <c r="E15" s="273">
        <v>13</v>
      </c>
      <c r="F15" s="273">
        <v>9</v>
      </c>
      <c r="G15" s="273">
        <v>6</v>
      </c>
      <c r="H15" s="273">
        <v>53</v>
      </c>
      <c r="I15" s="273">
        <v>68</v>
      </c>
      <c r="J15" s="273">
        <v>1062</v>
      </c>
      <c r="K15" s="273">
        <v>882</v>
      </c>
    </row>
    <row r="16" spans="1:20" ht="29.25" customHeight="1">
      <c r="A16" s="311" t="s">
        <v>298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1"/>
    </row>
    <row r="17" spans="1:11" ht="15" customHeight="1">
      <c r="A17" s="312" t="s">
        <v>301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spans="1:1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s="25" customFormat="1" ht="15" customHeight="1">
      <c r="A19" s="24"/>
      <c r="B19" s="24"/>
      <c r="C19" s="24"/>
      <c r="D19" s="121"/>
      <c r="E19" s="137"/>
      <c r="F19" s="137"/>
      <c r="G19" s="24"/>
      <c r="H19" s="24"/>
      <c r="I19" s="24"/>
      <c r="J19" s="24"/>
      <c r="K19" s="24"/>
    </row>
    <row r="20" spans="1:11">
      <c r="A20" s="24"/>
      <c r="B20" s="24"/>
      <c r="C20" s="137"/>
      <c r="D20" s="137"/>
      <c r="E20" s="24"/>
      <c r="F20" s="24"/>
      <c r="G20" s="24"/>
      <c r="H20" s="24"/>
      <c r="I20" s="24"/>
      <c r="J20" s="24"/>
      <c r="K20" s="24"/>
    </row>
    <row r="21" spans="1:1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>
      <c r="A23" s="24"/>
      <c r="B23" s="24"/>
      <c r="C23" s="137"/>
      <c r="D23" s="137"/>
      <c r="E23" s="24"/>
      <c r="F23" s="24"/>
      <c r="G23" s="24"/>
      <c r="H23" s="24"/>
      <c r="I23" s="24"/>
      <c r="J23" s="24"/>
      <c r="K23" s="24"/>
    </row>
    <row r="24" spans="1:1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</row>
    <row r="28" spans="1:1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</row>
    <row r="30" spans="1:1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</row>
    <row r="31" spans="1:1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</sheetData>
  <mergeCells count="6">
    <mergeCell ref="A16:K16"/>
    <mergeCell ref="A17:K17"/>
    <mergeCell ref="A1:K1"/>
    <mergeCell ref="M2:M3"/>
    <mergeCell ref="A2:K2"/>
    <mergeCell ref="A3:K3"/>
  </mergeCells>
  <conditionalFormatting sqref="B7:B14 C7:K9">
    <cfRule type="cellIs" dxfId="5" priority="58" operator="equal">
      <formula>0</formula>
    </cfRule>
  </conditionalFormatting>
  <conditionalFormatting sqref="B15">
    <cfRule type="cellIs" dxfId="4" priority="31" operator="equal">
      <formula>0</formula>
    </cfRule>
  </conditionalFormatting>
  <conditionalFormatting sqref="C10:K11 C14:K14 F13:K13 J12:K12">
    <cfRule type="cellIs" dxfId="3" priority="6" operator="equal">
      <formula>0</formula>
    </cfRule>
  </conditionalFormatting>
  <conditionalFormatting sqref="C15:K15">
    <cfRule type="cellIs" dxfId="2" priority="5" operator="equal">
      <formula>0</formula>
    </cfRule>
  </conditionalFormatting>
  <conditionalFormatting sqref="C12:E13">
    <cfRule type="cellIs" dxfId="1" priority="2" operator="equal">
      <formula>0</formula>
    </cfRule>
  </conditionalFormatting>
  <conditionalFormatting sqref="F12:I12">
    <cfRule type="cellIs" dxfId="0" priority="1" operator="equal">
      <formula>0</formula>
    </cfRule>
  </conditionalFormatting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K55"/>
  <sheetViews>
    <sheetView showGridLines="0" workbookViewId="0">
      <selection activeCell="M11" sqref="M11"/>
    </sheetView>
  </sheetViews>
  <sheetFormatPr baseColWidth="10" defaultColWidth="23.42578125" defaultRowHeight="13.5" customHeight="1"/>
  <cols>
    <col min="1" max="1" width="34.85546875" style="25" bestFit="1" customWidth="1"/>
    <col min="2" max="6" width="12.7109375" style="57" customWidth="1"/>
    <col min="7" max="100" width="10.7109375" style="18" customWidth="1"/>
    <col min="101" max="16384" width="23.42578125" style="18"/>
  </cols>
  <sheetData>
    <row r="1" spans="1:8" ht="12.75" customHeight="1">
      <c r="A1" s="284" t="s">
        <v>306</v>
      </c>
      <c r="B1" s="313"/>
      <c r="C1" s="313"/>
      <c r="D1" s="313"/>
      <c r="E1" s="313"/>
      <c r="F1" s="313"/>
    </row>
    <row r="2" spans="1:8" ht="15" customHeight="1">
      <c r="A2" s="284" t="s">
        <v>285</v>
      </c>
      <c r="B2" s="313"/>
      <c r="C2" s="313"/>
      <c r="D2" s="313"/>
      <c r="E2" s="313"/>
      <c r="F2" s="313"/>
      <c r="H2" s="276" t="s">
        <v>50</v>
      </c>
    </row>
    <row r="3" spans="1:8" ht="15" customHeight="1">
      <c r="A3" s="284" t="s">
        <v>369</v>
      </c>
      <c r="B3" s="313"/>
      <c r="C3" s="313"/>
      <c r="D3" s="313"/>
      <c r="E3" s="313"/>
      <c r="F3" s="313"/>
      <c r="H3" s="276"/>
    </row>
    <row r="4" spans="1:8" ht="12.75">
      <c r="A4" s="284" t="s">
        <v>370</v>
      </c>
      <c r="B4" s="313"/>
      <c r="C4" s="313"/>
      <c r="D4" s="313"/>
      <c r="E4" s="313"/>
      <c r="F4" s="313"/>
    </row>
    <row r="5" spans="1:8" ht="12.75">
      <c r="A5" s="19"/>
      <c r="B5" s="54"/>
      <c r="C5" s="54"/>
      <c r="D5" s="54"/>
      <c r="E5" s="54"/>
      <c r="F5" s="54"/>
      <c r="G5" s="140"/>
    </row>
    <row r="6" spans="1:8" ht="60" customHeight="1">
      <c r="A6" s="214" t="s">
        <v>254</v>
      </c>
      <c r="B6" s="215" t="s">
        <v>79</v>
      </c>
      <c r="C6" s="215" t="s">
        <v>173</v>
      </c>
      <c r="D6" s="215" t="s">
        <v>266</v>
      </c>
      <c r="E6" s="215" t="s">
        <v>297</v>
      </c>
      <c r="F6" s="215" t="s">
        <v>296</v>
      </c>
      <c r="G6" s="140"/>
    </row>
    <row r="7" spans="1:8" ht="15" customHeight="1">
      <c r="A7" s="81" t="s">
        <v>67</v>
      </c>
      <c r="B7" s="49">
        <f>SUM(C7:F7)</f>
        <v>15307</v>
      </c>
      <c r="C7" s="30">
        <v>5111</v>
      </c>
      <c r="D7" s="141">
        <v>881</v>
      </c>
      <c r="E7" s="30">
        <v>1047</v>
      </c>
      <c r="F7" s="30">
        <v>8268</v>
      </c>
      <c r="G7" s="140"/>
    </row>
    <row r="8" spans="1:8" ht="15" customHeight="1">
      <c r="A8" s="74" t="s">
        <v>188</v>
      </c>
      <c r="B8" s="33">
        <f t="shared" ref="B8:B24" si="0">SUM(C8:F8)</f>
        <v>808</v>
      </c>
      <c r="C8" s="111">
        <v>462</v>
      </c>
      <c r="D8" s="111">
        <v>143</v>
      </c>
      <c r="E8" s="111">
        <v>65</v>
      </c>
      <c r="F8" s="111">
        <v>138</v>
      </c>
      <c r="G8" s="140"/>
    </row>
    <row r="9" spans="1:8" ht="15" customHeight="1">
      <c r="A9" s="74" t="s">
        <v>189</v>
      </c>
      <c r="B9" s="33">
        <f t="shared" si="0"/>
        <v>1511</v>
      </c>
      <c r="C9" s="111">
        <v>997</v>
      </c>
      <c r="D9" s="111">
        <v>129</v>
      </c>
      <c r="E9" s="111">
        <v>141</v>
      </c>
      <c r="F9" s="111">
        <v>244</v>
      </c>
      <c r="G9" s="140"/>
    </row>
    <row r="10" spans="1:8" ht="15" customHeight="1">
      <c r="A10" s="74" t="s">
        <v>190</v>
      </c>
      <c r="B10" s="33">
        <f t="shared" si="0"/>
        <v>29</v>
      </c>
      <c r="C10" s="111">
        <v>10</v>
      </c>
      <c r="D10" s="111">
        <v>2</v>
      </c>
      <c r="E10" s="111">
        <v>7</v>
      </c>
      <c r="F10" s="111">
        <v>10</v>
      </c>
      <c r="G10" s="140"/>
    </row>
    <row r="11" spans="1:8" ht="15" customHeight="1">
      <c r="A11" s="74" t="s">
        <v>191</v>
      </c>
      <c r="B11" s="33">
        <f t="shared" si="0"/>
        <v>162</v>
      </c>
      <c r="C11" s="111">
        <v>34</v>
      </c>
      <c r="D11" s="111">
        <v>10</v>
      </c>
      <c r="E11" s="111">
        <v>16</v>
      </c>
      <c r="F11" s="111">
        <v>102</v>
      </c>
      <c r="G11" s="140"/>
    </row>
    <row r="12" spans="1:8" ht="15" customHeight="1">
      <c r="A12" s="74" t="s">
        <v>193</v>
      </c>
      <c r="B12" s="33">
        <f t="shared" si="0"/>
        <v>7994</v>
      </c>
      <c r="C12" s="111">
        <v>663</v>
      </c>
      <c r="D12" s="111">
        <v>38</v>
      </c>
      <c r="E12" s="111">
        <v>483</v>
      </c>
      <c r="F12" s="31">
        <v>6810</v>
      </c>
      <c r="G12" s="140"/>
    </row>
    <row r="13" spans="1:8" ht="15" customHeight="1">
      <c r="A13" s="74" t="s">
        <v>194</v>
      </c>
      <c r="B13" s="33">
        <f t="shared" si="0"/>
        <v>1152</v>
      </c>
      <c r="C13" s="111">
        <v>640</v>
      </c>
      <c r="D13" s="111">
        <v>104</v>
      </c>
      <c r="E13" s="111">
        <v>130</v>
      </c>
      <c r="F13" s="111">
        <v>278</v>
      </c>
      <c r="G13" s="140"/>
    </row>
    <row r="14" spans="1:8" s="145" customFormat="1" ht="15" customHeight="1">
      <c r="A14" s="74" t="s">
        <v>195</v>
      </c>
      <c r="B14" s="33">
        <f t="shared" si="0"/>
        <v>179</v>
      </c>
      <c r="C14" s="111">
        <v>53</v>
      </c>
      <c r="D14" s="111">
        <v>13</v>
      </c>
      <c r="E14" s="111">
        <v>11</v>
      </c>
      <c r="F14" s="111">
        <v>102</v>
      </c>
      <c r="G14" s="144"/>
    </row>
    <row r="15" spans="1:8" s="145" customFormat="1" ht="15" customHeight="1">
      <c r="A15" s="143" t="s">
        <v>196</v>
      </c>
      <c r="B15" s="33">
        <f t="shared" si="0"/>
        <v>88</v>
      </c>
      <c r="C15" s="142">
        <v>23</v>
      </c>
      <c r="D15" s="142">
        <v>11</v>
      </c>
      <c r="E15" s="142">
        <v>7</v>
      </c>
      <c r="F15" s="142">
        <v>47</v>
      </c>
      <c r="G15" s="144"/>
    </row>
    <row r="16" spans="1:8" s="145" customFormat="1" ht="15" customHeight="1">
      <c r="A16" s="143" t="s">
        <v>197</v>
      </c>
      <c r="B16" s="33">
        <f t="shared" si="0"/>
        <v>39</v>
      </c>
      <c r="C16" s="142">
        <v>18</v>
      </c>
      <c r="D16" s="142">
        <v>1</v>
      </c>
      <c r="E16" s="142">
        <v>0</v>
      </c>
      <c r="F16" s="142">
        <v>20</v>
      </c>
      <c r="G16" s="144"/>
    </row>
    <row r="17" spans="1:11" ht="15" customHeight="1">
      <c r="A17" s="143" t="s">
        <v>302</v>
      </c>
      <c r="B17" s="33">
        <f t="shared" si="0"/>
        <v>52</v>
      </c>
      <c r="C17" s="142">
        <v>12</v>
      </c>
      <c r="D17" s="142">
        <v>1</v>
      </c>
      <c r="E17" s="142">
        <v>4</v>
      </c>
      <c r="F17" s="142">
        <v>35</v>
      </c>
      <c r="G17" s="140"/>
    </row>
    <row r="18" spans="1:11" s="145" customFormat="1" ht="15" customHeight="1">
      <c r="A18" s="74" t="s">
        <v>303</v>
      </c>
      <c r="B18" s="33">
        <f t="shared" si="0"/>
        <v>86</v>
      </c>
      <c r="C18" s="111">
        <v>40</v>
      </c>
      <c r="D18" s="111">
        <v>4</v>
      </c>
      <c r="E18" s="111">
        <v>14</v>
      </c>
      <c r="F18" s="111">
        <v>28</v>
      </c>
      <c r="G18" s="144"/>
    </row>
    <row r="19" spans="1:11" s="145" customFormat="1" ht="15" customHeight="1">
      <c r="A19" s="143" t="s">
        <v>196</v>
      </c>
      <c r="B19" s="33">
        <f t="shared" si="0"/>
        <v>46</v>
      </c>
      <c r="C19" s="142">
        <v>24</v>
      </c>
      <c r="D19" s="142">
        <v>0</v>
      </c>
      <c r="E19" s="142">
        <v>8</v>
      </c>
      <c r="F19" s="142">
        <v>14</v>
      </c>
      <c r="G19" s="144"/>
    </row>
    <row r="20" spans="1:11" s="145" customFormat="1" ht="15" customHeight="1">
      <c r="A20" s="143" t="s">
        <v>197</v>
      </c>
      <c r="B20" s="33">
        <f t="shared" si="0"/>
        <v>11</v>
      </c>
      <c r="C20" s="142">
        <v>6</v>
      </c>
      <c r="D20" s="142">
        <v>0</v>
      </c>
      <c r="E20" s="142">
        <v>3</v>
      </c>
      <c r="F20" s="142">
        <v>2</v>
      </c>
      <c r="G20" s="144"/>
    </row>
    <row r="21" spans="1:11" ht="15" customHeight="1">
      <c r="A21" s="143" t="s">
        <v>302</v>
      </c>
      <c r="B21" s="33">
        <f t="shared" si="0"/>
        <v>29</v>
      </c>
      <c r="C21" s="142">
        <v>10</v>
      </c>
      <c r="D21" s="142">
        <v>4</v>
      </c>
      <c r="E21" s="142">
        <v>3</v>
      </c>
      <c r="F21" s="142">
        <v>12</v>
      </c>
      <c r="G21" s="140"/>
    </row>
    <row r="22" spans="1:11" ht="12.75">
      <c r="A22" s="74" t="s">
        <v>200</v>
      </c>
      <c r="B22" s="33">
        <f t="shared" si="0"/>
        <v>9</v>
      </c>
      <c r="C22" s="111">
        <v>6</v>
      </c>
      <c r="D22" s="111">
        <v>0</v>
      </c>
      <c r="E22" s="111">
        <v>3</v>
      </c>
      <c r="F22" s="111">
        <v>0</v>
      </c>
      <c r="G22" s="140"/>
    </row>
    <row r="23" spans="1:11" ht="12.75">
      <c r="A23" s="74" t="s">
        <v>201</v>
      </c>
      <c r="B23" s="33">
        <f t="shared" si="0"/>
        <v>2229</v>
      </c>
      <c r="C23" s="31">
        <v>1526</v>
      </c>
      <c r="D23" s="111">
        <v>156</v>
      </c>
      <c r="E23" s="111">
        <v>169</v>
      </c>
      <c r="F23" s="111">
        <v>378</v>
      </c>
      <c r="G23" s="140"/>
    </row>
    <row r="24" spans="1:11" thickBot="1">
      <c r="A24" s="78" t="s">
        <v>204</v>
      </c>
      <c r="B24" s="52">
        <f t="shared" si="0"/>
        <v>1148</v>
      </c>
      <c r="C24" s="146">
        <v>680</v>
      </c>
      <c r="D24" s="147">
        <v>282</v>
      </c>
      <c r="E24" s="147">
        <v>8</v>
      </c>
      <c r="F24" s="147">
        <v>178</v>
      </c>
      <c r="G24" s="140"/>
    </row>
    <row r="25" spans="1:11" ht="12.75" customHeight="1">
      <c r="A25" s="288" t="s">
        <v>305</v>
      </c>
      <c r="B25" s="314"/>
      <c r="C25" s="314"/>
      <c r="D25" s="314"/>
      <c r="E25" s="314"/>
      <c r="F25" s="314"/>
      <c r="G25" s="140"/>
    </row>
    <row r="26" spans="1:11" ht="12.75" customHeight="1">
      <c r="A26" s="25" t="s">
        <v>304</v>
      </c>
      <c r="B26" s="56"/>
      <c r="C26" s="56"/>
      <c r="D26" s="56"/>
      <c r="E26" s="56"/>
      <c r="F26" s="56"/>
      <c r="G26" s="24"/>
      <c r="H26" s="24"/>
      <c r="I26" s="24"/>
      <c r="J26" s="24"/>
      <c r="K26" s="24"/>
    </row>
    <row r="27" spans="1:11" ht="12.75">
      <c r="A27" s="312" t="s">
        <v>301</v>
      </c>
      <c r="B27" s="312"/>
      <c r="C27" s="312"/>
      <c r="D27" s="312"/>
      <c r="E27" s="312"/>
      <c r="F27" s="312"/>
    </row>
    <row r="28" spans="1:11" ht="12.75"/>
    <row r="29" spans="1:11" ht="12.75"/>
    <row r="30" spans="1:11" ht="12.75"/>
    <row r="31" spans="1:11" ht="12.75"/>
    <row r="32" spans="1:11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</sheetData>
  <mergeCells count="7">
    <mergeCell ref="A1:F1"/>
    <mergeCell ref="A4:F4"/>
    <mergeCell ref="H2:H3"/>
    <mergeCell ref="A27:F27"/>
    <mergeCell ref="A2:F2"/>
    <mergeCell ref="A3:F3"/>
    <mergeCell ref="A25:F25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71"/>
  <sheetViews>
    <sheetView showGridLines="0" workbookViewId="0">
      <selection activeCell="E30" sqref="E30"/>
    </sheetView>
  </sheetViews>
  <sheetFormatPr baseColWidth="10" defaultRowHeight="13.5" customHeight="1"/>
  <cols>
    <col min="1" max="1" width="16.7109375" style="25" bestFit="1" customWidth="1"/>
    <col min="2" max="6" width="15.7109375" style="25" customWidth="1"/>
    <col min="7" max="44" width="10.7109375" style="18" customWidth="1"/>
    <col min="45" max="16384" width="11.42578125" style="18"/>
  </cols>
  <sheetData>
    <row r="1" spans="1:8" ht="12.75">
      <c r="A1" s="284" t="s">
        <v>307</v>
      </c>
      <c r="B1" s="313"/>
      <c r="C1" s="313"/>
      <c r="D1" s="313"/>
      <c r="E1" s="313"/>
      <c r="F1" s="313"/>
    </row>
    <row r="2" spans="1:8" ht="15" customHeight="1">
      <c r="A2" s="284" t="s">
        <v>285</v>
      </c>
      <c r="B2" s="313"/>
      <c r="C2" s="313"/>
      <c r="D2" s="313"/>
      <c r="E2" s="313"/>
      <c r="F2" s="313"/>
      <c r="H2" s="276" t="s">
        <v>50</v>
      </c>
    </row>
    <row r="3" spans="1:8" ht="15" customHeight="1">
      <c r="A3" s="284" t="s">
        <v>308</v>
      </c>
      <c r="B3" s="313"/>
      <c r="C3" s="313"/>
      <c r="D3" s="313"/>
      <c r="E3" s="313"/>
      <c r="F3" s="313"/>
      <c r="H3" s="276"/>
    </row>
    <row r="4" spans="1:8" ht="12.75">
      <c r="A4" s="284" t="s">
        <v>371</v>
      </c>
      <c r="B4" s="313"/>
      <c r="C4" s="313"/>
      <c r="D4" s="313"/>
      <c r="E4" s="313"/>
      <c r="F4" s="313"/>
    </row>
    <row r="5" spans="1:8" ht="15">
      <c r="A5" s="36"/>
      <c r="B5" s="36"/>
      <c r="C5" s="36"/>
      <c r="D5" s="36"/>
      <c r="E5" s="36"/>
      <c r="F5" s="36"/>
    </row>
    <row r="6" spans="1:8" s="28" customFormat="1" ht="48.75" customHeight="1">
      <c r="A6" s="220" t="s">
        <v>83</v>
      </c>
      <c r="B6" s="221" t="s">
        <v>79</v>
      </c>
      <c r="C6" s="221" t="s">
        <v>173</v>
      </c>
      <c r="D6" s="221" t="s">
        <v>266</v>
      </c>
      <c r="E6" s="221" t="s">
        <v>297</v>
      </c>
      <c r="F6" s="221" t="s">
        <v>296</v>
      </c>
    </row>
    <row r="7" spans="1:8" ht="15" customHeight="1">
      <c r="A7" s="32" t="s">
        <v>67</v>
      </c>
      <c r="B7" s="30">
        <f>SUM(C7:F7)</f>
        <v>15307</v>
      </c>
      <c r="C7" s="30">
        <v>5111</v>
      </c>
      <c r="D7" s="41">
        <v>881</v>
      </c>
      <c r="E7" s="30">
        <v>1047</v>
      </c>
      <c r="F7" s="30">
        <v>8268</v>
      </c>
    </row>
    <row r="8" spans="1:8" ht="15" customHeight="1">
      <c r="A8" s="24" t="s">
        <v>116</v>
      </c>
      <c r="B8" s="29">
        <f t="shared" ref="B8:B34" si="0">SUM(C8:F8)</f>
        <v>626</v>
      </c>
      <c r="C8" s="29">
        <v>41</v>
      </c>
      <c r="D8" s="29">
        <v>70</v>
      </c>
      <c r="E8" s="29">
        <v>78</v>
      </c>
      <c r="F8" s="29">
        <v>437</v>
      </c>
    </row>
    <row r="9" spans="1:8" ht="15" customHeight="1">
      <c r="A9" s="24" t="s">
        <v>117</v>
      </c>
      <c r="B9" s="31">
        <f t="shared" si="0"/>
        <v>1295</v>
      </c>
      <c r="C9" s="29">
        <v>765</v>
      </c>
      <c r="D9" s="29">
        <v>14</v>
      </c>
      <c r="E9" s="29">
        <v>53</v>
      </c>
      <c r="F9" s="29">
        <v>463</v>
      </c>
    </row>
    <row r="10" spans="1:8" ht="15" customHeight="1">
      <c r="A10" s="24" t="s">
        <v>118</v>
      </c>
      <c r="B10" s="29">
        <f t="shared" si="0"/>
        <v>974</v>
      </c>
      <c r="C10" s="29">
        <v>454</v>
      </c>
      <c r="D10" s="29">
        <v>0</v>
      </c>
      <c r="E10" s="29">
        <v>105</v>
      </c>
      <c r="F10" s="29">
        <v>415</v>
      </c>
    </row>
    <row r="11" spans="1:8" s="28" customFormat="1" ht="15" customHeight="1">
      <c r="A11" s="24" t="s">
        <v>119</v>
      </c>
      <c r="B11" s="31">
        <f t="shared" si="0"/>
        <v>1238</v>
      </c>
      <c r="C11" s="29">
        <v>459</v>
      </c>
      <c r="D11" s="29">
        <v>21</v>
      </c>
      <c r="E11" s="29">
        <v>78</v>
      </c>
      <c r="F11" s="29">
        <v>680</v>
      </c>
    </row>
    <row r="12" spans="1:8" ht="15" customHeight="1">
      <c r="A12" s="24" t="s">
        <v>120</v>
      </c>
      <c r="B12" s="29">
        <f t="shared" si="0"/>
        <v>192</v>
      </c>
      <c r="C12" s="29">
        <v>0</v>
      </c>
      <c r="D12" s="29">
        <v>43</v>
      </c>
      <c r="E12" s="29">
        <v>14</v>
      </c>
      <c r="F12" s="29">
        <v>135</v>
      </c>
    </row>
    <row r="13" spans="1:8" ht="15" customHeight="1">
      <c r="A13" s="24" t="s">
        <v>121</v>
      </c>
      <c r="B13" s="29">
        <f t="shared" si="0"/>
        <v>517</v>
      </c>
      <c r="C13" s="29">
        <v>306</v>
      </c>
      <c r="D13" s="29">
        <v>0</v>
      </c>
      <c r="E13" s="29">
        <v>3</v>
      </c>
      <c r="F13" s="29">
        <v>208</v>
      </c>
    </row>
    <row r="14" spans="1:8" ht="15" customHeight="1">
      <c r="A14" s="24" t="s">
        <v>122</v>
      </c>
      <c r="B14" s="29">
        <f t="shared" si="0"/>
        <v>127</v>
      </c>
      <c r="C14" s="29">
        <v>0</v>
      </c>
      <c r="D14" s="29">
        <v>26</v>
      </c>
      <c r="E14" s="29">
        <v>11</v>
      </c>
      <c r="F14" s="29">
        <v>90</v>
      </c>
    </row>
    <row r="15" spans="1:8" s="25" customFormat="1" ht="15" customHeight="1">
      <c r="A15" s="24" t="s">
        <v>123</v>
      </c>
      <c r="B15" s="31">
        <f t="shared" si="0"/>
        <v>1500</v>
      </c>
      <c r="C15" s="29">
        <v>612</v>
      </c>
      <c r="D15" s="29">
        <v>29</v>
      </c>
      <c r="E15" s="29">
        <v>214</v>
      </c>
      <c r="F15" s="29">
        <v>645</v>
      </c>
    </row>
    <row r="16" spans="1:8" ht="12.75">
      <c r="A16" s="24" t="s">
        <v>124</v>
      </c>
      <c r="B16" s="29">
        <f t="shared" si="0"/>
        <v>631</v>
      </c>
      <c r="C16" s="29">
        <v>244</v>
      </c>
      <c r="D16" s="29">
        <v>81</v>
      </c>
      <c r="E16" s="29">
        <v>21</v>
      </c>
      <c r="F16" s="29">
        <v>285</v>
      </c>
    </row>
    <row r="17" spans="1:6" ht="12.75">
      <c r="A17" s="24" t="s">
        <v>125</v>
      </c>
      <c r="B17" s="29">
        <f t="shared" si="0"/>
        <v>795</v>
      </c>
      <c r="C17" s="29">
        <v>214</v>
      </c>
      <c r="D17" s="29">
        <v>54</v>
      </c>
      <c r="E17" s="29">
        <v>50</v>
      </c>
      <c r="F17" s="29">
        <v>477</v>
      </c>
    </row>
    <row r="18" spans="1:6" ht="12.75">
      <c r="A18" s="24" t="s">
        <v>126</v>
      </c>
      <c r="B18" s="33">
        <f t="shared" si="0"/>
        <v>107</v>
      </c>
      <c r="C18" s="29">
        <v>0</v>
      </c>
      <c r="D18" s="29">
        <v>12</v>
      </c>
      <c r="E18" s="29">
        <v>4</v>
      </c>
      <c r="F18" s="29">
        <v>91</v>
      </c>
    </row>
    <row r="19" spans="1:6" ht="12.75">
      <c r="A19" s="24" t="s">
        <v>127</v>
      </c>
      <c r="B19" s="31">
        <f t="shared" si="0"/>
        <v>1220</v>
      </c>
      <c r="C19" s="29">
        <v>632</v>
      </c>
      <c r="D19" s="29">
        <v>0</v>
      </c>
      <c r="E19" s="29">
        <v>63</v>
      </c>
      <c r="F19" s="29">
        <v>525</v>
      </c>
    </row>
    <row r="20" spans="1:6" ht="12.75">
      <c r="A20" s="24" t="s">
        <v>128</v>
      </c>
      <c r="B20" s="29">
        <f t="shared" si="0"/>
        <v>502</v>
      </c>
      <c r="C20" s="29">
        <v>395</v>
      </c>
      <c r="D20" s="29">
        <v>0</v>
      </c>
      <c r="E20" s="29">
        <v>4</v>
      </c>
      <c r="F20" s="29">
        <v>103</v>
      </c>
    </row>
    <row r="21" spans="1:6" ht="12.75">
      <c r="A21" s="24" t="s">
        <v>129</v>
      </c>
      <c r="B21" s="31">
        <f t="shared" si="0"/>
        <v>1124</v>
      </c>
      <c r="C21" s="29">
        <v>395</v>
      </c>
      <c r="D21" s="29">
        <v>41</v>
      </c>
      <c r="E21" s="29">
        <v>96</v>
      </c>
      <c r="F21" s="29">
        <v>592</v>
      </c>
    </row>
    <row r="22" spans="1:6" ht="12.75">
      <c r="A22" s="24" t="s">
        <v>212</v>
      </c>
      <c r="B22" s="33">
        <f t="shared" si="0"/>
        <v>149</v>
      </c>
      <c r="C22" s="29">
        <v>0</v>
      </c>
      <c r="D22" s="29">
        <v>29</v>
      </c>
      <c r="E22" s="29">
        <v>15</v>
      </c>
      <c r="F22" s="29">
        <v>105</v>
      </c>
    </row>
    <row r="23" spans="1:6" ht="12.75">
      <c r="A23" s="24" t="s">
        <v>131</v>
      </c>
      <c r="B23" s="29">
        <f t="shared" si="0"/>
        <v>634</v>
      </c>
      <c r="C23" s="29">
        <v>228</v>
      </c>
      <c r="D23" s="29">
        <v>25</v>
      </c>
      <c r="E23" s="29">
        <v>5</v>
      </c>
      <c r="F23" s="29">
        <v>376</v>
      </c>
    </row>
    <row r="24" spans="1:6" ht="12.75">
      <c r="A24" s="24" t="s">
        <v>132</v>
      </c>
      <c r="B24" s="29">
        <f t="shared" si="0"/>
        <v>329</v>
      </c>
      <c r="C24" s="29" t="s">
        <v>81</v>
      </c>
      <c r="D24" s="29">
        <v>30</v>
      </c>
      <c r="E24" s="29">
        <v>9</v>
      </c>
      <c r="F24" s="29">
        <v>290</v>
      </c>
    </row>
    <row r="25" spans="1:6" ht="12.75">
      <c r="A25" s="24" t="s">
        <v>133</v>
      </c>
      <c r="B25" s="29">
        <f t="shared" si="0"/>
        <v>500</v>
      </c>
      <c r="C25" s="29" t="s">
        <v>81</v>
      </c>
      <c r="D25" s="29">
        <v>28</v>
      </c>
      <c r="E25" s="29">
        <v>29</v>
      </c>
      <c r="F25" s="29">
        <v>443</v>
      </c>
    </row>
    <row r="26" spans="1:6" ht="12.75">
      <c r="A26" s="24" t="s">
        <v>134</v>
      </c>
      <c r="B26" s="29">
        <f t="shared" si="0"/>
        <v>234</v>
      </c>
      <c r="C26" s="29" t="s">
        <v>81</v>
      </c>
      <c r="D26" s="29">
        <v>44</v>
      </c>
      <c r="E26" s="29">
        <v>17</v>
      </c>
      <c r="F26" s="29">
        <v>173</v>
      </c>
    </row>
    <row r="27" spans="1:6" ht="12.75">
      <c r="A27" s="24" t="s">
        <v>135</v>
      </c>
      <c r="B27" s="29">
        <f t="shared" si="0"/>
        <v>455</v>
      </c>
      <c r="C27" s="29">
        <v>136</v>
      </c>
      <c r="D27" s="29">
        <v>0</v>
      </c>
      <c r="E27" s="29">
        <v>45</v>
      </c>
      <c r="F27" s="29">
        <v>274</v>
      </c>
    </row>
    <row r="28" spans="1:6" ht="12.75">
      <c r="A28" s="24" t="s">
        <v>136</v>
      </c>
      <c r="B28" s="29">
        <f t="shared" si="0"/>
        <v>689</v>
      </c>
      <c r="C28" s="29">
        <v>0</v>
      </c>
      <c r="D28" s="29">
        <v>87</v>
      </c>
      <c r="E28" s="29">
        <v>37</v>
      </c>
      <c r="F28" s="29">
        <v>565</v>
      </c>
    </row>
    <row r="29" spans="1:6" ht="12.75">
      <c r="A29" s="24" t="s">
        <v>137</v>
      </c>
      <c r="B29" s="33">
        <f t="shared" si="0"/>
        <v>208</v>
      </c>
      <c r="C29" s="29">
        <v>0</v>
      </c>
      <c r="D29" s="29">
        <v>29</v>
      </c>
      <c r="E29" s="29">
        <v>11</v>
      </c>
      <c r="F29" s="29">
        <v>168</v>
      </c>
    </row>
    <row r="30" spans="1:6" ht="12.75">
      <c r="A30" s="24" t="s">
        <v>239</v>
      </c>
      <c r="B30" s="29">
        <f t="shared" si="0"/>
        <v>203</v>
      </c>
      <c r="C30" s="29">
        <v>0</v>
      </c>
      <c r="D30" s="29">
        <v>45</v>
      </c>
      <c r="E30" s="29">
        <v>2</v>
      </c>
      <c r="F30" s="29">
        <v>156</v>
      </c>
    </row>
    <row r="31" spans="1:6" ht="12.75">
      <c r="A31" s="24" t="s">
        <v>139</v>
      </c>
      <c r="B31" s="33">
        <f t="shared" si="0"/>
        <v>76</v>
      </c>
      <c r="C31" s="29">
        <v>0</v>
      </c>
      <c r="D31" s="29">
        <v>12</v>
      </c>
      <c r="E31" s="29">
        <v>2</v>
      </c>
      <c r="F31" s="29">
        <v>62</v>
      </c>
    </row>
    <row r="32" spans="1:6" ht="12.75">
      <c r="A32" s="24" t="s">
        <v>140</v>
      </c>
      <c r="B32" s="29">
        <f t="shared" si="0"/>
        <v>393</v>
      </c>
      <c r="C32" s="29">
        <v>0</v>
      </c>
      <c r="D32" s="29">
        <v>134</v>
      </c>
      <c r="E32" s="29">
        <v>58</v>
      </c>
      <c r="F32" s="29">
        <v>201</v>
      </c>
    </row>
    <row r="33" spans="1:6" ht="12.75">
      <c r="A33" s="24" t="s">
        <v>141</v>
      </c>
      <c r="B33" s="29">
        <f t="shared" si="0"/>
        <v>497</v>
      </c>
      <c r="C33" s="29">
        <v>230</v>
      </c>
      <c r="D33" s="29">
        <v>0</v>
      </c>
      <c r="E33" s="29">
        <v>23</v>
      </c>
      <c r="F33" s="29">
        <v>244</v>
      </c>
    </row>
    <row r="34" spans="1:6" ht="12.75" customHeight="1" thickBot="1">
      <c r="A34" s="34" t="s">
        <v>142</v>
      </c>
      <c r="B34" s="52">
        <f t="shared" si="0"/>
        <v>92</v>
      </c>
      <c r="C34" s="52">
        <v>0</v>
      </c>
      <c r="D34" s="52">
        <v>27</v>
      </c>
      <c r="E34" s="52">
        <v>0</v>
      </c>
      <c r="F34" s="52">
        <v>65</v>
      </c>
    </row>
    <row r="35" spans="1:6" ht="12.75" customHeight="1">
      <c r="A35" s="312" t="s">
        <v>301</v>
      </c>
      <c r="B35" s="312"/>
      <c r="C35" s="312"/>
      <c r="D35" s="312"/>
      <c r="E35" s="312"/>
      <c r="F35" s="312"/>
    </row>
    <row r="36" spans="1:6" ht="12.75">
      <c r="A36" s="288"/>
      <c r="B36" s="315"/>
      <c r="C36" s="315"/>
      <c r="D36" s="315"/>
      <c r="E36" s="315"/>
      <c r="F36" s="315"/>
    </row>
    <row r="37" spans="1:6" ht="12.75"/>
    <row r="38" spans="1:6" ht="12.75"/>
    <row r="39" spans="1:6" ht="12.75"/>
    <row r="40" spans="1:6" ht="12.75"/>
    <row r="41" spans="1:6" ht="12.75"/>
    <row r="42" spans="1:6" ht="12.75"/>
    <row r="43" spans="1:6" ht="12.75"/>
    <row r="44" spans="1:6" ht="12.75"/>
    <row r="45" spans="1:6" ht="12.75"/>
    <row r="46" spans="1:6" ht="12.75"/>
    <row r="47" spans="1:6" ht="12.75"/>
    <row r="48" spans="1:6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</sheetData>
  <mergeCells count="7">
    <mergeCell ref="H2:H3"/>
    <mergeCell ref="A35:F35"/>
    <mergeCell ref="A1:F1"/>
    <mergeCell ref="A36:F36"/>
    <mergeCell ref="A2:F2"/>
    <mergeCell ref="A4:F4"/>
    <mergeCell ref="A3:F3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4" tint="-0.499984740745262"/>
    <pageSetUpPr fitToPage="1"/>
  </sheetPr>
  <dimension ref="A1:K54"/>
  <sheetViews>
    <sheetView showGridLines="0" workbookViewId="0">
      <selection activeCell="N25" sqref="N25"/>
    </sheetView>
  </sheetViews>
  <sheetFormatPr baseColWidth="10" defaultRowHeight="15" customHeight="1"/>
  <cols>
    <col min="1" max="1" width="5.7109375" style="17" customWidth="1"/>
    <col min="2" max="9" width="11.42578125" style="17"/>
    <col min="10" max="10" width="5.7109375" style="17" customWidth="1"/>
    <col min="11" max="16384" width="11.42578125" style="17"/>
  </cols>
  <sheetData>
    <row r="1" spans="1:11" ht="15" customHeight="1" thickBot="1"/>
    <row r="2" spans="1:11" ht="15" customHeight="1">
      <c r="B2" s="204"/>
      <c r="C2" s="205"/>
      <c r="D2" s="205"/>
      <c r="E2" s="205"/>
      <c r="F2" s="205"/>
      <c r="G2" s="205"/>
      <c r="H2" s="205"/>
      <c r="I2" s="206"/>
      <c r="K2" s="276" t="s">
        <v>50</v>
      </c>
    </row>
    <row r="3" spans="1:11" ht="15" customHeight="1">
      <c r="B3" s="207"/>
      <c r="C3" s="208"/>
      <c r="D3" s="208"/>
      <c r="E3" s="208"/>
      <c r="F3" s="208"/>
      <c r="G3" s="208"/>
      <c r="H3" s="208"/>
      <c r="I3" s="209"/>
      <c r="K3" s="276"/>
    </row>
    <row r="4" spans="1:11" ht="15" customHeight="1">
      <c r="B4" s="207"/>
      <c r="C4" s="208"/>
      <c r="D4" s="208"/>
      <c r="E4" s="208"/>
      <c r="F4" s="208"/>
      <c r="G4" s="208"/>
      <c r="H4" s="208"/>
      <c r="I4" s="209"/>
    </row>
    <row r="5" spans="1:11" ht="15" customHeight="1">
      <c r="B5" s="207"/>
      <c r="C5" s="208"/>
      <c r="D5" s="208"/>
      <c r="E5" s="208"/>
      <c r="F5" s="208"/>
      <c r="G5" s="208"/>
      <c r="H5" s="208"/>
      <c r="I5" s="209"/>
    </row>
    <row r="6" spans="1:11" ht="15" customHeight="1">
      <c r="B6" s="207"/>
      <c r="C6" s="208"/>
      <c r="D6" s="208"/>
      <c r="E6" s="208"/>
      <c r="F6" s="208"/>
      <c r="G6" s="208"/>
      <c r="H6" s="208"/>
      <c r="I6" s="209"/>
    </row>
    <row r="7" spans="1:11" ht="15" customHeight="1">
      <c r="B7" s="207"/>
      <c r="C7" s="208"/>
      <c r="D7" s="208"/>
      <c r="E7" s="208"/>
      <c r="F7" s="208"/>
      <c r="G7" s="208"/>
      <c r="H7" s="208"/>
      <c r="I7" s="209"/>
    </row>
    <row r="8" spans="1:11" ht="15" customHeight="1">
      <c r="B8" s="207"/>
      <c r="C8" s="208"/>
      <c r="D8" s="208"/>
      <c r="E8" s="208"/>
      <c r="F8" s="208"/>
      <c r="G8" s="208"/>
      <c r="H8" s="208"/>
      <c r="I8" s="209"/>
    </row>
    <row r="9" spans="1:11" ht="15" customHeight="1">
      <c r="B9" s="207"/>
      <c r="C9" s="208"/>
      <c r="D9" s="208"/>
      <c r="E9" s="208"/>
      <c r="F9" s="208"/>
      <c r="G9" s="208"/>
      <c r="H9" s="208"/>
      <c r="I9" s="209"/>
    </row>
    <row r="10" spans="1:11" ht="15" customHeight="1">
      <c r="B10" s="207"/>
      <c r="C10" s="208"/>
      <c r="D10" s="208"/>
      <c r="E10" s="208"/>
      <c r="F10" s="208"/>
      <c r="G10" s="208"/>
      <c r="H10" s="208"/>
      <c r="I10" s="209"/>
    </row>
    <row r="11" spans="1:11" ht="15" customHeight="1">
      <c r="A11" s="210"/>
      <c r="B11" s="207"/>
      <c r="C11" s="208"/>
      <c r="D11" s="208"/>
      <c r="E11" s="208"/>
      <c r="F11" s="208"/>
      <c r="G11" s="208"/>
      <c r="H11" s="208"/>
      <c r="I11" s="209"/>
      <c r="J11" s="210"/>
    </row>
    <row r="12" spans="1:11" ht="15" customHeight="1">
      <c r="A12" s="210"/>
      <c r="B12" s="207"/>
      <c r="C12" s="208"/>
      <c r="D12" s="208"/>
      <c r="E12" s="208"/>
      <c r="F12" s="208"/>
      <c r="G12" s="208"/>
      <c r="H12" s="208"/>
      <c r="I12" s="209"/>
      <c r="J12" s="210"/>
    </row>
    <row r="13" spans="1:11" ht="15" customHeight="1">
      <c r="A13" s="210"/>
      <c r="B13" s="280" t="s">
        <v>353</v>
      </c>
      <c r="C13" s="281"/>
      <c r="D13" s="281"/>
      <c r="E13" s="281"/>
      <c r="F13" s="281"/>
      <c r="G13" s="281"/>
      <c r="H13" s="281"/>
      <c r="I13" s="282"/>
      <c r="J13" s="210"/>
    </row>
    <row r="14" spans="1:11" ht="15" customHeight="1">
      <c r="A14" s="210"/>
      <c r="B14" s="280"/>
      <c r="C14" s="281"/>
      <c r="D14" s="281"/>
      <c r="E14" s="281"/>
      <c r="F14" s="281"/>
      <c r="G14" s="281"/>
      <c r="H14" s="281"/>
      <c r="I14" s="282"/>
      <c r="J14" s="210"/>
    </row>
    <row r="15" spans="1:11" ht="15" customHeight="1">
      <c r="A15" s="210"/>
      <c r="B15" s="280"/>
      <c r="C15" s="281"/>
      <c r="D15" s="281"/>
      <c r="E15" s="281"/>
      <c r="F15" s="281"/>
      <c r="G15" s="281"/>
      <c r="H15" s="281"/>
      <c r="I15" s="282"/>
      <c r="J15" s="210"/>
    </row>
    <row r="16" spans="1:11" ht="15" customHeight="1">
      <c r="A16" s="210"/>
      <c r="B16" s="280"/>
      <c r="C16" s="281"/>
      <c r="D16" s="281"/>
      <c r="E16" s="281"/>
      <c r="F16" s="281"/>
      <c r="G16" s="281"/>
      <c r="H16" s="281"/>
      <c r="I16" s="282"/>
      <c r="J16" s="210"/>
    </row>
    <row r="17" spans="1:10" ht="15" customHeight="1">
      <c r="A17" s="210"/>
      <c r="B17" s="280"/>
      <c r="C17" s="281"/>
      <c r="D17" s="281"/>
      <c r="E17" s="281"/>
      <c r="F17" s="281"/>
      <c r="G17" s="281"/>
      <c r="H17" s="281"/>
      <c r="I17" s="282"/>
      <c r="J17" s="210"/>
    </row>
    <row r="18" spans="1:10" ht="15" customHeight="1">
      <c r="A18" s="210"/>
      <c r="B18" s="280"/>
      <c r="C18" s="281"/>
      <c r="D18" s="281"/>
      <c r="E18" s="281"/>
      <c r="F18" s="281"/>
      <c r="G18" s="281"/>
      <c r="H18" s="281"/>
      <c r="I18" s="282"/>
      <c r="J18" s="210"/>
    </row>
    <row r="19" spans="1:10" ht="15" customHeight="1">
      <c r="A19" s="210"/>
      <c r="B19" s="280"/>
      <c r="C19" s="281"/>
      <c r="D19" s="281"/>
      <c r="E19" s="281"/>
      <c r="F19" s="281"/>
      <c r="G19" s="281"/>
      <c r="H19" s="281"/>
      <c r="I19" s="282"/>
      <c r="J19" s="210"/>
    </row>
    <row r="20" spans="1:10" ht="15" customHeight="1">
      <c r="A20" s="210"/>
      <c r="B20" s="280"/>
      <c r="C20" s="281"/>
      <c r="D20" s="281"/>
      <c r="E20" s="281"/>
      <c r="F20" s="281"/>
      <c r="G20" s="281"/>
      <c r="H20" s="281"/>
      <c r="I20" s="282"/>
      <c r="J20" s="210"/>
    </row>
    <row r="21" spans="1:10" ht="15" customHeight="1">
      <c r="A21" s="210"/>
      <c r="B21" s="280"/>
      <c r="C21" s="281"/>
      <c r="D21" s="281"/>
      <c r="E21" s="281"/>
      <c r="F21" s="281"/>
      <c r="G21" s="281"/>
      <c r="H21" s="281"/>
      <c r="I21" s="282"/>
      <c r="J21" s="210"/>
    </row>
    <row r="22" spans="1:10" ht="15" customHeight="1">
      <c r="A22" s="210"/>
      <c r="B22" s="280"/>
      <c r="C22" s="281"/>
      <c r="D22" s="281"/>
      <c r="E22" s="281"/>
      <c r="F22" s="281"/>
      <c r="G22" s="281"/>
      <c r="H22" s="281"/>
      <c r="I22" s="282"/>
      <c r="J22" s="210"/>
    </row>
    <row r="23" spans="1:10" ht="15" customHeight="1">
      <c r="A23" s="210"/>
      <c r="B23" s="280"/>
      <c r="C23" s="281"/>
      <c r="D23" s="281"/>
      <c r="E23" s="281"/>
      <c r="F23" s="281"/>
      <c r="G23" s="281"/>
      <c r="H23" s="281"/>
      <c r="I23" s="282"/>
      <c r="J23" s="210"/>
    </row>
    <row r="24" spans="1:10" ht="15" customHeight="1">
      <c r="A24" s="210"/>
      <c r="B24" s="280"/>
      <c r="C24" s="281"/>
      <c r="D24" s="281"/>
      <c r="E24" s="281"/>
      <c r="F24" s="281"/>
      <c r="G24" s="281"/>
      <c r="H24" s="281"/>
      <c r="I24" s="282"/>
      <c r="J24" s="210"/>
    </row>
    <row r="25" spans="1:10" ht="15" customHeight="1">
      <c r="A25" s="210"/>
      <c r="B25" s="280"/>
      <c r="C25" s="281"/>
      <c r="D25" s="281"/>
      <c r="E25" s="281"/>
      <c r="F25" s="281"/>
      <c r="G25" s="281"/>
      <c r="H25" s="281"/>
      <c r="I25" s="282"/>
      <c r="J25" s="210"/>
    </row>
    <row r="26" spans="1:10" ht="15" customHeight="1">
      <c r="A26" s="210"/>
      <c r="B26" s="280"/>
      <c r="C26" s="281"/>
      <c r="D26" s="281"/>
      <c r="E26" s="281"/>
      <c r="F26" s="281"/>
      <c r="G26" s="281"/>
      <c r="H26" s="281"/>
      <c r="I26" s="282"/>
      <c r="J26" s="210"/>
    </row>
    <row r="27" spans="1:10" ht="15" customHeight="1">
      <c r="A27" s="210"/>
      <c r="B27" s="280"/>
      <c r="C27" s="281"/>
      <c r="D27" s="281"/>
      <c r="E27" s="281"/>
      <c r="F27" s="281"/>
      <c r="G27" s="281"/>
      <c r="H27" s="281"/>
      <c r="I27" s="282"/>
      <c r="J27" s="210"/>
    </row>
    <row r="28" spans="1:10" ht="15" customHeight="1">
      <c r="A28" s="210"/>
      <c r="B28" s="280"/>
      <c r="C28" s="281"/>
      <c r="D28" s="281"/>
      <c r="E28" s="281"/>
      <c r="F28" s="281"/>
      <c r="G28" s="281"/>
      <c r="H28" s="281"/>
      <c r="I28" s="282"/>
      <c r="J28" s="210"/>
    </row>
    <row r="29" spans="1:10" ht="15" customHeight="1">
      <c r="A29" s="210"/>
      <c r="B29" s="280"/>
      <c r="C29" s="281"/>
      <c r="D29" s="281"/>
      <c r="E29" s="281"/>
      <c r="F29" s="281"/>
      <c r="G29" s="281"/>
      <c r="H29" s="281"/>
      <c r="I29" s="282"/>
      <c r="J29" s="210"/>
    </row>
    <row r="30" spans="1:10" ht="15" customHeight="1">
      <c r="B30" s="280"/>
      <c r="C30" s="281"/>
      <c r="D30" s="281"/>
      <c r="E30" s="281"/>
      <c r="F30" s="281"/>
      <c r="G30" s="281"/>
      <c r="H30" s="281"/>
      <c r="I30" s="282"/>
    </row>
    <row r="31" spans="1:10" ht="15" customHeight="1">
      <c r="B31" s="280"/>
      <c r="C31" s="281"/>
      <c r="D31" s="281"/>
      <c r="E31" s="281"/>
      <c r="F31" s="281"/>
      <c r="G31" s="281"/>
      <c r="H31" s="281"/>
      <c r="I31" s="282"/>
    </row>
    <row r="32" spans="1:10" ht="15" customHeight="1">
      <c r="B32" s="280"/>
      <c r="C32" s="281"/>
      <c r="D32" s="281"/>
      <c r="E32" s="281"/>
      <c r="F32" s="281"/>
      <c r="G32" s="281"/>
      <c r="H32" s="281"/>
      <c r="I32" s="282"/>
    </row>
    <row r="33" spans="2:9" ht="15" customHeight="1">
      <c r="B33" s="207"/>
      <c r="C33" s="208"/>
      <c r="D33" s="208"/>
      <c r="E33" s="208"/>
      <c r="F33" s="208"/>
      <c r="G33" s="208"/>
      <c r="H33" s="208"/>
      <c r="I33" s="209"/>
    </row>
    <row r="34" spans="2:9" ht="15" customHeight="1">
      <c r="B34" s="207"/>
      <c r="C34" s="208"/>
      <c r="D34" s="208"/>
      <c r="E34" s="208"/>
      <c r="F34" s="208"/>
      <c r="G34" s="208"/>
      <c r="H34" s="208"/>
      <c r="I34" s="209"/>
    </row>
    <row r="35" spans="2:9" ht="15" customHeight="1">
      <c r="B35" s="207"/>
      <c r="C35" s="208"/>
      <c r="D35" s="208"/>
      <c r="E35" s="208"/>
      <c r="F35" s="208"/>
      <c r="G35" s="208"/>
      <c r="H35" s="208"/>
      <c r="I35" s="209"/>
    </row>
    <row r="36" spans="2:9" ht="15" customHeight="1">
      <c r="B36" s="207"/>
      <c r="C36" s="208"/>
      <c r="D36" s="208"/>
      <c r="E36" s="208"/>
      <c r="F36" s="208"/>
      <c r="G36" s="208"/>
      <c r="H36" s="208"/>
      <c r="I36" s="209"/>
    </row>
    <row r="37" spans="2:9" ht="15" customHeight="1">
      <c r="B37" s="207"/>
      <c r="C37" s="208"/>
      <c r="D37" s="208"/>
      <c r="E37" s="208"/>
      <c r="F37" s="208"/>
      <c r="G37" s="208"/>
      <c r="H37" s="208"/>
      <c r="I37" s="209"/>
    </row>
    <row r="38" spans="2:9" ht="15" customHeight="1">
      <c r="B38" s="207"/>
      <c r="C38" s="208"/>
      <c r="D38" s="208"/>
      <c r="E38" s="208"/>
      <c r="F38" s="208"/>
      <c r="G38" s="208"/>
      <c r="H38" s="208"/>
      <c r="I38" s="209"/>
    </row>
    <row r="39" spans="2:9" ht="15" customHeight="1">
      <c r="B39" s="207"/>
      <c r="C39" s="208"/>
      <c r="D39" s="208"/>
      <c r="E39" s="208"/>
      <c r="F39" s="208"/>
      <c r="G39" s="208"/>
      <c r="H39" s="208"/>
      <c r="I39" s="209"/>
    </row>
    <row r="40" spans="2:9" ht="15" customHeight="1">
      <c r="B40" s="207"/>
      <c r="C40" s="208"/>
      <c r="D40" s="208"/>
      <c r="E40" s="208"/>
      <c r="F40" s="208"/>
      <c r="G40" s="208"/>
      <c r="H40" s="208"/>
      <c r="I40" s="209"/>
    </row>
    <row r="41" spans="2:9" ht="15" customHeight="1">
      <c r="B41" s="207"/>
      <c r="C41" s="208"/>
      <c r="D41" s="208"/>
      <c r="E41" s="208"/>
      <c r="F41" s="208"/>
      <c r="G41" s="208"/>
      <c r="H41" s="208"/>
      <c r="I41" s="209"/>
    </row>
    <row r="42" spans="2:9" ht="15" customHeight="1">
      <c r="B42" s="207"/>
      <c r="C42" s="208"/>
      <c r="D42" s="208"/>
      <c r="E42" s="208"/>
      <c r="F42" s="208"/>
      <c r="G42" s="208"/>
      <c r="H42" s="208"/>
      <c r="I42" s="209"/>
    </row>
    <row r="43" spans="2:9" ht="15" customHeight="1">
      <c r="B43" s="207"/>
      <c r="C43" s="208"/>
      <c r="D43" s="208"/>
      <c r="E43" s="208"/>
      <c r="F43" s="208"/>
      <c r="G43" s="208"/>
      <c r="H43" s="208"/>
      <c r="I43" s="209"/>
    </row>
    <row r="44" spans="2:9" ht="15" customHeight="1">
      <c r="B44" s="207"/>
      <c r="C44" s="208"/>
      <c r="D44" s="208"/>
      <c r="E44" s="208"/>
      <c r="F44" s="208"/>
      <c r="G44" s="208"/>
      <c r="H44" s="208"/>
      <c r="I44" s="209"/>
    </row>
    <row r="45" spans="2:9" ht="15" customHeight="1">
      <c r="B45" s="207"/>
      <c r="C45" s="208"/>
      <c r="D45" s="208"/>
      <c r="E45" s="208"/>
      <c r="F45" s="208"/>
      <c r="G45" s="208"/>
      <c r="H45" s="208"/>
      <c r="I45" s="209"/>
    </row>
    <row r="46" spans="2:9" ht="15" customHeight="1">
      <c r="B46" s="207"/>
      <c r="C46" s="208"/>
      <c r="D46" s="208"/>
      <c r="E46" s="208"/>
      <c r="F46" s="208"/>
      <c r="G46" s="208"/>
      <c r="H46" s="208"/>
      <c r="I46" s="209"/>
    </row>
    <row r="47" spans="2:9" ht="15" customHeight="1">
      <c r="B47" s="207"/>
      <c r="C47" s="208"/>
      <c r="D47" s="208"/>
      <c r="E47" s="208"/>
      <c r="F47" s="208"/>
      <c r="G47" s="208"/>
      <c r="H47" s="208"/>
      <c r="I47" s="209"/>
    </row>
    <row r="48" spans="2:9" ht="15" customHeight="1">
      <c r="B48" s="207"/>
      <c r="C48" s="208"/>
      <c r="D48" s="208"/>
      <c r="E48" s="208"/>
      <c r="F48" s="208"/>
      <c r="G48" s="208"/>
      <c r="H48" s="208"/>
      <c r="I48" s="209"/>
    </row>
    <row r="49" spans="2:9" ht="15" customHeight="1">
      <c r="B49" s="207"/>
      <c r="C49" s="208"/>
      <c r="D49" s="208"/>
      <c r="E49" s="208"/>
      <c r="F49" s="208"/>
      <c r="G49" s="208"/>
      <c r="H49" s="208"/>
      <c r="I49" s="209"/>
    </row>
    <row r="50" spans="2:9" ht="15" customHeight="1">
      <c r="B50" s="207"/>
      <c r="C50" s="208"/>
      <c r="D50" s="208"/>
      <c r="E50" s="208"/>
      <c r="F50" s="208"/>
      <c r="G50" s="208"/>
      <c r="H50" s="208"/>
      <c r="I50" s="209"/>
    </row>
    <row r="51" spans="2:9" ht="15" customHeight="1">
      <c r="B51" s="207"/>
      <c r="C51" s="208"/>
      <c r="D51" s="208"/>
      <c r="E51" s="208"/>
      <c r="F51" s="208"/>
      <c r="G51" s="208"/>
      <c r="H51" s="208"/>
      <c r="I51" s="209"/>
    </row>
    <row r="52" spans="2:9" ht="15" customHeight="1">
      <c r="B52" s="207"/>
      <c r="C52" s="208"/>
      <c r="D52" s="208"/>
      <c r="E52" s="208"/>
      <c r="F52" s="208"/>
      <c r="G52" s="208"/>
      <c r="H52" s="208"/>
      <c r="I52" s="209"/>
    </row>
    <row r="53" spans="2:9" ht="15" customHeight="1">
      <c r="B53" s="207"/>
      <c r="C53" s="208"/>
      <c r="D53" s="208"/>
      <c r="E53" s="208"/>
      <c r="F53" s="208"/>
      <c r="G53" s="208"/>
      <c r="H53" s="208"/>
      <c r="I53" s="209"/>
    </row>
    <row r="54" spans="2:9" ht="15" customHeight="1" thickBot="1">
      <c r="B54" s="211"/>
      <c r="C54" s="212"/>
      <c r="D54" s="212"/>
      <c r="E54" s="212"/>
      <c r="F54" s="212"/>
      <c r="G54" s="212"/>
      <c r="H54" s="212"/>
      <c r="I54" s="213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F75"/>
  <sheetViews>
    <sheetView showGridLines="0" workbookViewId="0">
      <selection activeCell="J18" sqref="J18"/>
    </sheetView>
  </sheetViews>
  <sheetFormatPr baseColWidth="10" defaultRowHeight="13.5" customHeight="1"/>
  <cols>
    <col min="1" max="1" width="12.7109375" style="25" customWidth="1"/>
    <col min="2" max="4" width="15.5703125" style="57" customWidth="1"/>
    <col min="5" max="5" width="11.42578125" style="118"/>
    <col min="6" max="42" width="10.7109375" style="18" customWidth="1"/>
    <col min="43" max="16384" width="11.42578125" style="18"/>
  </cols>
  <sheetData>
    <row r="1" spans="1:6" ht="15">
      <c r="A1" s="284" t="s">
        <v>310</v>
      </c>
      <c r="B1" s="284"/>
      <c r="C1" s="284"/>
      <c r="D1" s="284"/>
      <c r="E1" s="148"/>
    </row>
    <row r="2" spans="1:6" ht="15" customHeight="1">
      <c r="A2" s="284" t="s">
        <v>311</v>
      </c>
      <c r="B2" s="284"/>
      <c r="C2" s="284"/>
      <c r="D2" s="284"/>
      <c r="E2" s="148"/>
      <c r="F2" s="276" t="s">
        <v>50</v>
      </c>
    </row>
    <row r="3" spans="1:6" ht="15" customHeight="1">
      <c r="A3" s="284" t="s">
        <v>373</v>
      </c>
      <c r="B3" s="284"/>
      <c r="C3" s="284"/>
      <c r="D3" s="284"/>
      <c r="E3" s="148"/>
      <c r="F3" s="276"/>
    </row>
    <row r="4" spans="1:6" ht="15">
      <c r="A4" s="284" t="s">
        <v>372</v>
      </c>
      <c r="B4" s="284"/>
      <c r="C4" s="284"/>
      <c r="D4" s="284"/>
      <c r="E4" s="148"/>
    </row>
    <row r="5" spans="1:6" ht="15" customHeight="1">
      <c r="A5" s="50"/>
      <c r="B5" s="150"/>
      <c r="C5" s="150"/>
      <c r="D5" s="150"/>
      <c r="E5" s="148"/>
    </row>
    <row r="6" spans="1:6" ht="15" customHeight="1">
      <c r="A6" s="214" t="s">
        <v>309</v>
      </c>
      <c r="B6" s="216" t="s">
        <v>67</v>
      </c>
      <c r="C6" s="216" t="s">
        <v>177</v>
      </c>
      <c r="D6" s="216" t="s">
        <v>178</v>
      </c>
      <c r="E6" s="148"/>
    </row>
    <row r="7" spans="1:6" s="28" customFormat="1" ht="15" customHeight="1">
      <c r="A7" s="117">
        <v>2014</v>
      </c>
      <c r="B7" s="151">
        <v>1388</v>
      </c>
      <c r="C7" s="151">
        <v>800</v>
      </c>
      <c r="D7" s="151">
        <v>588</v>
      </c>
      <c r="E7" s="148"/>
    </row>
    <row r="8" spans="1:6" ht="15" customHeight="1">
      <c r="A8" s="117">
        <v>2015</v>
      </c>
      <c r="B8" s="151">
        <v>1343</v>
      </c>
      <c r="C8" s="151">
        <v>764</v>
      </c>
      <c r="D8" s="151">
        <v>579</v>
      </c>
      <c r="E8" s="149"/>
    </row>
    <row r="9" spans="1:6" ht="15" customHeight="1">
      <c r="A9" s="117">
        <v>2016</v>
      </c>
      <c r="B9" s="151">
        <v>1292</v>
      </c>
      <c r="C9" s="151">
        <v>753</v>
      </c>
      <c r="D9" s="151">
        <v>539</v>
      </c>
      <c r="E9" s="148"/>
    </row>
    <row r="10" spans="1:6" ht="15" customHeight="1">
      <c r="A10" s="117">
        <v>2017</v>
      </c>
      <c r="B10" s="151">
        <v>1250</v>
      </c>
      <c r="C10" s="151">
        <v>730</v>
      </c>
      <c r="D10" s="151">
        <v>520</v>
      </c>
      <c r="E10" s="148"/>
    </row>
    <row r="11" spans="1:6" ht="15" customHeight="1">
      <c r="A11" s="117">
        <v>2018</v>
      </c>
      <c r="B11" s="151">
        <v>1283</v>
      </c>
      <c r="C11" s="151">
        <v>746</v>
      </c>
      <c r="D11" s="151">
        <v>537</v>
      </c>
      <c r="E11" s="148"/>
    </row>
    <row r="12" spans="1:6" s="28" customFormat="1" ht="15" customHeight="1">
      <c r="A12" s="117">
        <v>2019</v>
      </c>
      <c r="B12" s="151">
        <v>1339</v>
      </c>
      <c r="C12" s="151">
        <v>780</v>
      </c>
      <c r="D12" s="151">
        <v>559</v>
      </c>
      <c r="E12" s="148"/>
    </row>
    <row r="13" spans="1:6" ht="15" customHeight="1">
      <c r="A13" s="152">
        <v>2020</v>
      </c>
      <c r="B13" s="151">
        <v>1270</v>
      </c>
      <c r="C13" s="151">
        <v>729</v>
      </c>
      <c r="D13" s="151">
        <v>541</v>
      </c>
      <c r="E13" s="148"/>
    </row>
    <row r="14" spans="1:6" ht="15" customHeight="1">
      <c r="A14" s="228">
        <v>2021</v>
      </c>
      <c r="B14" s="151">
        <v>1231</v>
      </c>
      <c r="C14" s="151">
        <v>709</v>
      </c>
      <c r="D14" s="151">
        <v>522</v>
      </c>
      <c r="E14" s="148"/>
    </row>
    <row r="15" spans="1:6" ht="15" customHeight="1" thickBot="1">
      <c r="A15" s="229">
        <v>2022</v>
      </c>
      <c r="B15" s="153">
        <v>1228</v>
      </c>
      <c r="C15" s="153">
        <v>706</v>
      </c>
      <c r="D15" s="153">
        <v>522</v>
      </c>
      <c r="E15" s="148"/>
    </row>
    <row r="16" spans="1:6" ht="15" customHeight="1">
      <c r="A16" s="316" t="s">
        <v>264</v>
      </c>
      <c r="B16" s="316"/>
      <c r="C16" s="316"/>
      <c r="D16" s="316"/>
      <c r="E16" s="148"/>
    </row>
    <row r="17" spans="1:5" s="25" customFormat="1" ht="15" customHeight="1">
      <c r="A17" s="154"/>
      <c r="B17" s="155"/>
      <c r="C17" s="155"/>
      <c r="D17" s="155"/>
      <c r="E17" s="148"/>
    </row>
    <row r="18" spans="1:5" ht="12.75">
      <c r="A18" s="154"/>
      <c r="B18" s="156"/>
      <c r="C18" s="156"/>
      <c r="D18" s="156"/>
      <c r="E18" s="148"/>
    </row>
    <row r="19" spans="1:5" ht="12.75">
      <c r="A19" s="154"/>
      <c r="B19" s="156"/>
      <c r="C19" s="156"/>
      <c r="D19" s="156"/>
      <c r="E19" s="148"/>
    </row>
    <row r="20" spans="1:5" ht="12.75">
      <c r="A20" s="154"/>
      <c r="B20" s="156"/>
      <c r="C20" s="156"/>
      <c r="D20" s="156"/>
      <c r="E20" s="148"/>
    </row>
    <row r="21" spans="1:5" ht="12.75">
      <c r="A21" s="154"/>
      <c r="B21" s="156"/>
      <c r="C21" s="156"/>
      <c r="D21" s="156"/>
      <c r="E21" s="148"/>
    </row>
    <row r="22" spans="1:5" ht="12.75">
      <c r="A22" s="154"/>
      <c r="B22" s="156"/>
      <c r="C22" s="156"/>
      <c r="D22" s="156"/>
      <c r="E22" s="148"/>
    </row>
    <row r="23" spans="1:5" ht="12.75">
      <c r="A23" s="154"/>
      <c r="B23" s="156"/>
      <c r="C23" s="156"/>
      <c r="D23" s="156"/>
      <c r="E23" s="148"/>
    </row>
    <row r="24" spans="1:5" ht="12.75">
      <c r="A24" s="154"/>
      <c r="B24" s="156"/>
      <c r="C24" s="156"/>
      <c r="D24" s="156"/>
      <c r="E24" s="148"/>
    </row>
    <row r="25" spans="1:5" ht="12.75">
      <c r="A25" s="154"/>
      <c r="B25" s="156"/>
      <c r="C25" s="156"/>
      <c r="D25" s="156"/>
      <c r="E25" s="148"/>
    </row>
    <row r="26" spans="1:5" ht="12.75">
      <c r="A26" s="50"/>
      <c r="B26" s="150"/>
      <c r="C26" s="150"/>
      <c r="D26" s="150"/>
      <c r="E26" s="148"/>
    </row>
    <row r="27" spans="1:5" ht="12.75">
      <c r="A27" s="50"/>
      <c r="B27" s="150"/>
      <c r="C27" s="150"/>
      <c r="D27" s="150"/>
      <c r="E27" s="148"/>
    </row>
    <row r="28" spans="1:5" ht="12.75">
      <c r="A28" s="50"/>
      <c r="B28" s="150"/>
      <c r="C28" s="150"/>
      <c r="D28" s="150"/>
      <c r="E28" s="148"/>
    </row>
    <row r="29" spans="1:5" ht="12.75">
      <c r="A29" s="50"/>
      <c r="B29" s="150"/>
      <c r="C29" s="150"/>
      <c r="D29" s="150"/>
      <c r="E29" s="148"/>
    </row>
    <row r="30" spans="1:5" ht="12.75">
      <c r="A30" s="50"/>
      <c r="B30" s="150"/>
      <c r="C30" s="150"/>
      <c r="D30" s="150"/>
      <c r="E30" s="148"/>
    </row>
    <row r="31" spans="1:5" ht="12.75">
      <c r="A31" s="50"/>
      <c r="B31" s="150"/>
      <c r="C31" s="150"/>
      <c r="D31" s="150"/>
      <c r="E31" s="148"/>
    </row>
    <row r="32" spans="1:5" ht="12.75">
      <c r="A32" s="50"/>
      <c r="B32" s="150"/>
      <c r="C32" s="150"/>
      <c r="D32" s="150"/>
      <c r="E32" s="148"/>
    </row>
    <row r="33" spans="1:5" ht="12.75">
      <c r="A33" s="50"/>
      <c r="B33" s="150"/>
      <c r="C33" s="150"/>
      <c r="D33" s="150"/>
      <c r="E33" s="148"/>
    </row>
    <row r="34" spans="1:5" ht="12.75">
      <c r="A34" s="50"/>
      <c r="B34" s="150"/>
      <c r="C34" s="150"/>
      <c r="D34" s="150"/>
      <c r="E34" s="148"/>
    </row>
    <row r="35" spans="1:5" ht="12.75">
      <c r="A35" s="50"/>
      <c r="B35" s="150"/>
      <c r="C35" s="150"/>
      <c r="D35" s="150"/>
      <c r="E35" s="148"/>
    </row>
    <row r="36" spans="1:5" ht="12.75">
      <c r="A36" s="50"/>
      <c r="B36" s="150"/>
      <c r="C36" s="150"/>
      <c r="D36" s="150"/>
      <c r="E36" s="148"/>
    </row>
    <row r="37" spans="1:5" ht="12.75">
      <c r="A37" s="50"/>
      <c r="B37" s="150"/>
      <c r="C37" s="150"/>
      <c r="D37" s="150"/>
      <c r="E37" s="148"/>
    </row>
    <row r="38" spans="1:5" ht="12.75">
      <c r="A38" s="50"/>
      <c r="B38" s="150"/>
      <c r="C38" s="150"/>
      <c r="D38" s="150"/>
      <c r="E38" s="148"/>
    </row>
    <row r="39" spans="1:5" ht="12.75">
      <c r="A39" s="50"/>
      <c r="B39" s="150"/>
      <c r="C39" s="150"/>
      <c r="D39" s="150"/>
      <c r="E39" s="148"/>
    </row>
    <row r="40" spans="1:5" ht="12.75">
      <c r="A40" s="50"/>
      <c r="B40" s="150"/>
      <c r="C40" s="150"/>
      <c r="D40" s="150"/>
      <c r="E40" s="148"/>
    </row>
    <row r="41" spans="1:5" ht="12.75">
      <c r="A41" s="50"/>
      <c r="B41" s="150"/>
      <c r="C41" s="150"/>
      <c r="D41" s="150"/>
      <c r="E41" s="148"/>
    </row>
    <row r="42" spans="1:5" ht="12.75">
      <c r="A42" s="50"/>
      <c r="B42" s="150"/>
      <c r="C42" s="150"/>
      <c r="D42" s="150"/>
      <c r="E42" s="148"/>
    </row>
    <row r="43" spans="1:5" ht="12.75">
      <c r="A43" s="50"/>
      <c r="B43" s="150"/>
      <c r="C43" s="150"/>
      <c r="D43" s="150"/>
      <c r="E43" s="148"/>
    </row>
    <row r="44" spans="1:5" ht="12.75">
      <c r="A44" s="50"/>
      <c r="B44" s="150"/>
      <c r="C44" s="150"/>
      <c r="D44" s="150"/>
      <c r="E44" s="148"/>
    </row>
    <row r="45" spans="1:5" ht="12.75">
      <c r="A45" s="50"/>
      <c r="B45" s="150"/>
      <c r="C45" s="150"/>
      <c r="D45" s="150"/>
      <c r="E45" s="148"/>
    </row>
    <row r="46" spans="1:5" ht="12.75">
      <c r="A46" s="50"/>
      <c r="B46" s="150"/>
      <c r="C46" s="150"/>
      <c r="D46" s="150"/>
      <c r="E46" s="148"/>
    </row>
    <row r="47" spans="1:5" ht="12.75">
      <c r="A47" s="50"/>
      <c r="B47" s="150"/>
      <c r="C47" s="150"/>
      <c r="D47" s="150"/>
      <c r="E47" s="148"/>
    </row>
    <row r="48" spans="1:5" ht="12.75">
      <c r="A48" s="50"/>
      <c r="B48" s="150"/>
      <c r="C48" s="150"/>
      <c r="D48" s="150"/>
      <c r="E48" s="148"/>
    </row>
    <row r="49" spans="1:5" ht="12.75">
      <c r="A49" s="50"/>
      <c r="B49" s="150"/>
      <c r="C49" s="150"/>
      <c r="D49" s="150"/>
      <c r="E49" s="148"/>
    </row>
    <row r="50" spans="1:5" ht="12.75">
      <c r="A50" s="50"/>
      <c r="B50" s="150"/>
      <c r="C50" s="150"/>
      <c r="D50" s="150"/>
      <c r="E50" s="148"/>
    </row>
    <row r="51" spans="1:5" ht="12.75">
      <c r="A51" s="50"/>
      <c r="B51" s="150"/>
      <c r="C51" s="150"/>
      <c r="D51" s="150"/>
      <c r="E51" s="148"/>
    </row>
    <row r="52" spans="1:5" ht="12.75">
      <c r="A52" s="50"/>
      <c r="B52" s="150"/>
      <c r="C52" s="150"/>
      <c r="D52" s="150"/>
      <c r="E52" s="148"/>
    </row>
    <row r="53" spans="1:5" ht="12.75">
      <c r="A53" s="50"/>
      <c r="B53" s="150"/>
      <c r="C53" s="150"/>
      <c r="D53" s="150"/>
      <c r="E53" s="148"/>
    </row>
    <row r="54" spans="1:5" ht="12.75">
      <c r="A54" s="50"/>
      <c r="B54" s="150"/>
      <c r="C54" s="150"/>
      <c r="D54" s="150"/>
      <c r="E54" s="148"/>
    </row>
    <row r="55" spans="1:5" ht="12.75">
      <c r="A55" s="50"/>
      <c r="B55" s="150"/>
      <c r="C55" s="150"/>
      <c r="D55" s="150"/>
      <c r="E55" s="148"/>
    </row>
    <row r="56" spans="1:5" ht="12.75">
      <c r="A56" s="50"/>
      <c r="B56" s="150"/>
      <c r="C56" s="150"/>
      <c r="D56" s="150"/>
      <c r="E56" s="148"/>
    </row>
    <row r="57" spans="1:5" ht="12.75">
      <c r="A57" s="50"/>
      <c r="B57" s="150"/>
      <c r="C57" s="150"/>
      <c r="D57" s="150"/>
      <c r="E57" s="148"/>
    </row>
    <row r="58" spans="1:5" ht="12.75">
      <c r="A58" s="50"/>
      <c r="B58" s="150"/>
      <c r="C58" s="150"/>
      <c r="D58" s="150"/>
      <c r="E58" s="148"/>
    </row>
    <row r="59" spans="1:5" ht="12.75">
      <c r="A59" s="50"/>
      <c r="B59" s="150"/>
      <c r="C59" s="150"/>
      <c r="D59" s="150"/>
      <c r="E59" s="148"/>
    </row>
    <row r="60" spans="1:5" ht="12.75">
      <c r="A60" s="50"/>
      <c r="B60" s="150"/>
      <c r="C60" s="150"/>
      <c r="D60" s="150"/>
      <c r="E60" s="148"/>
    </row>
    <row r="61" spans="1:5" ht="12.75">
      <c r="A61" s="50"/>
      <c r="B61" s="150"/>
      <c r="C61" s="150"/>
      <c r="D61" s="150"/>
      <c r="E61" s="148"/>
    </row>
    <row r="62" spans="1:5" ht="12.75">
      <c r="A62" s="50"/>
      <c r="B62" s="150"/>
      <c r="C62" s="150"/>
      <c r="D62" s="150"/>
      <c r="E62" s="148"/>
    </row>
    <row r="63" spans="1:5" ht="12.75">
      <c r="A63" s="50"/>
      <c r="B63" s="150"/>
      <c r="C63" s="150"/>
      <c r="D63" s="150"/>
      <c r="E63" s="148"/>
    </row>
    <row r="64" spans="1:5" ht="12.75">
      <c r="A64" s="50"/>
      <c r="B64" s="150"/>
      <c r="C64" s="150"/>
      <c r="D64" s="150"/>
      <c r="E64" s="148"/>
    </row>
    <row r="65" spans="1:5" ht="12.75">
      <c r="A65" s="50"/>
      <c r="B65" s="150"/>
      <c r="C65" s="150"/>
      <c r="D65" s="150"/>
      <c r="E65" s="148"/>
    </row>
    <row r="66" spans="1:5" ht="12.75">
      <c r="A66" s="50"/>
      <c r="B66" s="150"/>
      <c r="C66" s="150"/>
      <c r="D66" s="150"/>
      <c r="E66" s="148"/>
    </row>
    <row r="67" spans="1:5" ht="12.75">
      <c r="A67" s="50"/>
      <c r="B67" s="150"/>
      <c r="C67" s="150"/>
      <c r="D67" s="150"/>
      <c r="E67" s="148"/>
    </row>
    <row r="68" spans="1:5" ht="12.75">
      <c r="A68" s="50"/>
      <c r="B68" s="150"/>
      <c r="C68" s="150"/>
      <c r="D68" s="150"/>
      <c r="E68" s="148"/>
    </row>
    <row r="69" spans="1:5" ht="12.75">
      <c r="A69" s="50"/>
      <c r="B69" s="150"/>
      <c r="C69" s="150"/>
      <c r="D69" s="150"/>
      <c r="E69" s="148"/>
    </row>
    <row r="70" spans="1:5" ht="12.75">
      <c r="A70" s="50"/>
      <c r="B70" s="150"/>
      <c r="C70" s="150"/>
      <c r="D70" s="150"/>
      <c r="E70" s="148"/>
    </row>
    <row r="71" spans="1:5" ht="12.75">
      <c r="A71" s="50"/>
      <c r="B71" s="150"/>
      <c r="C71" s="150"/>
      <c r="D71" s="150"/>
      <c r="E71" s="148"/>
    </row>
    <row r="72" spans="1:5" ht="12.75">
      <c r="A72" s="50"/>
      <c r="B72" s="150"/>
      <c r="C72" s="150"/>
      <c r="D72" s="150"/>
      <c r="E72" s="148"/>
    </row>
    <row r="73" spans="1:5" ht="12.75">
      <c r="A73" s="50"/>
      <c r="B73" s="150"/>
      <c r="C73" s="150"/>
      <c r="D73" s="150"/>
      <c r="E73" s="148"/>
    </row>
    <row r="74" spans="1:5" ht="13.5" customHeight="1">
      <c r="A74" s="50"/>
      <c r="B74" s="150"/>
      <c r="C74" s="150"/>
      <c r="D74" s="150"/>
      <c r="E74" s="148"/>
    </row>
    <row r="75" spans="1:5" ht="13.5" customHeight="1">
      <c r="A75" s="50"/>
      <c r="B75" s="150"/>
      <c r="C75" s="150"/>
      <c r="D75" s="150"/>
      <c r="E75" s="148"/>
    </row>
  </sheetData>
  <sortState ref="A13:D15">
    <sortCondition ref="A13:A15"/>
  </sortState>
  <mergeCells count="6">
    <mergeCell ref="A16:D16"/>
    <mergeCell ref="F2:F3"/>
    <mergeCell ref="A1:D1"/>
    <mergeCell ref="A2:D2"/>
    <mergeCell ref="A3:D3"/>
    <mergeCell ref="A4:D4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L50"/>
  <sheetViews>
    <sheetView showGridLines="0" topLeftCell="A3" workbookViewId="0">
      <selection activeCell="J18" sqref="J18"/>
    </sheetView>
  </sheetViews>
  <sheetFormatPr baseColWidth="10" defaultRowHeight="13.5" customHeight="1"/>
  <cols>
    <col min="1" max="1" width="34.85546875" style="25" bestFit="1" customWidth="1"/>
    <col min="2" max="8" width="8.7109375" style="57" customWidth="1"/>
    <col min="9" max="10" width="8.7109375" style="25" customWidth="1"/>
    <col min="11" max="48" width="10.7109375" style="18" customWidth="1"/>
    <col min="49" max="16384" width="11.42578125" style="18"/>
  </cols>
  <sheetData>
    <row r="1" spans="1:12" ht="15">
      <c r="A1" s="284" t="s">
        <v>315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316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374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>
      <c r="A4" s="284" t="s">
        <v>375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2" ht="15" customHeight="1">
      <c r="A5" s="19"/>
      <c r="B5" s="54"/>
      <c r="C5" s="54"/>
      <c r="D5" s="54"/>
      <c r="E5" s="54"/>
      <c r="F5" s="54"/>
      <c r="G5" s="54"/>
      <c r="H5" s="54"/>
      <c r="I5" s="19"/>
      <c r="J5" s="19"/>
    </row>
    <row r="6" spans="1:12" ht="15" customHeight="1">
      <c r="A6" s="214" t="s">
        <v>186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s="28" customFormat="1" ht="15" customHeight="1">
      <c r="A7" s="81" t="s">
        <v>67</v>
      </c>
      <c r="B7" s="30">
        <v>1388</v>
      </c>
      <c r="C7" s="30">
        <v>1343</v>
      </c>
      <c r="D7" s="30">
        <v>1292</v>
      </c>
      <c r="E7" s="30">
        <v>1250</v>
      </c>
      <c r="F7" s="30">
        <v>1283</v>
      </c>
      <c r="G7" s="30">
        <v>1339</v>
      </c>
      <c r="H7" s="30">
        <v>1270</v>
      </c>
      <c r="I7" s="30">
        <v>1231</v>
      </c>
      <c r="J7" s="30">
        <v>1228</v>
      </c>
    </row>
    <row r="8" spans="1:12" ht="15" customHeight="1">
      <c r="A8" s="74" t="s">
        <v>187</v>
      </c>
      <c r="B8" s="33">
        <v>34</v>
      </c>
      <c r="C8" s="33">
        <v>34</v>
      </c>
      <c r="D8" s="33">
        <v>26</v>
      </c>
      <c r="E8" s="33">
        <v>26</v>
      </c>
      <c r="F8" s="33">
        <v>23</v>
      </c>
      <c r="G8" s="33" t="s">
        <v>81</v>
      </c>
      <c r="H8" s="33" t="s">
        <v>81</v>
      </c>
      <c r="I8" s="33" t="s">
        <v>81</v>
      </c>
      <c r="J8" s="33"/>
    </row>
    <row r="9" spans="1:12" ht="15" customHeight="1">
      <c r="A9" s="74" t="s">
        <v>188</v>
      </c>
      <c r="B9" s="33">
        <v>149</v>
      </c>
      <c r="C9" s="33">
        <v>141</v>
      </c>
      <c r="D9" s="33">
        <v>137</v>
      </c>
      <c r="E9" s="33">
        <v>111</v>
      </c>
      <c r="F9" s="33">
        <v>102</v>
      </c>
      <c r="G9" s="33">
        <v>117</v>
      </c>
      <c r="H9" s="33">
        <v>77</v>
      </c>
      <c r="I9" s="33">
        <v>69</v>
      </c>
      <c r="J9" s="33">
        <v>64</v>
      </c>
    </row>
    <row r="10" spans="1:12" s="28" customFormat="1" ht="15" customHeight="1">
      <c r="A10" s="74" t="s">
        <v>189</v>
      </c>
      <c r="B10" s="33">
        <v>128</v>
      </c>
      <c r="C10" s="33">
        <v>143</v>
      </c>
      <c r="D10" s="33">
        <v>148</v>
      </c>
      <c r="E10" s="33">
        <v>184</v>
      </c>
      <c r="F10" s="33">
        <v>205</v>
      </c>
      <c r="G10" s="33">
        <v>167</v>
      </c>
      <c r="H10" s="33">
        <v>179</v>
      </c>
      <c r="I10" s="33">
        <v>176</v>
      </c>
      <c r="J10" s="33">
        <v>173</v>
      </c>
    </row>
    <row r="11" spans="1:12" s="145" customFormat="1" ht="15" customHeight="1">
      <c r="A11" s="74" t="s">
        <v>312</v>
      </c>
      <c r="B11" s="33">
        <f t="shared" ref="B11:I11" si="0">+B12+B13</f>
        <v>25</v>
      </c>
      <c r="C11" s="33">
        <f t="shared" si="0"/>
        <v>20</v>
      </c>
      <c r="D11" s="33">
        <f t="shared" si="0"/>
        <v>20</v>
      </c>
      <c r="E11" s="33">
        <f t="shared" si="0"/>
        <v>14</v>
      </c>
      <c r="F11" s="33">
        <f t="shared" si="0"/>
        <v>13</v>
      </c>
      <c r="G11" s="33">
        <f t="shared" si="0"/>
        <v>20</v>
      </c>
      <c r="H11" s="33">
        <f t="shared" si="0"/>
        <v>20</v>
      </c>
      <c r="I11" s="33">
        <f t="shared" si="0"/>
        <v>17</v>
      </c>
      <c r="J11" s="33">
        <v>17</v>
      </c>
    </row>
    <row r="12" spans="1:12" s="158" customFormat="1" ht="15" customHeight="1">
      <c r="A12" s="159" t="s">
        <v>190</v>
      </c>
      <c r="B12" s="82">
        <v>15</v>
      </c>
      <c r="C12" s="82">
        <v>13</v>
      </c>
      <c r="D12" s="82">
        <v>10</v>
      </c>
      <c r="E12" s="82">
        <v>6</v>
      </c>
      <c r="F12" s="82">
        <v>6</v>
      </c>
      <c r="G12" s="82">
        <v>10</v>
      </c>
      <c r="H12" s="82">
        <v>11</v>
      </c>
      <c r="I12" s="82">
        <v>8</v>
      </c>
      <c r="J12" s="82">
        <v>8</v>
      </c>
    </row>
    <row r="13" spans="1:12" ht="15" customHeight="1">
      <c r="A13" s="159" t="s">
        <v>191</v>
      </c>
      <c r="B13" s="82">
        <v>10</v>
      </c>
      <c r="C13" s="82">
        <v>7</v>
      </c>
      <c r="D13" s="82">
        <v>10</v>
      </c>
      <c r="E13" s="82">
        <v>8</v>
      </c>
      <c r="F13" s="82">
        <v>7</v>
      </c>
      <c r="G13" s="82">
        <v>10</v>
      </c>
      <c r="H13" s="82">
        <v>9</v>
      </c>
      <c r="I13" s="82">
        <v>9</v>
      </c>
      <c r="J13" s="82">
        <v>9</v>
      </c>
    </row>
    <row r="14" spans="1:12" ht="15" customHeight="1">
      <c r="A14" s="74" t="s">
        <v>193</v>
      </c>
      <c r="B14" s="33">
        <v>935</v>
      </c>
      <c r="C14" s="33">
        <v>873</v>
      </c>
      <c r="D14" s="33">
        <v>809</v>
      </c>
      <c r="E14" s="33">
        <v>777</v>
      </c>
      <c r="F14" s="33">
        <v>768</v>
      </c>
      <c r="G14" s="33">
        <v>734</v>
      </c>
      <c r="H14" s="33">
        <v>676</v>
      </c>
      <c r="I14" s="33">
        <v>652</v>
      </c>
      <c r="J14" s="33">
        <v>651</v>
      </c>
    </row>
    <row r="15" spans="1:12" s="145" customFormat="1" ht="15" customHeight="1">
      <c r="A15" s="74" t="s">
        <v>313</v>
      </c>
      <c r="B15" s="33">
        <f t="shared" ref="B15:G15" si="1">+B16+B17</f>
        <v>26</v>
      </c>
      <c r="C15" s="33">
        <f t="shared" si="1"/>
        <v>29</v>
      </c>
      <c r="D15" s="33">
        <f t="shared" si="1"/>
        <v>30</v>
      </c>
      <c r="E15" s="33">
        <f t="shared" si="1"/>
        <v>27</v>
      </c>
      <c r="F15" s="33">
        <f t="shared" si="1"/>
        <v>23</v>
      </c>
      <c r="G15" s="33">
        <f t="shared" si="1"/>
        <v>31</v>
      </c>
      <c r="H15" s="33">
        <f>+H16+H17</f>
        <v>34</v>
      </c>
      <c r="I15" s="33">
        <f>+I16+I17</f>
        <v>31</v>
      </c>
      <c r="J15" s="33">
        <f>+J16+J17</f>
        <v>28</v>
      </c>
    </row>
    <row r="16" spans="1:12" s="145" customFormat="1" ht="15" customHeight="1">
      <c r="A16" s="159" t="s">
        <v>195</v>
      </c>
      <c r="B16" s="82">
        <v>24</v>
      </c>
      <c r="C16" s="82">
        <v>23</v>
      </c>
      <c r="D16" s="82">
        <v>25</v>
      </c>
      <c r="E16" s="82">
        <v>26</v>
      </c>
      <c r="F16" s="82">
        <v>19</v>
      </c>
      <c r="G16" s="82">
        <v>22</v>
      </c>
      <c r="H16" s="82">
        <v>25</v>
      </c>
      <c r="I16" s="82">
        <v>24</v>
      </c>
      <c r="J16" s="82">
        <v>23</v>
      </c>
    </row>
    <row r="17" spans="1:10" ht="15" customHeight="1">
      <c r="A17" s="159" t="s">
        <v>230</v>
      </c>
      <c r="B17" s="82">
        <v>2</v>
      </c>
      <c r="C17" s="82">
        <v>6</v>
      </c>
      <c r="D17" s="82">
        <v>5</v>
      </c>
      <c r="E17" s="82">
        <v>1</v>
      </c>
      <c r="F17" s="82">
        <v>4</v>
      </c>
      <c r="G17" s="82">
        <v>9</v>
      </c>
      <c r="H17" s="82">
        <v>9</v>
      </c>
      <c r="I17" s="82">
        <v>7</v>
      </c>
      <c r="J17" s="82">
        <v>5</v>
      </c>
    </row>
    <row r="18" spans="1:10" ht="15" customHeight="1">
      <c r="A18" s="74" t="s">
        <v>200</v>
      </c>
      <c r="B18" s="33">
        <v>2</v>
      </c>
      <c r="C18" s="33">
        <v>3</v>
      </c>
      <c r="D18" s="33">
        <v>3</v>
      </c>
      <c r="E18" s="33">
        <v>2</v>
      </c>
      <c r="F18" s="33">
        <v>1</v>
      </c>
      <c r="G18" s="33">
        <v>2</v>
      </c>
      <c r="H18" s="33">
        <v>1</v>
      </c>
      <c r="I18" s="33">
        <v>1</v>
      </c>
      <c r="J18" s="33">
        <v>3</v>
      </c>
    </row>
    <row r="19" spans="1:10" ht="15" customHeight="1">
      <c r="A19" s="74" t="s">
        <v>204</v>
      </c>
      <c r="B19" s="33">
        <v>35</v>
      </c>
      <c r="C19" s="33">
        <v>33</v>
      </c>
      <c r="D19" s="33">
        <v>49</v>
      </c>
      <c r="E19" s="33">
        <v>54</v>
      </c>
      <c r="F19" s="33">
        <v>83</v>
      </c>
      <c r="G19" s="33">
        <v>55</v>
      </c>
      <c r="H19" s="33">
        <v>45</v>
      </c>
      <c r="I19" s="33">
        <v>35</v>
      </c>
      <c r="J19" s="33">
        <v>42</v>
      </c>
    </row>
    <row r="20" spans="1:10" ht="15" customHeight="1">
      <c r="A20" s="74" t="s">
        <v>192</v>
      </c>
      <c r="B20" s="33">
        <v>54</v>
      </c>
      <c r="C20" s="33">
        <v>67</v>
      </c>
      <c r="D20" s="33">
        <v>70</v>
      </c>
      <c r="E20" s="33">
        <v>55</v>
      </c>
      <c r="F20" s="33">
        <v>65</v>
      </c>
      <c r="G20" s="33" t="s">
        <v>81</v>
      </c>
      <c r="H20" s="33" t="s">
        <v>81</v>
      </c>
      <c r="I20" s="33" t="s">
        <v>81</v>
      </c>
      <c r="J20" s="33"/>
    </row>
    <row r="21" spans="1:10" ht="15" customHeight="1">
      <c r="A21" s="74" t="s">
        <v>194</v>
      </c>
      <c r="B21" s="33" t="s">
        <v>81</v>
      </c>
      <c r="C21" s="33" t="s">
        <v>81</v>
      </c>
      <c r="D21" s="33" t="s">
        <v>81</v>
      </c>
      <c r="E21" s="33" t="s">
        <v>81</v>
      </c>
      <c r="F21" s="33" t="s">
        <v>81</v>
      </c>
      <c r="G21" s="33">
        <v>144</v>
      </c>
      <c r="H21" s="33">
        <v>157</v>
      </c>
      <c r="I21" s="33">
        <v>160</v>
      </c>
      <c r="J21" s="33">
        <v>157</v>
      </c>
    </row>
    <row r="22" spans="1:10" ht="15" customHeight="1">
      <c r="A22" s="74" t="s">
        <v>286</v>
      </c>
      <c r="B22" s="33" t="s">
        <v>81</v>
      </c>
      <c r="C22" s="33" t="s">
        <v>81</v>
      </c>
      <c r="D22" s="33" t="s">
        <v>81</v>
      </c>
      <c r="E22" s="33" t="s">
        <v>81</v>
      </c>
      <c r="F22" s="33" t="s">
        <v>81</v>
      </c>
      <c r="G22" s="33">
        <v>63</v>
      </c>
      <c r="H22" s="33">
        <v>76</v>
      </c>
      <c r="I22" s="33">
        <v>90</v>
      </c>
      <c r="J22" s="33">
        <v>93</v>
      </c>
    </row>
    <row r="23" spans="1:10" thickBot="1">
      <c r="A23" s="78" t="s">
        <v>202</v>
      </c>
      <c r="B23" s="52" t="s">
        <v>81</v>
      </c>
      <c r="C23" s="52" t="s">
        <v>81</v>
      </c>
      <c r="D23" s="52" t="s">
        <v>81</v>
      </c>
      <c r="E23" s="52" t="s">
        <v>81</v>
      </c>
      <c r="F23" s="52" t="s">
        <v>81</v>
      </c>
      <c r="G23" s="52">
        <v>6</v>
      </c>
      <c r="H23" s="52">
        <v>5</v>
      </c>
      <c r="I23" s="52">
        <v>0</v>
      </c>
      <c r="J23" s="52">
        <v>0</v>
      </c>
    </row>
    <row r="24" spans="1:10" ht="12.75" customHeight="1">
      <c r="A24" s="303" t="s">
        <v>314</v>
      </c>
      <c r="B24" s="303"/>
      <c r="C24" s="303"/>
      <c r="D24" s="303"/>
      <c r="E24" s="303"/>
      <c r="F24" s="303"/>
      <c r="G24" s="303"/>
      <c r="H24" s="303"/>
      <c r="I24" s="303"/>
      <c r="J24" s="109"/>
    </row>
    <row r="25" spans="1:10" ht="12.75" customHeight="1">
      <c r="A25" s="312" t="s">
        <v>301</v>
      </c>
      <c r="B25" s="312"/>
      <c r="C25" s="312"/>
      <c r="D25" s="312"/>
      <c r="E25" s="312"/>
      <c r="F25" s="312"/>
      <c r="G25" s="312"/>
      <c r="H25" s="312"/>
      <c r="I25" s="312"/>
      <c r="J25" s="189"/>
    </row>
    <row r="26" spans="1:10" ht="12.75"/>
    <row r="27" spans="1:10" ht="12.75"/>
    <row r="28" spans="1:10" ht="12.75"/>
    <row r="29" spans="1:10" ht="12.75"/>
    <row r="30" spans="1:10" ht="12.75"/>
    <row r="31" spans="1:10" ht="12.75"/>
    <row r="32" spans="1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</sheetData>
  <mergeCells count="7">
    <mergeCell ref="L2:L3"/>
    <mergeCell ref="A25:I25"/>
    <mergeCell ref="A1:J1"/>
    <mergeCell ref="A2:J2"/>
    <mergeCell ref="A3:J3"/>
    <mergeCell ref="A4:J4"/>
    <mergeCell ref="A24:I2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4" tint="-0.499984740745262"/>
    <pageSetUpPr fitToPage="1"/>
  </sheetPr>
  <dimension ref="A1:K54"/>
  <sheetViews>
    <sheetView showGridLines="0" workbookViewId="0">
      <selection activeCell="K2" sqref="K2:K3"/>
    </sheetView>
  </sheetViews>
  <sheetFormatPr baseColWidth="10" defaultRowHeight="15" customHeight="1"/>
  <cols>
    <col min="1" max="1" width="5.7109375" style="17" customWidth="1"/>
    <col min="2" max="9" width="11.42578125" style="17"/>
    <col min="10" max="10" width="5.7109375" style="17" customWidth="1"/>
    <col min="11" max="16384" width="11.42578125" style="17"/>
  </cols>
  <sheetData>
    <row r="1" spans="1:11" ht="15" customHeight="1" thickBot="1"/>
    <row r="2" spans="1:11" ht="15" customHeight="1">
      <c r="B2" s="204"/>
      <c r="C2" s="205"/>
      <c r="D2" s="205"/>
      <c r="E2" s="205"/>
      <c r="F2" s="205"/>
      <c r="G2" s="205"/>
      <c r="H2" s="205"/>
      <c r="I2" s="206"/>
      <c r="K2" s="276" t="s">
        <v>50</v>
      </c>
    </row>
    <row r="3" spans="1:11" ht="15" customHeight="1">
      <c r="B3" s="207"/>
      <c r="C3" s="208"/>
      <c r="D3" s="208"/>
      <c r="E3" s="208"/>
      <c r="F3" s="208"/>
      <c r="G3" s="208"/>
      <c r="H3" s="208"/>
      <c r="I3" s="209"/>
      <c r="K3" s="276"/>
    </row>
    <row r="4" spans="1:11" ht="15" customHeight="1">
      <c r="B4" s="207"/>
      <c r="C4" s="208"/>
      <c r="D4" s="208"/>
      <c r="E4" s="208"/>
      <c r="F4" s="208"/>
      <c r="G4" s="208"/>
      <c r="H4" s="208"/>
      <c r="I4" s="209"/>
    </row>
    <row r="5" spans="1:11" ht="15" customHeight="1">
      <c r="B5" s="207"/>
      <c r="C5" s="208"/>
      <c r="D5" s="208"/>
      <c r="E5" s="208"/>
      <c r="F5" s="208"/>
      <c r="G5" s="208"/>
      <c r="H5" s="208"/>
      <c r="I5" s="209"/>
    </row>
    <row r="6" spans="1:11" ht="15" customHeight="1">
      <c r="B6" s="207"/>
      <c r="C6" s="208"/>
      <c r="D6" s="208"/>
      <c r="E6" s="208"/>
      <c r="F6" s="208"/>
      <c r="G6" s="208"/>
      <c r="H6" s="208"/>
      <c r="I6" s="209"/>
    </row>
    <row r="7" spans="1:11" ht="15" customHeight="1">
      <c r="B7" s="207"/>
      <c r="C7" s="208"/>
      <c r="D7" s="208"/>
      <c r="E7" s="208"/>
      <c r="F7" s="208"/>
      <c r="G7" s="208"/>
      <c r="H7" s="208"/>
      <c r="I7" s="209"/>
    </row>
    <row r="8" spans="1:11" ht="15" customHeight="1">
      <c r="B8" s="207"/>
      <c r="C8" s="208"/>
      <c r="D8" s="208"/>
      <c r="E8" s="208"/>
      <c r="F8" s="208"/>
      <c r="G8" s="208"/>
      <c r="H8" s="208"/>
      <c r="I8" s="209"/>
    </row>
    <row r="9" spans="1:11" ht="15" customHeight="1">
      <c r="B9" s="207"/>
      <c r="C9" s="208"/>
      <c r="D9" s="208"/>
      <c r="E9" s="208"/>
      <c r="F9" s="208"/>
      <c r="G9" s="208"/>
      <c r="H9" s="208"/>
      <c r="I9" s="209"/>
    </row>
    <row r="10" spans="1:11" ht="15" customHeight="1">
      <c r="B10" s="207"/>
      <c r="C10" s="208"/>
      <c r="D10" s="208"/>
      <c r="E10" s="208"/>
      <c r="F10" s="208"/>
      <c r="G10" s="208"/>
      <c r="H10" s="208"/>
      <c r="I10" s="209"/>
    </row>
    <row r="11" spans="1:11" ht="15" customHeight="1">
      <c r="A11" s="210"/>
      <c r="B11" s="207"/>
      <c r="C11" s="208"/>
      <c r="D11" s="208"/>
      <c r="E11" s="208"/>
      <c r="F11" s="208"/>
      <c r="G11" s="208"/>
      <c r="H11" s="208"/>
      <c r="I11" s="209"/>
      <c r="J11" s="210"/>
    </row>
    <row r="12" spans="1:11" ht="15" customHeight="1">
      <c r="A12" s="210"/>
      <c r="B12" s="207"/>
      <c r="C12" s="208"/>
      <c r="D12" s="208"/>
      <c r="E12" s="208"/>
      <c r="F12" s="208"/>
      <c r="G12" s="208"/>
      <c r="H12" s="208"/>
      <c r="I12" s="209"/>
      <c r="J12" s="210"/>
    </row>
    <row r="13" spans="1:11" ht="15" customHeight="1">
      <c r="A13" s="210"/>
      <c r="B13" s="280" t="s">
        <v>162</v>
      </c>
      <c r="C13" s="281"/>
      <c r="D13" s="281"/>
      <c r="E13" s="281"/>
      <c r="F13" s="281"/>
      <c r="G13" s="281"/>
      <c r="H13" s="281"/>
      <c r="I13" s="282"/>
      <c r="J13" s="210"/>
    </row>
    <row r="14" spans="1:11" ht="15" customHeight="1">
      <c r="A14" s="210"/>
      <c r="B14" s="280"/>
      <c r="C14" s="281"/>
      <c r="D14" s="281"/>
      <c r="E14" s="281"/>
      <c r="F14" s="281"/>
      <c r="G14" s="281"/>
      <c r="H14" s="281"/>
      <c r="I14" s="282"/>
      <c r="J14" s="210"/>
    </row>
    <row r="15" spans="1:11" ht="15" customHeight="1">
      <c r="A15" s="210"/>
      <c r="B15" s="280"/>
      <c r="C15" s="281"/>
      <c r="D15" s="281"/>
      <c r="E15" s="281"/>
      <c r="F15" s="281"/>
      <c r="G15" s="281"/>
      <c r="H15" s="281"/>
      <c r="I15" s="282"/>
      <c r="J15" s="210"/>
    </row>
    <row r="16" spans="1:11" ht="15" customHeight="1">
      <c r="A16" s="210"/>
      <c r="B16" s="280"/>
      <c r="C16" s="281"/>
      <c r="D16" s="281"/>
      <c r="E16" s="281"/>
      <c r="F16" s="281"/>
      <c r="G16" s="281"/>
      <c r="H16" s="281"/>
      <c r="I16" s="282"/>
      <c r="J16" s="210"/>
    </row>
    <row r="17" spans="1:10" ht="15" customHeight="1">
      <c r="A17" s="210"/>
      <c r="B17" s="280"/>
      <c r="C17" s="281"/>
      <c r="D17" s="281"/>
      <c r="E17" s="281"/>
      <c r="F17" s="281"/>
      <c r="G17" s="281"/>
      <c r="H17" s="281"/>
      <c r="I17" s="282"/>
      <c r="J17" s="210"/>
    </row>
    <row r="18" spans="1:10" ht="15" customHeight="1">
      <c r="A18" s="210"/>
      <c r="B18" s="280"/>
      <c r="C18" s="281"/>
      <c r="D18" s="281"/>
      <c r="E18" s="281"/>
      <c r="F18" s="281"/>
      <c r="G18" s="281"/>
      <c r="H18" s="281"/>
      <c r="I18" s="282"/>
      <c r="J18" s="210"/>
    </row>
    <row r="19" spans="1:10" ht="15" customHeight="1">
      <c r="A19" s="210"/>
      <c r="B19" s="280"/>
      <c r="C19" s="281"/>
      <c r="D19" s="281"/>
      <c r="E19" s="281"/>
      <c r="F19" s="281"/>
      <c r="G19" s="281"/>
      <c r="H19" s="281"/>
      <c r="I19" s="282"/>
      <c r="J19" s="210"/>
    </row>
    <row r="20" spans="1:10" ht="15" customHeight="1">
      <c r="A20" s="210"/>
      <c r="B20" s="280"/>
      <c r="C20" s="281"/>
      <c r="D20" s="281"/>
      <c r="E20" s="281"/>
      <c r="F20" s="281"/>
      <c r="G20" s="281"/>
      <c r="H20" s="281"/>
      <c r="I20" s="282"/>
      <c r="J20" s="210"/>
    </row>
    <row r="21" spans="1:10" ht="15" customHeight="1">
      <c r="A21" s="210"/>
      <c r="B21" s="280"/>
      <c r="C21" s="281"/>
      <c r="D21" s="281"/>
      <c r="E21" s="281"/>
      <c r="F21" s="281"/>
      <c r="G21" s="281"/>
      <c r="H21" s="281"/>
      <c r="I21" s="282"/>
      <c r="J21" s="210"/>
    </row>
    <row r="22" spans="1:10" ht="15" customHeight="1">
      <c r="A22" s="210"/>
      <c r="B22" s="280"/>
      <c r="C22" s="281"/>
      <c r="D22" s="281"/>
      <c r="E22" s="281"/>
      <c r="F22" s="281"/>
      <c r="G22" s="281"/>
      <c r="H22" s="281"/>
      <c r="I22" s="282"/>
      <c r="J22" s="210"/>
    </row>
    <row r="23" spans="1:10" ht="15" customHeight="1">
      <c r="A23" s="210"/>
      <c r="B23" s="280"/>
      <c r="C23" s="281"/>
      <c r="D23" s="281"/>
      <c r="E23" s="281"/>
      <c r="F23" s="281"/>
      <c r="G23" s="281"/>
      <c r="H23" s="281"/>
      <c r="I23" s="282"/>
      <c r="J23" s="210"/>
    </row>
    <row r="24" spans="1:10" ht="15" customHeight="1">
      <c r="A24" s="210"/>
      <c r="B24" s="280"/>
      <c r="C24" s="281"/>
      <c r="D24" s="281"/>
      <c r="E24" s="281"/>
      <c r="F24" s="281"/>
      <c r="G24" s="281"/>
      <c r="H24" s="281"/>
      <c r="I24" s="282"/>
      <c r="J24" s="210"/>
    </row>
    <row r="25" spans="1:10" ht="15" customHeight="1">
      <c r="A25" s="210"/>
      <c r="B25" s="280"/>
      <c r="C25" s="281"/>
      <c r="D25" s="281"/>
      <c r="E25" s="281"/>
      <c r="F25" s="281"/>
      <c r="G25" s="281"/>
      <c r="H25" s="281"/>
      <c r="I25" s="282"/>
      <c r="J25" s="210"/>
    </row>
    <row r="26" spans="1:10" ht="15" customHeight="1">
      <c r="A26" s="210"/>
      <c r="B26" s="280"/>
      <c r="C26" s="281"/>
      <c r="D26" s="281"/>
      <c r="E26" s="281"/>
      <c r="F26" s="281"/>
      <c r="G26" s="281"/>
      <c r="H26" s="281"/>
      <c r="I26" s="282"/>
      <c r="J26" s="210"/>
    </row>
    <row r="27" spans="1:10" ht="15" customHeight="1">
      <c r="A27" s="210"/>
      <c r="B27" s="280"/>
      <c r="C27" s="281"/>
      <c r="D27" s="281"/>
      <c r="E27" s="281"/>
      <c r="F27" s="281"/>
      <c r="G27" s="281"/>
      <c r="H27" s="281"/>
      <c r="I27" s="282"/>
      <c r="J27" s="210"/>
    </row>
    <row r="28" spans="1:10" ht="15" customHeight="1">
      <c r="A28" s="210"/>
      <c r="B28" s="280"/>
      <c r="C28" s="281"/>
      <c r="D28" s="281"/>
      <c r="E28" s="281"/>
      <c r="F28" s="281"/>
      <c r="G28" s="281"/>
      <c r="H28" s="281"/>
      <c r="I28" s="282"/>
      <c r="J28" s="210"/>
    </row>
    <row r="29" spans="1:10" ht="15" customHeight="1">
      <c r="A29" s="210"/>
      <c r="B29" s="280"/>
      <c r="C29" s="281"/>
      <c r="D29" s="281"/>
      <c r="E29" s="281"/>
      <c r="F29" s="281"/>
      <c r="G29" s="281"/>
      <c r="H29" s="281"/>
      <c r="I29" s="282"/>
      <c r="J29" s="210"/>
    </row>
    <row r="30" spans="1:10" ht="15" customHeight="1">
      <c r="B30" s="280"/>
      <c r="C30" s="281"/>
      <c r="D30" s="281"/>
      <c r="E30" s="281"/>
      <c r="F30" s="281"/>
      <c r="G30" s="281"/>
      <c r="H30" s="281"/>
      <c r="I30" s="282"/>
    </row>
    <row r="31" spans="1:10" ht="15" customHeight="1">
      <c r="B31" s="280"/>
      <c r="C31" s="281"/>
      <c r="D31" s="281"/>
      <c r="E31" s="281"/>
      <c r="F31" s="281"/>
      <c r="G31" s="281"/>
      <c r="H31" s="281"/>
      <c r="I31" s="282"/>
    </row>
    <row r="32" spans="1:10" ht="15" customHeight="1">
      <c r="B32" s="280"/>
      <c r="C32" s="281"/>
      <c r="D32" s="281"/>
      <c r="E32" s="281"/>
      <c r="F32" s="281"/>
      <c r="G32" s="281"/>
      <c r="H32" s="281"/>
      <c r="I32" s="282"/>
    </row>
    <row r="33" spans="2:9" ht="15" customHeight="1">
      <c r="B33" s="207"/>
      <c r="C33" s="208"/>
      <c r="D33" s="208"/>
      <c r="E33" s="208"/>
      <c r="F33" s="208"/>
      <c r="G33" s="208"/>
      <c r="H33" s="208"/>
      <c r="I33" s="209"/>
    </row>
    <row r="34" spans="2:9" ht="15" customHeight="1">
      <c r="B34" s="207"/>
      <c r="C34" s="208"/>
      <c r="D34" s="208"/>
      <c r="E34" s="208"/>
      <c r="F34" s="208"/>
      <c r="G34" s="208"/>
      <c r="H34" s="208"/>
      <c r="I34" s="209"/>
    </row>
    <row r="35" spans="2:9" ht="15" customHeight="1">
      <c r="B35" s="207"/>
      <c r="C35" s="208"/>
      <c r="D35" s="208"/>
      <c r="E35" s="208"/>
      <c r="F35" s="208"/>
      <c r="G35" s="208"/>
      <c r="H35" s="208"/>
      <c r="I35" s="209"/>
    </row>
    <row r="36" spans="2:9" ht="15" customHeight="1">
      <c r="B36" s="207"/>
      <c r="C36" s="208"/>
      <c r="D36" s="208"/>
      <c r="E36" s="208"/>
      <c r="F36" s="208"/>
      <c r="G36" s="208"/>
      <c r="H36" s="208"/>
      <c r="I36" s="209"/>
    </row>
    <row r="37" spans="2:9" ht="15" customHeight="1">
      <c r="B37" s="207"/>
      <c r="C37" s="208"/>
      <c r="D37" s="208"/>
      <c r="E37" s="208"/>
      <c r="F37" s="208"/>
      <c r="G37" s="208"/>
      <c r="H37" s="208"/>
      <c r="I37" s="209"/>
    </row>
    <row r="38" spans="2:9" ht="15" customHeight="1">
      <c r="B38" s="207"/>
      <c r="C38" s="208"/>
      <c r="D38" s="208"/>
      <c r="E38" s="208"/>
      <c r="F38" s="208"/>
      <c r="G38" s="208"/>
      <c r="H38" s="208"/>
      <c r="I38" s="209"/>
    </row>
    <row r="39" spans="2:9" ht="15" customHeight="1">
      <c r="B39" s="207"/>
      <c r="C39" s="208"/>
      <c r="D39" s="208"/>
      <c r="E39" s="208"/>
      <c r="F39" s="208"/>
      <c r="G39" s="208"/>
      <c r="H39" s="208"/>
      <c r="I39" s="209"/>
    </row>
    <row r="40" spans="2:9" ht="15" customHeight="1">
      <c r="B40" s="207"/>
      <c r="C40" s="208"/>
      <c r="D40" s="208"/>
      <c r="E40" s="208"/>
      <c r="F40" s="208"/>
      <c r="G40" s="208"/>
      <c r="H40" s="208"/>
      <c r="I40" s="209"/>
    </row>
    <row r="41" spans="2:9" ht="15" customHeight="1">
      <c r="B41" s="207"/>
      <c r="C41" s="208"/>
      <c r="D41" s="208"/>
      <c r="E41" s="208"/>
      <c r="F41" s="208"/>
      <c r="G41" s="208"/>
      <c r="H41" s="208"/>
      <c r="I41" s="209"/>
    </row>
    <row r="42" spans="2:9" ht="15" customHeight="1">
      <c r="B42" s="207"/>
      <c r="C42" s="208"/>
      <c r="D42" s="208"/>
      <c r="E42" s="208"/>
      <c r="F42" s="208"/>
      <c r="G42" s="208"/>
      <c r="H42" s="208"/>
      <c r="I42" s="209"/>
    </row>
    <row r="43" spans="2:9" ht="15" customHeight="1">
      <c r="B43" s="207"/>
      <c r="C43" s="208"/>
      <c r="D43" s="208"/>
      <c r="E43" s="208"/>
      <c r="F43" s="208"/>
      <c r="G43" s="208"/>
      <c r="H43" s="208"/>
      <c r="I43" s="209"/>
    </row>
    <row r="44" spans="2:9" ht="15" customHeight="1">
      <c r="B44" s="207"/>
      <c r="C44" s="208"/>
      <c r="D44" s="208"/>
      <c r="E44" s="208"/>
      <c r="F44" s="208"/>
      <c r="G44" s="208"/>
      <c r="H44" s="208"/>
      <c r="I44" s="209"/>
    </row>
    <row r="45" spans="2:9" ht="15" customHeight="1">
      <c r="B45" s="207"/>
      <c r="C45" s="208"/>
      <c r="D45" s="208"/>
      <c r="E45" s="208"/>
      <c r="F45" s="208"/>
      <c r="G45" s="208"/>
      <c r="H45" s="208"/>
      <c r="I45" s="209"/>
    </row>
    <row r="46" spans="2:9" ht="15" customHeight="1">
      <c r="B46" s="207"/>
      <c r="C46" s="208"/>
      <c r="D46" s="208"/>
      <c r="E46" s="208"/>
      <c r="F46" s="208"/>
      <c r="G46" s="208"/>
      <c r="H46" s="208"/>
      <c r="I46" s="209"/>
    </row>
    <row r="47" spans="2:9" ht="15" customHeight="1">
      <c r="B47" s="207"/>
      <c r="C47" s="208"/>
      <c r="D47" s="208"/>
      <c r="E47" s="208"/>
      <c r="F47" s="208"/>
      <c r="G47" s="208"/>
      <c r="H47" s="208"/>
      <c r="I47" s="209"/>
    </row>
    <row r="48" spans="2:9" ht="15" customHeight="1">
      <c r="B48" s="207"/>
      <c r="C48" s="208"/>
      <c r="D48" s="208"/>
      <c r="E48" s="208"/>
      <c r="F48" s="208"/>
      <c r="G48" s="208"/>
      <c r="H48" s="208"/>
      <c r="I48" s="209"/>
    </row>
    <row r="49" spans="2:9" ht="15" customHeight="1">
      <c r="B49" s="207"/>
      <c r="C49" s="208"/>
      <c r="D49" s="208"/>
      <c r="E49" s="208"/>
      <c r="F49" s="208"/>
      <c r="G49" s="208"/>
      <c r="H49" s="208"/>
      <c r="I49" s="209"/>
    </row>
    <row r="50" spans="2:9" ht="15" customHeight="1">
      <c r="B50" s="207"/>
      <c r="C50" s="208"/>
      <c r="D50" s="208"/>
      <c r="E50" s="208"/>
      <c r="F50" s="208"/>
      <c r="G50" s="208"/>
      <c r="H50" s="208"/>
      <c r="I50" s="209"/>
    </row>
    <row r="51" spans="2:9" ht="15" customHeight="1">
      <c r="B51" s="207"/>
      <c r="C51" s="208"/>
      <c r="D51" s="208"/>
      <c r="E51" s="208"/>
      <c r="F51" s="208"/>
      <c r="G51" s="208"/>
      <c r="H51" s="208"/>
      <c r="I51" s="209"/>
    </row>
    <row r="52" spans="2:9" ht="15" customHeight="1">
      <c r="B52" s="207"/>
      <c r="C52" s="208"/>
      <c r="D52" s="208"/>
      <c r="E52" s="208"/>
      <c r="F52" s="208"/>
      <c r="G52" s="208"/>
      <c r="H52" s="208"/>
      <c r="I52" s="209"/>
    </row>
    <row r="53" spans="2:9" ht="15" customHeight="1">
      <c r="B53" s="207"/>
      <c r="C53" s="208"/>
      <c r="D53" s="208"/>
      <c r="E53" s="208"/>
      <c r="F53" s="208"/>
      <c r="G53" s="208"/>
      <c r="H53" s="208"/>
      <c r="I53" s="209"/>
    </row>
    <row r="54" spans="2:9" ht="15" customHeight="1" thickBot="1">
      <c r="B54" s="211"/>
      <c r="C54" s="212"/>
      <c r="D54" s="212"/>
      <c r="E54" s="212"/>
      <c r="F54" s="212"/>
      <c r="G54" s="212"/>
      <c r="H54" s="212"/>
      <c r="I54" s="213"/>
    </row>
  </sheetData>
  <mergeCells count="2">
    <mergeCell ref="K2:K3"/>
    <mergeCell ref="B13:I3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L56"/>
  <sheetViews>
    <sheetView showGridLines="0" workbookViewId="0">
      <selection activeCell="L16" sqref="L16"/>
    </sheetView>
  </sheetViews>
  <sheetFormatPr baseColWidth="10" defaultRowHeight="13.5" customHeight="1"/>
  <cols>
    <col min="1" max="1" width="16.7109375" style="25" bestFit="1" customWidth="1"/>
    <col min="2" max="10" width="9.7109375" style="25" customWidth="1"/>
    <col min="11" max="48" width="10.7109375" style="18" customWidth="1"/>
    <col min="49" max="16384" width="11.42578125" style="18"/>
  </cols>
  <sheetData>
    <row r="1" spans="1:12" ht="15">
      <c r="A1" s="284" t="s">
        <v>149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317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327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 customHeight="1">
      <c r="A4" s="284" t="s">
        <v>375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2" ht="15" customHeight="1">
      <c r="A5" s="19"/>
      <c r="B5" s="54"/>
      <c r="C5" s="54"/>
      <c r="D5" s="54"/>
      <c r="E5" s="54"/>
      <c r="F5" s="54"/>
      <c r="G5" s="54"/>
      <c r="H5" s="54"/>
      <c r="I5" s="19"/>
      <c r="J5" s="19"/>
    </row>
    <row r="6" spans="1:12" ht="15" customHeight="1">
      <c r="A6" s="214" t="s">
        <v>83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s="28" customFormat="1" ht="15" customHeight="1">
      <c r="A7" s="32" t="s">
        <v>67</v>
      </c>
      <c r="B7" s="30">
        <v>1388</v>
      </c>
      <c r="C7" s="30">
        <v>1343</v>
      </c>
      <c r="D7" s="30">
        <v>1292</v>
      </c>
      <c r="E7" s="30">
        <v>1250</v>
      </c>
      <c r="F7" s="30">
        <v>1283</v>
      </c>
      <c r="G7" s="30">
        <v>1339</v>
      </c>
      <c r="H7" s="30">
        <v>1270</v>
      </c>
      <c r="I7" s="30">
        <v>1231</v>
      </c>
      <c r="J7" s="30">
        <v>1228</v>
      </c>
    </row>
    <row r="8" spans="1:12" ht="15" customHeight="1">
      <c r="A8" s="24" t="s">
        <v>116</v>
      </c>
      <c r="B8" s="33">
        <v>146</v>
      </c>
      <c r="C8" s="33">
        <v>139</v>
      </c>
      <c r="D8" s="33">
        <v>145</v>
      </c>
      <c r="E8" s="33">
        <v>144</v>
      </c>
      <c r="F8" s="33">
        <v>121</v>
      </c>
      <c r="G8" s="33">
        <v>136</v>
      </c>
      <c r="H8" s="33">
        <v>137</v>
      </c>
      <c r="I8" s="33">
        <v>124</v>
      </c>
      <c r="J8" s="33">
        <v>126</v>
      </c>
    </row>
    <row r="9" spans="1:12" ht="15" customHeight="1">
      <c r="A9" s="24" t="s">
        <v>117</v>
      </c>
      <c r="B9" s="33">
        <v>181</v>
      </c>
      <c r="C9" s="33">
        <v>175</v>
      </c>
      <c r="D9" s="33">
        <v>148</v>
      </c>
      <c r="E9" s="33">
        <v>190</v>
      </c>
      <c r="F9" s="33">
        <v>202</v>
      </c>
      <c r="G9" s="33">
        <v>210</v>
      </c>
      <c r="H9" s="33">
        <v>165</v>
      </c>
      <c r="I9" s="33">
        <v>177</v>
      </c>
      <c r="J9" s="33">
        <v>184</v>
      </c>
    </row>
    <row r="10" spans="1:12" ht="15" customHeight="1">
      <c r="A10" s="24" t="s">
        <v>119</v>
      </c>
      <c r="B10" s="33">
        <v>82</v>
      </c>
      <c r="C10" s="33">
        <v>73</v>
      </c>
      <c r="D10" s="33">
        <v>72</v>
      </c>
      <c r="E10" s="33">
        <v>69</v>
      </c>
      <c r="F10" s="33">
        <v>69</v>
      </c>
      <c r="G10" s="33">
        <v>72</v>
      </c>
      <c r="H10" s="33">
        <v>77</v>
      </c>
      <c r="I10" s="33">
        <v>73</v>
      </c>
      <c r="J10" s="33">
        <v>63</v>
      </c>
    </row>
    <row r="11" spans="1:12" ht="15" customHeight="1">
      <c r="A11" s="24" t="s">
        <v>121</v>
      </c>
      <c r="B11" s="33">
        <v>66</v>
      </c>
      <c r="C11" s="33">
        <v>62</v>
      </c>
      <c r="D11" s="33">
        <v>62</v>
      </c>
      <c r="E11" s="33">
        <v>62</v>
      </c>
      <c r="F11" s="33">
        <v>62</v>
      </c>
      <c r="G11" s="33">
        <v>62</v>
      </c>
      <c r="H11" s="33">
        <v>61</v>
      </c>
      <c r="I11" s="33">
        <v>62</v>
      </c>
      <c r="J11" s="33">
        <v>62</v>
      </c>
    </row>
    <row r="12" spans="1:12" s="28" customFormat="1" ht="15" customHeight="1">
      <c r="A12" s="24" t="s">
        <v>123</v>
      </c>
      <c r="B12" s="33">
        <v>227</v>
      </c>
      <c r="C12" s="33">
        <v>222</v>
      </c>
      <c r="D12" s="33">
        <v>222</v>
      </c>
      <c r="E12" s="33">
        <v>163</v>
      </c>
      <c r="F12" s="33">
        <v>164</v>
      </c>
      <c r="G12" s="33">
        <v>166</v>
      </c>
      <c r="H12" s="33">
        <v>159</v>
      </c>
      <c r="I12" s="33">
        <v>157</v>
      </c>
      <c r="J12" s="33">
        <v>150</v>
      </c>
    </row>
    <row r="13" spans="1:12" ht="15" customHeight="1">
      <c r="A13" s="24" t="s">
        <v>124</v>
      </c>
      <c r="B13" s="33">
        <v>224</v>
      </c>
      <c r="C13" s="33">
        <v>196</v>
      </c>
      <c r="D13" s="33">
        <v>192</v>
      </c>
      <c r="E13" s="33">
        <v>189</v>
      </c>
      <c r="F13" s="33">
        <v>187</v>
      </c>
      <c r="G13" s="33">
        <v>194</v>
      </c>
      <c r="H13" s="33">
        <v>175</v>
      </c>
      <c r="I13" s="33">
        <v>178</v>
      </c>
      <c r="J13" s="33">
        <v>183</v>
      </c>
    </row>
    <row r="14" spans="1:12" ht="15" customHeight="1">
      <c r="A14" s="24" t="s">
        <v>125</v>
      </c>
      <c r="B14" s="33">
        <v>128</v>
      </c>
      <c r="C14" s="33">
        <v>132</v>
      </c>
      <c r="D14" s="33">
        <v>134</v>
      </c>
      <c r="E14" s="33">
        <v>131</v>
      </c>
      <c r="F14" s="33">
        <v>128</v>
      </c>
      <c r="G14" s="33">
        <v>131</v>
      </c>
      <c r="H14" s="33">
        <v>135</v>
      </c>
      <c r="I14" s="33">
        <v>132</v>
      </c>
      <c r="J14" s="33">
        <v>134</v>
      </c>
    </row>
    <row r="15" spans="1:12" ht="15" customHeight="1">
      <c r="A15" s="24" t="s">
        <v>126</v>
      </c>
      <c r="B15" s="33">
        <v>63</v>
      </c>
      <c r="C15" s="33">
        <v>64</v>
      </c>
      <c r="D15" s="33">
        <v>57</v>
      </c>
      <c r="E15" s="33">
        <v>57</v>
      </c>
      <c r="F15" s="33">
        <v>60</v>
      </c>
      <c r="G15" s="33">
        <v>60</v>
      </c>
      <c r="H15" s="33">
        <v>55</v>
      </c>
      <c r="I15" s="33">
        <v>51</v>
      </c>
      <c r="J15" s="33">
        <v>45</v>
      </c>
    </row>
    <row r="16" spans="1:12" s="25" customFormat="1" ht="15" customHeight="1">
      <c r="A16" s="24" t="s">
        <v>127</v>
      </c>
      <c r="B16" s="33">
        <v>95</v>
      </c>
      <c r="C16" s="33">
        <v>86</v>
      </c>
      <c r="D16" s="33">
        <v>78</v>
      </c>
      <c r="E16" s="33">
        <v>93</v>
      </c>
      <c r="F16" s="33">
        <v>91</v>
      </c>
      <c r="G16" s="33">
        <v>92</v>
      </c>
      <c r="H16" s="33">
        <v>89</v>
      </c>
      <c r="I16" s="33">
        <v>85</v>
      </c>
      <c r="J16" s="33">
        <v>83</v>
      </c>
    </row>
    <row r="17" spans="1:10" ht="12.75">
      <c r="A17" s="24" t="s">
        <v>128</v>
      </c>
      <c r="B17" s="33">
        <v>64</v>
      </c>
      <c r="C17" s="33">
        <v>65</v>
      </c>
      <c r="D17" s="33">
        <v>65</v>
      </c>
      <c r="E17" s="33">
        <v>65</v>
      </c>
      <c r="F17" s="33">
        <v>53</v>
      </c>
      <c r="G17" s="33">
        <v>60</v>
      </c>
      <c r="H17" s="33">
        <v>50</v>
      </c>
      <c r="I17" s="33">
        <v>47</v>
      </c>
      <c r="J17" s="33">
        <v>43</v>
      </c>
    </row>
    <row r="18" spans="1:10" thickBot="1">
      <c r="A18" s="51" t="s">
        <v>129</v>
      </c>
      <c r="B18" s="52">
        <v>112</v>
      </c>
      <c r="C18" s="52">
        <v>129</v>
      </c>
      <c r="D18" s="52">
        <v>117</v>
      </c>
      <c r="E18" s="52">
        <v>87</v>
      </c>
      <c r="F18" s="52">
        <v>146</v>
      </c>
      <c r="G18" s="52">
        <v>156</v>
      </c>
      <c r="H18" s="52">
        <v>167</v>
      </c>
      <c r="I18" s="52">
        <v>145</v>
      </c>
      <c r="J18" s="52">
        <v>155</v>
      </c>
    </row>
    <row r="19" spans="1:10" ht="12.75" customHeight="1">
      <c r="A19" s="317" t="s">
        <v>301</v>
      </c>
      <c r="B19" s="317"/>
      <c r="C19" s="317"/>
      <c r="D19" s="317"/>
      <c r="E19" s="317"/>
      <c r="F19" s="317"/>
      <c r="G19" s="317"/>
      <c r="H19" s="317"/>
      <c r="I19" s="317"/>
      <c r="J19" s="317"/>
    </row>
    <row r="20" spans="1:10" ht="12.75">
      <c r="A20" s="288"/>
      <c r="B20" s="315"/>
      <c r="C20" s="315"/>
      <c r="D20" s="315"/>
      <c r="E20" s="315"/>
      <c r="F20" s="315"/>
      <c r="G20" s="288"/>
      <c r="H20" s="315"/>
      <c r="I20" s="315"/>
      <c r="J20" s="190"/>
    </row>
    <row r="21" spans="1:10" ht="12.75"/>
    <row r="22" spans="1:10" ht="12.75"/>
    <row r="23" spans="1:10" ht="12.75"/>
    <row r="24" spans="1:10" ht="12.75"/>
    <row r="25" spans="1:10" ht="12.75"/>
    <row r="26" spans="1:10" ht="12.75"/>
    <row r="27" spans="1:10" ht="12.75"/>
    <row r="28" spans="1:10" ht="12.75"/>
    <row r="29" spans="1:10" ht="12.75"/>
    <row r="30" spans="1:10" ht="12.75"/>
    <row r="31" spans="1:10" ht="12.75"/>
    <row r="32" spans="1:10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</sheetData>
  <mergeCells count="8">
    <mergeCell ref="L2:L3"/>
    <mergeCell ref="A20:F20"/>
    <mergeCell ref="G20:I20"/>
    <mergeCell ref="A1:J1"/>
    <mergeCell ref="A2:J2"/>
    <mergeCell ref="A3:J3"/>
    <mergeCell ref="A4:J4"/>
    <mergeCell ref="A19:J19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4" tint="-0.499984740745262"/>
    <pageSetUpPr fitToPage="1"/>
  </sheetPr>
  <dimension ref="A1:K54"/>
  <sheetViews>
    <sheetView showGridLines="0" workbookViewId="0">
      <selection activeCell="M18" sqref="M18"/>
    </sheetView>
  </sheetViews>
  <sheetFormatPr baseColWidth="10" defaultRowHeight="15" customHeight="1"/>
  <cols>
    <col min="1" max="1" width="5.7109375" style="17" customWidth="1"/>
    <col min="2" max="9" width="11.42578125" style="17"/>
    <col min="10" max="10" width="5.7109375" style="17" customWidth="1"/>
    <col min="11" max="16384" width="11.42578125" style="17"/>
  </cols>
  <sheetData>
    <row r="1" spans="1:11" ht="15" customHeight="1" thickBot="1"/>
    <row r="2" spans="1:11" ht="15" customHeight="1">
      <c r="B2" s="204"/>
      <c r="C2" s="205"/>
      <c r="D2" s="205"/>
      <c r="E2" s="205"/>
      <c r="F2" s="205"/>
      <c r="G2" s="205"/>
      <c r="H2" s="205"/>
      <c r="I2" s="206"/>
      <c r="K2" s="276" t="s">
        <v>50</v>
      </c>
    </row>
    <row r="3" spans="1:11" ht="15" customHeight="1">
      <c r="B3" s="207"/>
      <c r="C3" s="208"/>
      <c r="D3" s="208"/>
      <c r="E3" s="208"/>
      <c r="F3" s="208"/>
      <c r="G3" s="208"/>
      <c r="H3" s="208"/>
      <c r="I3" s="209"/>
      <c r="K3" s="276"/>
    </row>
    <row r="4" spans="1:11" ht="15" customHeight="1">
      <c r="B4" s="207"/>
      <c r="C4" s="208"/>
      <c r="D4" s="208"/>
      <c r="E4" s="208"/>
      <c r="F4" s="208"/>
      <c r="G4" s="208"/>
      <c r="H4" s="208"/>
      <c r="I4" s="209"/>
    </row>
    <row r="5" spans="1:11" ht="15" customHeight="1">
      <c r="B5" s="207"/>
      <c r="C5" s="208"/>
      <c r="D5" s="208"/>
      <c r="E5" s="208"/>
      <c r="F5" s="208"/>
      <c r="G5" s="208"/>
      <c r="H5" s="208"/>
      <c r="I5" s="209"/>
    </row>
    <row r="6" spans="1:11" ht="15" customHeight="1">
      <c r="B6" s="207"/>
      <c r="C6" s="208"/>
      <c r="D6" s="208"/>
      <c r="E6" s="208"/>
      <c r="F6" s="208"/>
      <c r="G6" s="208"/>
      <c r="H6" s="208"/>
      <c r="I6" s="209"/>
    </row>
    <row r="7" spans="1:11" ht="15" customHeight="1">
      <c r="B7" s="207"/>
      <c r="C7" s="208"/>
      <c r="D7" s="208"/>
      <c r="E7" s="208"/>
      <c r="F7" s="208"/>
      <c r="G7" s="208"/>
      <c r="H7" s="208"/>
      <c r="I7" s="209"/>
    </row>
    <row r="8" spans="1:11" ht="15" customHeight="1">
      <c r="B8" s="207"/>
      <c r="C8" s="208"/>
      <c r="D8" s="208"/>
      <c r="E8" s="208"/>
      <c r="F8" s="208"/>
      <c r="G8" s="208"/>
      <c r="H8" s="208"/>
      <c r="I8" s="209"/>
    </row>
    <row r="9" spans="1:11" ht="15" customHeight="1">
      <c r="B9" s="207"/>
      <c r="C9" s="208"/>
      <c r="D9" s="208"/>
      <c r="E9" s="208"/>
      <c r="F9" s="208"/>
      <c r="G9" s="208"/>
      <c r="H9" s="208"/>
      <c r="I9" s="209"/>
    </row>
    <row r="10" spans="1:11" ht="15" customHeight="1">
      <c r="B10" s="207"/>
      <c r="C10" s="208"/>
      <c r="D10" s="208"/>
      <c r="E10" s="208"/>
      <c r="F10" s="208"/>
      <c r="G10" s="208"/>
      <c r="H10" s="208"/>
      <c r="I10" s="209"/>
    </row>
    <row r="11" spans="1:11" ht="15" customHeight="1">
      <c r="A11" s="210"/>
      <c r="B11" s="207"/>
      <c r="C11" s="208"/>
      <c r="D11" s="208"/>
      <c r="E11" s="208"/>
      <c r="F11" s="208"/>
      <c r="G11" s="208"/>
      <c r="H11" s="208"/>
      <c r="I11" s="209"/>
      <c r="J11" s="210"/>
    </row>
    <row r="12" spans="1:11" ht="15" customHeight="1">
      <c r="A12" s="210"/>
      <c r="B12" s="207"/>
      <c r="C12" s="208"/>
      <c r="D12" s="208"/>
      <c r="E12" s="208"/>
      <c r="F12" s="208"/>
      <c r="G12" s="208"/>
      <c r="H12" s="208"/>
      <c r="I12" s="209"/>
      <c r="J12" s="210"/>
    </row>
    <row r="13" spans="1:11" ht="15" customHeight="1">
      <c r="A13" s="210"/>
      <c r="B13" s="207"/>
      <c r="C13" s="208"/>
      <c r="D13" s="208"/>
      <c r="E13" s="208"/>
      <c r="F13" s="208"/>
      <c r="G13" s="208"/>
      <c r="H13" s="208"/>
      <c r="I13" s="209"/>
      <c r="J13" s="210"/>
    </row>
    <row r="14" spans="1:11" ht="15" customHeight="1">
      <c r="A14" s="210"/>
      <c r="B14" s="207"/>
      <c r="C14" s="208"/>
      <c r="D14" s="208"/>
      <c r="E14" s="208"/>
      <c r="F14" s="208"/>
      <c r="G14" s="208"/>
      <c r="H14" s="208"/>
      <c r="I14" s="209"/>
      <c r="J14" s="210"/>
    </row>
    <row r="15" spans="1:11" ht="15" customHeight="1">
      <c r="A15" s="210"/>
      <c r="B15" s="280" t="s">
        <v>166</v>
      </c>
      <c r="C15" s="293"/>
      <c r="D15" s="293"/>
      <c r="E15" s="293"/>
      <c r="F15" s="293"/>
      <c r="G15" s="293"/>
      <c r="H15" s="293"/>
      <c r="I15" s="282"/>
      <c r="J15" s="210"/>
    </row>
    <row r="16" spans="1:11" ht="15" customHeight="1">
      <c r="A16" s="210"/>
      <c r="B16" s="280"/>
      <c r="C16" s="293"/>
      <c r="D16" s="293"/>
      <c r="E16" s="293"/>
      <c r="F16" s="293"/>
      <c r="G16" s="293"/>
      <c r="H16" s="293"/>
      <c r="I16" s="282"/>
      <c r="J16" s="210"/>
    </row>
    <row r="17" spans="1:10" ht="15" customHeight="1">
      <c r="A17" s="210"/>
      <c r="B17" s="280"/>
      <c r="C17" s="293"/>
      <c r="D17" s="293"/>
      <c r="E17" s="293"/>
      <c r="F17" s="293"/>
      <c r="G17" s="293"/>
      <c r="H17" s="293"/>
      <c r="I17" s="282"/>
      <c r="J17" s="210"/>
    </row>
    <row r="18" spans="1:10" ht="15" customHeight="1">
      <c r="A18" s="210"/>
      <c r="B18" s="280"/>
      <c r="C18" s="293"/>
      <c r="D18" s="293"/>
      <c r="E18" s="293"/>
      <c r="F18" s="293"/>
      <c r="G18" s="293"/>
      <c r="H18" s="293"/>
      <c r="I18" s="282"/>
      <c r="J18" s="210"/>
    </row>
    <row r="19" spans="1:10" ht="15" customHeight="1">
      <c r="A19" s="210"/>
      <c r="B19" s="280"/>
      <c r="C19" s="293"/>
      <c r="D19" s="293"/>
      <c r="E19" s="293"/>
      <c r="F19" s="293"/>
      <c r="G19" s="293"/>
      <c r="H19" s="293"/>
      <c r="I19" s="282"/>
      <c r="J19" s="210"/>
    </row>
    <row r="20" spans="1:10" ht="15" customHeight="1">
      <c r="A20" s="210"/>
      <c r="B20" s="280"/>
      <c r="C20" s="293"/>
      <c r="D20" s="293"/>
      <c r="E20" s="293"/>
      <c r="F20" s="293"/>
      <c r="G20" s="293"/>
      <c r="H20" s="293"/>
      <c r="I20" s="282"/>
      <c r="J20" s="210"/>
    </row>
    <row r="21" spans="1:10" ht="15" customHeight="1">
      <c r="A21" s="210"/>
      <c r="B21" s="280"/>
      <c r="C21" s="293"/>
      <c r="D21" s="293"/>
      <c r="E21" s="293"/>
      <c r="F21" s="293"/>
      <c r="G21" s="293"/>
      <c r="H21" s="293"/>
      <c r="I21" s="282"/>
      <c r="J21" s="210"/>
    </row>
    <row r="22" spans="1:10" ht="15" customHeight="1">
      <c r="A22" s="210"/>
      <c r="B22" s="280"/>
      <c r="C22" s="293"/>
      <c r="D22" s="293"/>
      <c r="E22" s="293"/>
      <c r="F22" s="293"/>
      <c r="G22" s="293"/>
      <c r="H22" s="293"/>
      <c r="I22" s="282"/>
      <c r="J22" s="210"/>
    </row>
    <row r="23" spans="1:10" ht="15" customHeight="1">
      <c r="A23" s="210"/>
      <c r="B23" s="280"/>
      <c r="C23" s="293"/>
      <c r="D23" s="293"/>
      <c r="E23" s="293"/>
      <c r="F23" s="293"/>
      <c r="G23" s="293"/>
      <c r="H23" s="293"/>
      <c r="I23" s="282"/>
      <c r="J23" s="210"/>
    </row>
    <row r="24" spans="1:10" ht="15" customHeight="1">
      <c r="A24" s="210"/>
      <c r="B24" s="280"/>
      <c r="C24" s="293"/>
      <c r="D24" s="293"/>
      <c r="E24" s="293"/>
      <c r="F24" s="293"/>
      <c r="G24" s="293"/>
      <c r="H24" s="293"/>
      <c r="I24" s="282"/>
      <c r="J24" s="210"/>
    </row>
    <row r="25" spans="1:10" ht="15" customHeight="1">
      <c r="A25" s="210"/>
      <c r="B25" s="280"/>
      <c r="C25" s="293"/>
      <c r="D25" s="293"/>
      <c r="E25" s="293"/>
      <c r="F25" s="293"/>
      <c r="G25" s="293"/>
      <c r="H25" s="293"/>
      <c r="I25" s="282"/>
      <c r="J25" s="210"/>
    </row>
    <row r="26" spans="1:10" ht="15" customHeight="1">
      <c r="A26" s="210"/>
      <c r="B26" s="280"/>
      <c r="C26" s="293"/>
      <c r="D26" s="293"/>
      <c r="E26" s="293"/>
      <c r="F26" s="293"/>
      <c r="G26" s="293"/>
      <c r="H26" s="293"/>
      <c r="I26" s="282"/>
      <c r="J26" s="210"/>
    </row>
    <row r="27" spans="1:10" ht="15" customHeight="1">
      <c r="A27" s="210"/>
      <c r="B27" s="280"/>
      <c r="C27" s="293"/>
      <c r="D27" s="293"/>
      <c r="E27" s="293"/>
      <c r="F27" s="293"/>
      <c r="G27" s="293"/>
      <c r="H27" s="293"/>
      <c r="I27" s="282"/>
      <c r="J27" s="210"/>
    </row>
    <row r="28" spans="1:10" ht="15" customHeight="1">
      <c r="A28" s="210"/>
      <c r="B28" s="280"/>
      <c r="C28" s="293"/>
      <c r="D28" s="293"/>
      <c r="E28" s="293"/>
      <c r="F28" s="293"/>
      <c r="G28" s="293"/>
      <c r="H28" s="293"/>
      <c r="I28" s="282"/>
      <c r="J28" s="210"/>
    </row>
    <row r="29" spans="1:10" ht="15" customHeight="1">
      <c r="A29" s="210"/>
      <c r="B29" s="280"/>
      <c r="C29" s="293"/>
      <c r="D29" s="293"/>
      <c r="E29" s="293"/>
      <c r="F29" s="293"/>
      <c r="G29" s="293"/>
      <c r="H29" s="293"/>
      <c r="I29" s="282"/>
      <c r="J29" s="210"/>
    </row>
    <row r="30" spans="1:10" ht="15" customHeight="1">
      <c r="B30" s="280"/>
      <c r="C30" s="293"/>
      <c r="D30" s="293"/>
      <c r="E30" s="293"/>
      <c r="F30" s="293"/>
      <c r="G30" s="293"/>
      <c r="H30" s="293"/>
      <c r="I30" s="282"/>
    </row>
    <row r="31" spans="1:10" ht="15" customHeight="1">
      <c r="B31" s="207"/>
      <c r="C31" s="208"/>
      <c r="D31" s="208"/>
      <c r="E31" s="208"/>
      <c r="F31" s="208"/>
      <c r="G31" s="208"/>
      <c r="H31" s="208"/>
      <c r="I31" s="209"/>
    </row>
    <row r="32" spans="1:10" ht="15" customHeight="1">
      <c r="B32" s="207"/>
      <c r="C32" s="208"/>
      <c r="D32" s="208"/>
      <c r="E32" s="208"/>
      <c r="F32" s="208"/>
      <c r="G32" s="208"/>
      <c r="H32" s="208"/>
      <c r="I32" s="209"/>
    </row>
    <row r="33" spans="2:9" ht="15" customHeight="1">
      <c r="B33" s="207"/>
      <c r="C33" s="208"/>
      <c r="D33" s="208"/>
      <c r="E33" s="208"/>
      <c r="F33" s="208"/>
      <c r="G33" s="208"/>
      <c r="H33" s="208"/>
      <c r="I33" s="209"/>
    </row>
    <row r="34" spans="2:9" ht="15" customHeight="1">
      <c r="B34" s="207"/>
      <c r="C34" s="208"/>
      <c r="D34" s="208"/>
      <c r="E34" s="208"/>
      <c r="F34" s="208"/>
      <c r="G34" s="208"/>
      <c r="H34" s="208"/>
      <c r="I34" s="209"/>
    </row>
    <row r="35" spans="2:9" ht="15" customHeight="1">
      <c r="B35" s="207"/>
      <c r="C35" s="208"/>
      <c r="D35" s="208"/>
      <c r="E35" s="208"/>
      <c r="F35" s="208"/>
      <c r="G35" s="208"/>
      <c r="H35" s="208"/>
      <c r="I35" s="209"/>
    </row>
    <row r="36" spans="2:9" ht="15" customHeight="1">
      <c r="B36" s="207"/>
      <c r="C36" s="208"/>
      <c r="D36" s="208"/>
      <c r="E36" s="208"/>
      <c r="F36" s="208"/>
      <c r="G36" s="208"/>
      <c r="H36" s="208"/>
      <c r="I36" s="209"/>
    </row>
    <row r="37" spans="2:9" ht="15" customHeight="1">
      <c r="B37" s="207"/>
      <c r="C37" s="208"/>
      <c r="D37" s="208"/>
      <c r="E37" s="208"/>
      <c r="F37" s="208"/>
      <c r="G37" s="208"/>
      <c r="H37" s="208"/>
      <c r="I37" s="209"/>
    </row>
    <row r="38" spans="2:9" ht="15" customHeight="1">
      <c r="B38" s="207"/>
      <c r="C38" s="208"/>
      <c r="D38" s="208"/>
      <c r="E38" s="208"/>
      <c r="F38" s="208"/>
      <c r="G38" s="208"/>
      <c r="H38" s="208"/>
      <c r="I38" s="209"/>
    </row>
    <row r="39" spans="2:9" ht="15" customHeight="1">
      <c r="B39" s="207"/>
      <c r="C39" s="208"/>
      <c r="D39" s="208"/>
      <c r="E39" s="208"/>
      <c r="F39" s="208"/>
      <c r="G39" s="208"/>
      <c r="H39" s="208"/>
      <c r="I39" s="209"/>
    </row>
    <row r="40" spans="2:9" ht="15" customHeight="1">
      <c r="B40" s="207"/>
      <c r="C40" s="208"/>
      <c r="D40" s="208"/>
      <c r="E40" s="208"/>
      <c r="F40" s="208"/>
      <c r="G40" s="208"/>
      <c r="H40" s="208"/>
      <c r="I40" s="209"/>
    </row>
    <row r="41" spans="2:9" ht="15" customHeight="1">
      <c r="B41" s="207"/>
      <c r="C41" s="208"/>
      <c r="D41" s="208"/>
      <c r="E41" s="208"/>
      <c r="F41" s="208"/>
      <c r="G41" s="208"/>
      <c r="H41" s="208"/>
      <c r="I41" s="209"/>
    </row>
    <row r="42" spans="2:9" ht="15" customHeight="1">
      <c r="B42" s="207"/>
      <c r="C42" s="208"/>
      <c r="D42" s="208"/>
      <c r="E42" s="208"/>
      <c r="F42" s="208"/>
      <c r="G42" s="208"/>
      <c r="H42" s="208"/>
      <c r="I42" s="209"/>
    </row>
    <row r="43" spans="2:9" ht="15" customHeight="1">
      <c r="B43" s="207"/>
      <c r="C43" s="208"/>
      <c r="D43" s="208"/>
      <c r="E43" s="208"/>
      <c r="F43" s="208"/>
      <c r="G43" s="208"/>
      <c r="H43" s="208"/>
      <c r="I43" s="209"/>
    </row>
    <row r="44" spans="2:9" ht="15" customHeight="1">
      <c r="B44" s="207"/>
      <c r="C44" s="208"/>
      <c r="D44" s="208"/>
      <c r="E44" s="208"/>
      <c r="F44" s="208"/>
      <c r="G44" s="208"/>
      <c r="H44" s="208"/>
      <c r="I44" s="209"/>
    </row>
    <row r="45" spans="2:9" ht="15" customHeight="1">
      <c r="B45" s="207"/>
      <c r="C45" s="208"/>
      <c r="D45" s="208"/>
      <c r="E45" s="208"/>
      <c r="F45" s="208"/>
      <c r="G45" s="208"/>
      <c r="H45" s="208"/>
      <c r="I45" s="209"/>
    </row>
    <row r="46" spans="2:9" ht="15" customHeight="1">
      <c r="B46" s="207"/>
      <c r="C46" s="208"/>
      <c r="D46" s="208"/>
      <c r="E46" s="208"/>
      <c r="F46" s="208"/>
      <c r="G46" s="208"/>
      <c r="H46" s="208"/>
      <c r="I46" s="209"/>
    </row>
    <row r="47" spans="2:9" ht="15" customHeight="1">
      <c r="B47" s="207"/>
      <c r="C47" s="208"/>
      <c r="D47" s="208"/>
      <c r="E47" s="208"/>
      <c r="F47" s="208"/>
      <c r="G47" s="208"/>
      <c r="H47" s="208"/>
      <c r="I47" s="209"/>
    </row>
    <row r="48" spans="2:9" ht="15" customHeight="1">
      <c r="B48" s="207"/>
      <c r="C48" s="208"/>
      <c r="D48" s="208"/>
      <c r="E48" s="208"/>
      <c r="F48" s="208"/>
      <c r="G48" s="208"/>
      <c r="H48" s="208"/>
      <c r="I48" s="209"/>
    </row>
    <row r="49" spans="2:9" ht="15" customHeight="1">
      <c r="B49" s="207"/>
      <c r="C49" s="208"/>
      <c r="D49" s="208"/>
      <c r="E49" s="208"/>
      <c r="F49" s="208"/>
      <c r="G49" s="208"/>
      <c r="H49" s="208"/>
      <c r="I49" s="209"/>
    </row>
    <row r="50" spans="2:9" ht="15" customHeight="1">
      <c r="B50" s="207"/>
      <c r="C50" s="208"/>
      <c r="D50" s="208"/>
      <c r="E50" s="208"/>
      <c r="F50" s="208"/>
      <c r="G50" s="208"/>
      <c r="H50" s="208"/>
      <c r="I50" s="209"/>
    </row>
    <row r="51" spans="2:9" ht="15" customHeight="1">
      <c r="B51" s="207"/>
      <c r="C51" s="208"/>
      <c r="D51" s="208"/>
      <c r="E51" s="208"/>
      <c r="F51" s="208"/>
      <c r="G51" s="208"/>
      <c r="H51" s="208"/>
      <c r="I51" s="209"/>
    </row>
    <row r="52" spans="2:9" ht="15" customHeight="1">
      <c r="B52" s="207"/>
      <c r="C52" s="208"/>
      <c r="D52" s="208"/>
      <c r="E52" s="208"/>
      <c r="F52" s="208"/>
      <c r="G52" s="208"/>
      <c r="H52" s="208"/>
      <c r="I52" s="209"/>
    </row>
    <row r="53" spans="2:9" ht="15" customHeight="1">
      <c r="B53" s="207"/>
      <c r="C53" s="208"/>
      <c r="D53" s="208"/>
      <c r="E53" s="208"/>
      <c r="F53" s="208"/>
      <c r="G53" s="208"/>
      <c r="H53" s="208"/>
      <c r="I53" s="209"/>
    </row>
    <row r="54" spans="2:9" ht="15" customHeight="1" thickBot="1">
      <c r="B54" s="211"/>
      <c r="C54" s="212"/>
      <c r="D54" s="212"/>
      <c r="E54" s="212"/>
      <c r="F54" s="212"/>
      <c r="G54" s="212"/>
      <c r="H54" s="212"/>
      <c r="I54" s="213"/>
    </row>
  </sheetData>
  <mergeCells count="2">
    <mergeCell ref="K2:K3"/>
    <mergeCell ref="B15:I30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S69"/>
  <sheetViews>
    <sheetView showGridLines="0" workbookViewId="0">
      <selection activeCell="R33" sqref="R33"/>
    </sheetView>
  </sheetViews>
  <sheetFormatPr baseColWidth="10" defaultRowHeight="13.5" customHeight="1"/>
  <cols>
    <col min="1" max="1" width="18.85546875" style="25" customWidth="1"/>
    <col min="2" max="5" width="8.5703125" style="25" customWidth="1"/>
    <col min="6" max="6" width="1.7109375" style="25" customWidth="1"/>
    <col min="7" max="10" width="8.5703125" style="25" customWidth="1"/>
    <col min="11" max="11" width="1.7109375" style="25" customWidth="1"/>
    <col min="12" max="15" width="8.5703125" style="25" customWidth="1"/>
    <col min="16" max="53" width="10.7109375" style="18" customWidth="1"/>
    <col min="54" max="16384" width="11.42578125" style="18"/>
  </cols>
  <sheetData>
    <row r="1" spans="1:19" ht="15" customHeight="1">
      <c r="A1" s="284" t="s">
        <v>145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19" ht="15" customHeight="1">
      <c r="A2" s="284" t="s">
        <v>322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Q2" s="276" t="s">
        <v>50</v>
      </c>
    </row>
    <row r="3" spans="1:19" ht="15" customHeight="1">
      <c r="A3" s="284" t="s">
        <v>323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Q3" s="276"/>
    </row>
    <row r="4" spans="1:19" ht="15" customHeight="1">
      <c r="A4" s="284" t="s">
        <v>376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9" ht="1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9" ht="15" customHeight="1">
      <c r="A6" s="318" t="s">
        <v>324</v>
      </c>
      <c r="B6" s="310" t="s">
        <v>325</v>
      </c>
      <c r="C6" s="310"/>
      <c r="D6" s="310"/>
      <c r="E6" s="310"/>
      <c r="F6" s="215"/>
      <c r="G6" s="310" t="s">
        <v>318</v>
      </c>
      <c r="H6" s="310"/>
      <c r="I6" s="310"/>
      <c r="J6" s="310"/>
      <c r="K6" s="231"/>
      <c r="L6" s="310" t="s">
        <v>319</v>
      </c>
      <c r="M6" s="310"/>
      <c r="N6" s="310"/>
      <c r="O6" s="310"/>
    </row>
    <row r="7" spans="1:19" s="28" customFormat="1" ht="15" customHeight="1">
      <c r="A7" s="318"/>
      <c r="B7" s="232">
        <v>2019</v>
      </c>
      <c r="C7" s="232">
        <v>2020</v>
      </c>
      <c r="D7" s="233">
        <v>2021</v>
      </c>
      <c r="E7" s="233">
        <v>2022</v>
      </c>
      <c r="F7" s="233"/>
      <c r="G7" s="232">
        <v>2019</v>
      </c>
      <c r="H7" s="232">
        <v>2020</v>
      </c>
      <c r="I7" s="233">
        <v>2021</v>
      </c>
      <c r="J7" s="233">
        <v>2022</v>
      </c>
      <c r="K7" s="233"/>
      <c r="L7" s="232">
        <v>2019</v>
      </c>
      <c r="M7" s="232">
        <v>2020</v>
      </c>
      <c r="N7" s="233">
        <v>2021</v>
      </c>
      <c r="O7" s="233">
        <v>2022</v>
      </c>
    </row>
    <row r="8" spans="1:19" ht="15" customHeight="1">
      <c r="A8" s="234" t="s">
        <v>79</v>
      </c>
      <c r="B8" s="230">
        <f>+B13+B17+B21</f>
        <v>177062</v>
      </c>
      <c r="C8" s="230">
        <f>+C13+C17+C21</f>
        <v>169540</v>
      </c>
      <c r="D8" s="230">
        <f>+D13+D17+D21</f>
        <v>164186</v>
      </c>
      <c r="E8" s="230">
        <f>+E13+E17+E21</f>
        <v>169616</v>
      </c>
      <c r="F8" s="230"/>
      <c r="G8" s="230">
        <f>+G13+G17+G21</f>
        <v>95416</v>
      </c>
      <c r="H8" s="230">
        <f>+H13+H17+H21</f>
        <v>95135</v>
      </c>
      <c r="I8" s="230">
        <f>+I13+I17+I21</f>
        <v>92361</v>
      </c>
      <c r="J8" s="230">
        <f>+J13+J17+J21</f>
        <v>93073</v>
      </c>
      <c r="K8" s="235"/>
      <c r="L8" s="165">
        <v>53.888468446081042</v>
      </c>
      <c r="M8" s="165">
        <v>56.113601509968149</v>
      </c>
      <c r="N8" s="165">
        <v>56.253882791468214</v>
      </c>
      <c r="O8" s="165">
        <f>+J8/E8*100</f>
        <v>54.872771436656919</v>
      </c>
    </row>
    <row r="9" spans="1:19" ht="15" customHeight="1">
      <c r="A9" s="236" t="s">
        <v>269</v>
      </c>
      <c r="B9" s="222">
        <f t="shared" ref="B9:D10" si="0">+B14+B18</f>
        <v>139304</v>
      </c>
      <c r="C9" s="222">
        <f t="shared" si="0"/>
        <v>135220</v>
      </c>
      <c r="D9" s="222">
        <f t="shared" si="0"/>
        <v>127868</v>
      </c>
      <c r="E9" s="222">
        <f t="shared" ref="E9" si="1">+E14+E18</f>
        <v>133215</v>
      </c>
      <c r="F9" s="222"/>
      <c r="G9" s="222">
        <f t="shared" ref="G9:I10" si="2">+G14+G18</f>
        <v>76152</v>
      </c>
      <c r="H9" s="222">
        <f t="shared" si="2"/>
        <v>77480</v>
      </c>
      <c r="I9" s="222">
        <f t="shared" si="2"/>
        <v>73270</v>
      </c>
      <c r="J9" s="222">
        <f t="shared" ref="J9" si="3">+J14+J18</f>
        <v>74386</v>
      </c>
      <c r="K9" s="237"/>
      <c r="L9" s="166">
        <v>54.666054097513353</v>
      </c>
      <c r="M9" s="166">
        <v>57.299216092294039</v>
      </c>
      <c r="N9" s="166">
        <v>57.301279444427067</v>
      </c>
      <c r="O9" s="166">
        <f t="shared" ref="O9:O21" si="4">+J9/E9*100</f>
        <v>55.839057163232361</v>
      </c>
    </row>
    <row r="10" spans="1:19" ht="15" customHeight="1">
      <c r="A10" s="236" t="s">
        <v>320</v>
      </c>
      <c r="B10" s="222">
        <f t="shared" si="0"/>
        <v>36419</v>
      </c>
      <c r="C10" s="222">
        <f t="shared" si="0"/>
        <v>33050</v>
      </c>
      <c r="D10" s="222">
        <f t="shared" si="0"/>
        <v>35087</v>
      </c>
      <c r="E10" s="222">
        <f t="shared" ref="E10" si="5">+E15+E19</f>
        <v>35173</v>
      </c>
      <c r="F10" s="222"/>
      <c r="G10" s="222">
        <f t="shared" si="2"/>
        <v>19079</v>
      </c>
      <c r="H10" s="222">
        <f t="shared" si="2"/>
        <v>17431</v>
      </c>
      <c r="I10" s="222">
        <f t="shared" si="2"/>
        <v>18916</v>
      </c>
      <c r="J10" s="222">
        <f t="shared" ref="J10" si="6">+J15+J19</f>
        <v>18497</v>
      </c>
      <c r="K10" s="237"/>
      <c r="L10" s="166">
        <v>52.387490046404352</v>
      </c>
      <c r="M10" s="166">
        <v>52.741301059001508</v>
      </c>
      <c r="N10" s="166">
        <v>53.911705189956393</v>
      </c>
      <c r="O10" s="166">
        <f t="shared" si="4"/>
        <v>52.588633326699451</v>
      </c>
    </row>
    <row r="11" spans="1:19" s="28" customFormat="1" ht="15" customHeight="1">
      <c r="A11" s="238" t="s">
        <v>168</v>
      </c>
      <c r="B11" s="222">
        <f>+B21</f>
        <v>1339</v>
      </c>
      <c r="C11" s="222">
        <f>+C21</f>
        <v>1270</v>
      </c>
      <c r="D11" s="222">
        <f>+D21</f>
        <v>1231</v>
      </c>
      <c r="E11" s="222">
        <f>+E21</f>
        <v>1228</v>
      </c>
      <c r="F11" s="222"/>
      <c r="G11" s="33">
        <f>+G21</f>
        <v>185</v>
      </c>
      <c r="H11" s="33">
        <f>+H21</f>
        <v>224</v>
      </c>
      <c r="I11" s="33">
        <f>+I21</f>
        <v>175</v>
      </c>
      <c r="J11" s="33">
        <f>+J21</f>
        <v>190</v>
      </c>
      <c r="K11" s="237"/>
      <c r="L11" s="166">
        <v>13.816280806572067</v>
      </c>
      <c r="M11" s="166">
        <v>17.637795275590552</v>
      </c>
      <c r="N11" s="166">
        <v>14.21608448415922</v>
      </c>
      <c r="O11" s="166">
        <f t="shared" si="4"/>
        <v>15.472312703583063</v>
      </c>
      <c r="Q11" s="18"/>
      <c r="R11" s="18"/>
      <c r="S11" s="18"/>
    </row>
    <row r="12" spans="1:19" ht="15" customHeight="1">
      <c r="A12" s="236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166"/>
      <c r="M12" s="166"/>
      <c r="N12" s="166"/>
      <c r="O12" s="166"/>
    </row>
    <row r="13" spans="1:19" ht="15" customHeight="1">
      <c r="A13" s="234" t="s">
        <v>418</v>
      </c>
      <c r="B13" s="230">
        <f>SUM(B14:B15)</f>
        <v>165967</v>
      </c>
      <c r="C13" s="230">
        <f>SUM(C14:C15)</f>
        <v>159099</v>
      </c>
      <c r="D13" s="230">
        <f>SUM(D14:D15)</f>
        <v>153659</v>
      </c>
      <c r="E13" s="230">
        <v>159073</v>
      </c>
      <c r="F13" s="230"/>
      <c r="G13" s="230">
        <f>SUM(G14:G15)</f>
        <v>91846</v>
      </c>
      <c r="H13" s="230">
        <f>SUM(H14:H15)</f>
        <v>91633</v>
      </c>
      <c r="I13" s="230">
        <f>SUM(I14:I15)</f>
        <v>89241</v>
      </c>
      <c r="J13" s="230">
        <v>89912</v>
      </c>
      <c r="K13" s="162"/>
      <c r="L13" s="165">
        <v>55.339916971446137</v>
      </c>
      <c r="M13" s="165">
        <v>57.594956599350091</v>
      </c>
      <c r="N13" s="165">
        <v>58.077301036711162</v>
      </c>
      <c r="O13" s="165">
        <f t="shared" si="4"/>
        <v>56.522477101708027</v>
      </c>
    </row>
    <row r="14" spans="1:19" s="25" customFormat="1" ht="15" customHeight="1">
      <c r="A14" s="236" t="s">
        <v>269</v>
      </c>
      <c r="B14" s="222">
        <v>137612</v>
      </c>
      <c r="C14" s="222">
        <v>133843</v>
      </c>
      <c r="D14" s="222">
        <v>126710</v>
      </c>
      <c r="E14" s="222">
        <v>132168</v>
      </c>
      <c r="F14" s="222"/>
      <c r="G14" s="222">
        <v>75795</v>
      </c>
      <c r="H14" s="222">
        <v>77111</v>
      </c>
      <c r="I14" s="222">
        <v>72987</v>
      </c>
      <c r="J14" s="222">
        <v>74248</v>
      </c>
      <c r="K14" s="151"/>
      <c r="L14" s="166">
        <v>55.078772200098825</v>
      </c>
      <c r="M14" s="166">
        <v>57.613024214938399</v>
      </c>
      <c r="N14" s="166">
        <v>57.601609975534686</v>
      </c>
      <c r="O14" s="166">
        <f t="shared" si="4"/>
        <v>56.176986865201862</v>
      </c>
      <c r="Q14" s="18"/>
      <c r="R14" s="18"/>
      <c r="S14" s="18"/>
    </row>
    <row r="15" spans="1:19" ht="12.75">
      <c r="A15" s="236" t="s">
        <v>320</v>
      </c>
      <c r="B15" s="222">
        <v>28355</v>
      </c>
      <c r="C15" s="222">
        <v>25256</v>
      </c>
      <c r="D15" s="222">
        <v>26949</v>
      </c>
      <c r="E15" s="222">
        <v>26905</v>
      </c>
      <c r="F15" s="222"/>
      <c r="G15" s="222">
        <v>16051</v>
      </c>
      <c r="H15" s="222">
        <v>14522</v>
      </c>
      <c r="I15" s="222">
        <v>16254</v>
      </c>
      <c r="J15" s="222">
        <v>15664</v>
      </c>
      <c r="K15" s="151"/>
      <c r="L15" s="166">
        <v>56.60730029977077</v>
      </c>
      <c r="M15" s="166">
        <v>57.499208108964204</v>
      </c>
      <c r="N15" s="166">
        <v>60.313926305243236</v>
      </c>
      <c r="O15" s="166">
        <f t="shared" si="4"/>
        <v>58.219661772904665</v>
      </c>
    </row>
    <row r="16" spans="1:19" ht="12.75">
      <c r="A16" s="236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166"/>
      <c r="M16" s="166"/>
      <c r="N16" s="166"/>
      <c r="O16" s="166"/>
    </row>
    <row r="17" spans="1:15" ht="12.75">
      <c r="A17" s="234" t="s">
        <v>176</v>
      </c>
      <c r="B17" s="230">
        <f>SUM(B18:B19)</f>
        <v>9756</v>
      </c>
      <c r="C17" s="230">
        <f>+C18+C19</f>
        <v>9171</v>
      </c>
      <c r="D17" s="230">
        <f>+D18+D19</f>
        <v>9296</v>
      </c>
      <c r="E17" s="230">
        <v>9315</v>
      </c>
      <c r="F17" s="230"/>
      <c r="G17" s="230">
        <f>SUM(G18:G19)</f>
        <v>3385</v>
      </c>
      <c r="H17" s="230">
        <f>SUM(H18:H19)</f>
        <v>3278</v>
      </c>
      <c r="I17" s="230">
        <f>SUM(I18:I19)</f>
        <v>2945</v>
      </c>
      <c r="J17" s="230">
        <v>2971</v>
      </c>
      <c r="K17" s="162"/>
      <c r="L17" s="165">
        <v>34.696596965969661</v>
      </c>
      <c r="M17" s="165">
        <v>35.74310326027696</v>
      </c>
      <c r="N17" s="165">
        <v>31.680292598967299</v>
      </c>
      <c r="O17" s="165">
        <f t="shared" si="4"/>
        <v>31.894793344068706</v>
      </c>
    </row>
    <row r="18" spans="1:15" ht="12.75">
      <c r="A18" s="236" t="s">
        <v>269</v>
      </c>
      <c r="B18" s="222">
        <v>1692</v>
      </c>
      <c r="C18" s="222">
        <v>1377</v>
      </c>
      <c r="D18" s="222">
        <v>1158</v>
      </c>
      <c r="E18" s="222">
        <v>1047</v>
      </c>
      <c r="F18" s="222"/>
      <c r="G18" s="33">
        <v>357</v>
      </c>
      <c r="H18" s="33">
        <v>369</v>
      </c>
      <c r="I18" s="33">
        <v>283</v>
      </c>
      <c r="J18" s="33">
        <v>138</v>
      </c>
      <c r="K18" s="151"/>
      <c r="L18" s="166">
        <v>21.099290780141843</v>
      </c>
      <c r="M18" s="166">
        <v>26.797385620915033</v>
      </c>
      <c r="N18" s="166">
        <v>24.438687392055268</v>
      </c>
      <c r="O18" s="166">
        <f t="shared" si="4"/>
        <v>13.180515759312319</v>
      </c>
    </row>
    <row r="19" spans="1:15" ht="12.75">
      <c r="A19" s="236" t="s">
        <v>320</v>
      </c>
      <c r="B19" s="222">
        <v>8064</v>
      </c>
      <c r="C19" s="222">
        <v>7794</v>
      </c>
      <c r="D19" s="222">
        <v>8138</v>
      </c>
      <c r="E19" s="222">
        <v>8268</v>
      </c>
      <c r="F19" s="222"/>
      <c r="G19" s="222">
        <v>3028</v>
      </c>
      <c r="H19" s="222">
        <v>2909</v>
      </c>
      <c r="I19" s="222">
        <v>2662</v>
      </c>
      <c r="J19" s="222">
        <v>2833</v>
      </c>
      <c r="K19" s="151"/>
      <c r="L19" s="166">
        <v>37.549603174603178</v>
      </c>
      <c r="M19" s="166">
        <v>37.323582242750838</v>
      </c>
      <c r="N19" s="166">
        <v>32.710739739493732</v>
      </c>
      <c r="O19" s="166">
        <f t="shared" si="4"/>
        <v>34.264634736332852</v>
      </c>
    </row>
    <row r="20" spans="1:15" ht="12.75">
      <c r="A20" s="234"/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166"/>
      <c r="M20" s="166"/>
      <c r="N20" s="166"/>
      <c r="O20" s="166"/>
    </row>
    <row r="21" spans="1:15" thickBot="1">
      <c r="A21" s="240" t="s">
        <v>168</v>
      </c>
      <c r="B21" s="168">
        <v>1339</v>
      </c>
      <c r="C21" s="168">
        <v>1270</v>
      </c>
      <c r="D21" s="168">
        <v>1231</v>
      </c>
      <c r="E21" s="168">
        <v>1228</v>
      </c>
      <c r="F21" s="241"/>
      <c r="G21" s="169">
        <v>185</v>
      </c>
      <c r="H21" s="169">
        <v>224</v>
      </c>
      <c r="I21" s="169">
        <v>175</v>
      </c>
      <c r="J21" s="169">
        <v>190</v>
      </c>
      <c r="K21" s="241"/>
      <c r="L21" s="242">
        <v>13.816280806572067</v>
      </c>
      <c r="M21" s="242">
        <v>17.637795275590552</v>
      </c>
      <c r="N21" s="242">
        <v>14.21608448415922</v>
      </c>
      <c r="O21" s="242">
        <f t="shared" si="4"/>
        <v>15.472312703583063</v>
      </c>
    </row>
    <row r="22" spans="1:15" ht="12.75" customHeight="1">
      <c r="A22" s="319" t="s">
        <v>321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</row>
    <row r="23" spans="1:15" ht="12.75">
      <c r="A23" s="320"/>
      <c r="B23" s="320"/>
      <c r="C23" s="320"/>
      <c r="D23" s="320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</row>
    <row r="24" spans="1:15" ht="12.75">
      <c r="A24" s="320"/>
      <c r="B24" s="320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</row>
    <row r="25" spans="1:15" ht="12.75">
      <c r="A25" s="320"/>
      <c r="B25" s="320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</row>
    <row r="26" spans="1:15" ht="9.75" customHeight="1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</row>
    <row r="27" spans="1:15" ht="12.75" customHeight="1">
      <c r="A27" s="312" t="s">
        <v>301</v>
      </c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</row>
    <row r="28" spans="1:15" ht="12.75">
      <c r="A28" s="154"/>
      <c r="B28" s="154"/>
      <c r="C28" s="154"/>
      <c r="D28" s="154"/>
      <c r="E28" s="154"/>
      <c r="F28" s="154"/>
      <c r="G28" s="164"/>
      <c r="H28" s="164"/>
      <c r="I28" s="164"/>
      <c r="J28" s="164"/>
      <c r="K28" s="164"/>
      <c r="L28" s="154"/>
      <c r="M28" s="154"/>
      <c r="N28" s="50"/>
      <c r="O28" s="50"/>
    </row>
    <row r="29" spans="1:15" ht="12.7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50"/>
      <c r="O29" s="50"/>
    </row>
    <row r="30" spans="1:15" ht="12.75">
      <c r="A30" s="16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50"/>
      <c r="O30" s="50"/>
    </row>
    <row r="31" spans="1:15" ht="12.7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50"/>
      <c r="O31" s="50"/>
    </row>
    <row r="32" spans="1:15" ht="12.7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50"/>
      <c r="O32" s="50"/>
    </row>
    <row r="33" spans="1:15" ht="12.7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spans="1:15" ht="12.7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ht="12.7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1:15" ht="12.7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1:15" ht="12.7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ht="12.7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spans="1:15" ht="12.7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5" ht="12.7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5" ht="12.7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1:15" ht="12.7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ht="12.7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15" ht="12.7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5" ht="12.7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15" ht="12.75">
      <c r="N46" s="50"/>
      <c r="O46" s="50"/>
    </row>
    <row r="47" spans="1:15" ht="12.75"/>
    <row r="48" spans="1:15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</sheetData>
  <mergeCells count="11">
    <mergeCell ref="A1:O1"/>
    <mergeCell ref="A2:O2"/>
    <mergeCell ref="A3:O3"/>
    <mergeCell ref="A4:O4"/>
    <mergeCell ref="A27:O27"/>
    <mergeCell ref="Q2:Q3"/>
    <mergeCell ref="A6:A7"/>
    <mergeCell ref="B6:E6"/>
    <mergeCell ref="G6:J6"/>
    <mergeCell ref="L6:O6"/>
    <mergeCell ref="A22:O26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S72"/>
  <sheetViews>
    <sheetView showGridLines="0" topLeftCell="A13" workbookViewId="0">
      <selection activeCell="R33" sqref="R33"/>
    </sheetView>
  </sheetViews>
  <sheetFormatPr baseColWidth="10" defaultRowHeight="13.5" customHeight="1"/>
  <cols>
    <col min="1" max="1" width="17.85546875" style="119" customWidth="1"/>
    <col min="2" max="4" width="8.7109375" style="25" bestFit="1" customWidth="1"/>
    <col min="5" max="5" width="8.7109375" style="25" customWidth="1"/>
    <col min="6" max="6" width="1.7109375" style="25" customWidth="1"/>
    <col min="7" max="9" width="7.7109375" style="25" bestFit="1" customWidth="1"/>
    <col min="10" max="10" width="7.7109375" style="25" customWidth="1"/>
    <col min="11" max="11" width="1.7109375" style="25" customWidth="1"/>
    <col min="12" max="14" width="6.28515625" style="25" bestFit="1" customWidth="1"/>
    <col min="15" max="15" width="6.28515625" style="25" customWidth="1"/>
    <col min="16" max="53" width="10.7109375" style="18" customWidth="1"/>
    <col min="54" max="16384" width="11.42578125" style="18"/>
  </cols>
  <sheetData>
    <row r="1" spans="1:19" ht="15">
      <c r="A1" s="284" t="s">
        <v>146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</row>
    <row r="2" spans="1:19" ht="15" customHeight="1">
      <c r="A2" s="284" t="s">
        <v>322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Q2" s="276" t="s">
        <v>50</v>
      </c>
    </row>
    <row r="3" spans="1:19" ht="15" customHeight="1">
      <c r="A3" s="284" t="s">
        <v>327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Q3" s="276"/>
    </row>
    <row r="4" spans="1:19" ht="15" customHeight="1">
      <c r="A4" s="284" t="s">
        <v>376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9" ht="15" customHeight="1">
      <c r="A5" s="161"/>
      <c r="B5" s="167"/>
      <c r="C5" s="167"/>
      <c r="D5" s="167"/>
      <c r="E5" s="167"/>
      <c r="F5" s="167"/>
      <c r="G5" s="167"/>
      <c r="H5" s="167"/>
      <c r="I5" s="167"/>
      <c r="J5" s="167"/>
      <c r="K5" s="50"/>
      <c r="L5" s="50"/>
      <c r="M5" s="50"/>
      <c r="N5" s="50"/>
      <c r="O5" s="50"/>
    </row>
    <row r="6" spans="1:19" ht="15" customHeight="1">
      <c r="A6" s="318" t="s">
        <v>83</v>
      </c>
      <c r="B6" s="310" t="s">
        <v>325</v>
      </c>
      <c r="C6" s="310"/>
      <c r="D6" s="310"/>
      <c r="E6" s="310"/>
      <c r="F6" s="215"/>
      <c r="G6" s="310" t="s">
        <v>318</v>
      </c>
      <c r="H6" s="310"/>
      <c r="I6" s="310"/>
      <c r="J6" s="310"/>
      <c r="K6" s="231"/>
      <c r="L6" s="310" t="s">
        <v>319</v>
      </c>
      <c r="M6" s="310"/>
      <c r="N6" s="310"/>
      <c r="O6" s="310"/>
    </row>
    <row r="7" spans="1:19" s="28" customFormat="1" ht="15" customHeight="1">
      <c r="A7" s="318"/>
      <c r="B7" s="232">
        <v>2019</v>
      </c>
      <c r="C7" s="232">
        <v>2020</v>
      </c>
      <c r="D7" s="233">
        <v>2021</v>
      </c>
      <c r="E7" s="233">
        <v>2022</v>
      </c>
      <c r="F7" s="233"/>
      <c r="G7" s="232">
        <v>2019</v>
      </c>
      <c r="H7" s="232">
        <v>2020</v>
      </c>
      <c r="I7" s="233">
        <v>2021</v>
      </c>
      <c r="J7" s="233">
        <v>2022</v>
      </c>
      <c r="K7" s="233"/>
      <c r="L7" s="232">
        <v>2019</v>
      </c>
      <c r="M7" s="232">
        <v>2020</v>
      </c>
      <c r="N7" s="233">
        <v>2021</v>
      </c>
      <c r="O7" s="233">
        <v>2022</v>
      </c>
    </row>
    <row r="8" spans="1:19" ht="15" customHeight="1">
      <c r="A8" s="175" t="s">
        <v>79</v>
      </c>
      <c r="B8" s="30">
        <v>177062</v>
      </c>
      <c r="C8" s="30">
        <v>169540</v>
      </c>
      <c r="D8" s="30">
        <v>164186</v>
      </c>
      <c r="E8" s="30">
        <v>169616</v>
      </c>
      <c r="F8" s="30"/>
      <c r="G8" s="30">
        <v>95416</v>
      </c>
      <c r="H8" s="30">
        <v>95135</v>
      </c>
      <c r="I8" s="30">
        <v>92361</v>
      </c>
      <c r="J8" s="30">
        <v>93073</v>
      </c>
      <c r="K8" s="176"/>
      <c r="L8" s="177">
        <v>53.888468446081042</v>
      </c>
      <c r="M8" s="177">
        <v>56.113601509968149</v>
      </c>
      <c r="N8" s="177">
        <v>56.253882791468214</v>
      </c>
      <c r="O8" s="177">
        <f>+J8/E8*100</f>
        <v>54.872771436656919</v>
      </c>
    </row>
    <row r="9" spans="1:19" ht="15" customHeight="1">
      <c r="A9" s="170" t="s">
        <v>84</v>
      </c>
      <c r="B9" s="31">
        <v>10612</v>
      </c>
      <c r="C9" s="31">
        <v>10293</v>
      </c>
      <c r="D9" s="31">
        <v>8917</v>
      </c>
      <c r="E9" s="31">
        <v>8498</v>
      </c>
      <c r="F9" s="31"/>
      <c r="G9" s="31">
        <v>6094</v>
      </c>
      <c r="H9" s="31">
        <v>5885</v>
      </c>
      <c r="I9" s="31">
        <v>5295</v>
      </c>
      <c r="J9" s="31">
        <v>4915</v>
      </c>
      <c r="K9" s="171"/>
      <c r="L9" s="178">
        <v>57.425555974368635</v>
      </c>
      <c r="M9" s="178">
        <v>57.174778976003104</v>
      </c>
      <c r="N9" s="178">
        <v>59.380957721206684</v>
      </c>
      <c r="O9" s="178">
        <f t="shared" ref="O9:O35" si="0">+J9/E9*100</f>
        <v>57.837138150152981</v>
      </c>
    </row>
    <row r="10" spans="1:19" ht="15" customHeight="1">
      <c r="A10" s="170" t="s">
        <v>85</v>
      </c>
      <c r="B10" s="31">
        <v>9418</v>
      </c>
      <c r="C10" s="31">
        <v>8508</v>
      </c>
      <c r="D10" s="31">
        <v>9710</v>
      </c>
      <c r="E10" s="31">
        <v>9495</v>
      </c>
      <c r="F10" s="31"/>
      <c r="G10" s="31">
        <v>5388</v>
      </c>
      <c r="H10" s="31">
        <v>5566</v>
      </c>
      <c r="I10" s="31">
        <v>5560</v>
      </c>
      <c r="J10" s="31">
        <v>5251</v>
      </c>
      <c r="K10" s="171"/>
      <c r="L10" s="178">
        <v>57.209598640900403</v>
      </c>
      <c r="M10" s="178">
        <v>65.420780441936998</v>
      </c>
      <c r="N10" s="178">
        <v>57.260556127703396</v>
      </c>
      <c r="O10" s="178">
        <f t="shared" si="0"/>
        <v>55.302790942601362</v>
      </c>
    </row>
    <row r="11" spans="1:19" ht="15" customHeight="1">
      <c r="A11" s="170" t="s">
        <v>86</v>
      </c>
      <c r="B11" s="31">
        <v>7411</v>
      </c>
      <c r="C11" s="31">
        <v>7058</v>
      </c>
      <c r="D11" s="31">
        <v>7555</v>
      </c>
      <c r="E11" s="31">
        <v>7535</v>
      </c>
      <c r="F11" s="31"/>
      <c r="G11" s="31">
        <v>5060</v>
      </c>
      <c r="H11" s="31">
        <v>4462</v>
      </c>
      <c r="I11" s="31">
        <v>4206</v>
      </c>
      <c r="J11" s="31">
        <v>4218</v>
      </c>
      <c r="K11" s="171"/>
      <c r="L11" s="178">
        <v>68.276885710430449</v>
      </c>
      <c r="M11" s="178">
        <v>63.219042221592517</v>
      </c>
      <c r="N11" s="178">
        <v>55.671740569159503</v>
      </c>
      <c r="O11" s="178">
        <f t="shared" si="0"/>
        <v>55.978765759787663</v>
      </c>
    </row>
    <row r="12" spans="1:19" s="28" customFormat="1" ht="15" customHeight="1">
      <c r="A12" s="170" t="s">
        <v>87</v>
      </c>
      <c r="B12" s="31">
        <v>9919</v>
      </c>
      <c r="C12" s="31">
        <v>8894</v>
      </c>
      <c r="D12" s="31">
        <v>8954</v>
      </c>
      <c r="E12" s="31">
        <v>9897</v>
      </c>
      <c r="F12" s="31"/>
      <c r="G12" s="31">
        <v>5554</v>
      </c>
      <c r="H12" s="31">
        <v>4501</v>
      </c>
      <c r="I12" s="31">
        <v>4697</v>
      </c>
      <c r="J12" s="31">
        <v>4529</v>
      </c>
      <c r="K12" s="171"/>
      <c r="L12" s="178">
        <v>55.993547736667004</v>
      </c>
      <c r="M12" s="178">
        <v>50.607150888239261</v>
      </c>
      <c r="N12" s="178">
        <v>52.457002457002453</v>
      </c>
      <c r="O12" s="178">
        <f t="shared" si="0"/>
        <v>45.761341820753763</v>
      </c>
      <c r="Q12" s="18"/>
      <c r="R12" s="18"/>
      <c r="S12" s="18"/>
    </row>
    <row r="13" spans="1:19" ht="15" customHeight="1">
      <c r="A13" s="170" t="s">
        <v>88</v>
      </c>
      <c r="B13" s="31">
        <v>4038</v>
      </c>
      <c r="C13" s="31">
        <v>3686</v>
      </c>
      <c r="D13" s="31">
        <v>3857</v>
      </c>
      <c r="E13" s="31">
        <v>3697</v>
      </c>
      <c r="F13" s="31"/>
      <c r="G13" s="31">
        <v>2244</v>
      </c>
      <c r="H13" s="31">
        <v>1614</v>
      </c>
      <c r="I13" s="31">
        <v>2195</v>
      </c>
      <c r="J13" s="31">
        <v>1953</v>
      </c>
      <c r="K13" s="171"/>
      <c r="L13" s="178">
        <v>55.572065378900447</v>
      </c>
      <c r="M13" s="178">
        <v>43.787303309820949</v>
      </c>
      <c r="N13" s="178">
        <v>56.90951516722842</v>
      </c>
      <c r="O13" s="178">
        <f t="shared" si="0"/>
        <v>52.826616175277252</v>
      </c>
    </row>
    <row r="14" spans="1:19" ht="15" customHeight="1">
      <c r="A14" s="170" t="s">
        <v>89</v>
      </c>
      <c r="B14" s="31">
        <v>7347</v>
      </c>
      <c r="C14" s="31">
        <v>6702</v>
      </c>
      <c r="D14" s="31">
        <v>6797</v>
      </c>
      <c r="E14" s="31">
        <v>6718</v>
      </c>
      <c r="F14" s="31"/>
      <c r="G14" s="31">
        <v>3154</v>
      </c>
      <c r="H14" s="31">
        <v>3646</v>
      </c>
      <c r="I14" s="31">
        <v>3519</v>
      </c>
      <c r="J14" s="31">
        <v>3758</v>
      </c>
      <c r="K14" s="171"/>
      <c r="L14" s="178">
        <v>42.929086702055258</v>
      </c>
      <c r="M14" s="178">
        <v>54.401671142942412</v>
      </c>
      <c r="N14" s="178">
        <v>51.772840959246722</v>
      </c>
      <c r="O14" s="178">
        <f t="shared" si="0"/>
        <v>55.939267639178325</v>
      </c>
    </row>
    <row r="15" spans="1:19" ht="15" customHeight="1">
      <c r="A15" s="170" t="s">
        <v>90</v>
      </c>
      <c r="B15" s="31">
        <v>1539</v>
      </c>
      <c r="C15" s="31">
        <v>1370</v>
      </c>
      <c r="D15" s="31">
        <v>1597</v>
      </c>
      <c r="E15" s="31">
        <v>1568</v>
      </c>
      <c r="F15" s="31"/>
      <c r="G15" s="33">
        <v>960</v>
      </c>
      <c r="H15" s="33">
        <v>891</v>
      </c>
      <c r="I15" s="33">
        <v>1154</v>
      </c>
      <c r="J15" s="33">
        <v>1308</v>
      </c>
      <c r="K15" s="171"/>
      <c r="L15" s="178">
        <v>62.378167641325533</v>
      </c>
      <c r="M15" s="178">
        <v>65.036496350364956</v>
      </c>
      <c r="N15" s="178">
        <v>72.260488415779591</v>
      </c>
      <c r="O15" s="178">
        <f t="shared" si="0"/>
        <v>83.418367346938766</v>
      </c>
    </row>
    <row r="16" spans="1:19" s="25" customFormat="1" ht="15" customHeight="1">
      <c r="A16" s="170" t="s">
        <v>91</v>
      </c>
      <c r="B16" s="31">
        <v>15883</v>
      </c>
      <c r="C16" s="31">
        <v>14918</v>
      </c>
      <c r="D16" s="31">
        <v>13657</v>
      </c>
      <c r="E16" s="31">
        <v>14859</v>
      </c>
      <c r="F16" s="31"/>
      <c r="G16" s="31">
        <v>7604</v>
      </c>
      <c r="H16" s="31">
        <v>8658</v>
      </c>
      <c r="I16" s="31">
        <v>6678</v>
      </c>
      <c r="J16" s="31">
        <v>8202</v>
      </c>
      <c r="K16" s="171"/>
      <c r="L16" s="178">
        <v>47.875086570547126</v>
      </c>
      <c r="M16" s="178">
        <v>58.037270411583322</v>
      </c>
      <c r="N16" s="178">
        <v>48.89800102511532</v>
      </c>
      <c r="O16" s="178">
        <f t="shared" si="0"/>
        <v>55.198869372097711</v>
      </c>
      <c r="Q16" s="18"/>
      <c r="R16" s="18"/>
      <c r="S16" s="18"/>
    </row>
    <row r="17" spans="1:15" ht="12.75">
      <c r="A17" s="170" t="s">
        <v>92</v>
      </c>
      <c r="B17" s="31">
        <v>8384</v>
      </c>
      <c r="C17" s="31">
        <v>8163</v>
      </c>
      <c r="D17" s="31">
        <v>7052</v>
      </c>
      <c r="E17" s="31">
        <v>7680</v>
      </c>
      <c r="F17" s="31"/>
      <c r="G17" s="31">
        <v>5202</v>
      </c>
      <c r="H17" s="31">
        <v>5094</v>
      </c>
      <c r="I17" s="31">
        <v>4257</v>
      </c>
      <c r="J17" s="31">
        <v>4842</v>
      </c>
      <c r="K17" s="171"/>
      <c r="L17" s="178">
        <v>62.046755725190842</v>
      </c>
      <c r="M17" s="178">
        <v>62.403528114663729</v>
      </c>
      <c r="N17" s="178">
        <v>60.365853658536587</v>
      </c>
      <c r="O17" s="178">
        <f t="shared" si="0"/>
        <v>63.046875</v>
      </c>
    </row>
    <row r="18" spans="1:15" ht="12.75">
      <c r="A18" s="170" t="s">
        <v>93</v>
      </c>
      <c r="B18" s="31">
        <v>9489</v>
      </c>
      <c r="C18" s="31">
        <v>9341</v>
      </c>
      <c r="D18" s="31">
        <v>8091</v>
      </c>
      <c r="E18" s="31">
        <v>9355</v>
      </c>
      <c r="F18" s="31"/>
      <c r="G18" s="31">
        <v>3861</v>
      </c>
      <c r="H18" s="31">
        <v>3928</v>
      </c>
      <c r="I18" s="31">
        <v>4441</v>
      </c>
      <c r="J18" s="31">
        <v>4363</v>
      </c>
      <c r="K18" s="171"/>
      <c r="L18" s="178">
        <v>40.689219095795131</v>
      </c>
      <c r="M18" s="178">
        <v>42.051172251364946</v>
      </c>
      <c r="N18" s="178">
        <v>54.888147324187365</v>
      </c>
      <c r="O18" s="178">
        <f t="shared" si="0"/>
        <v>46.638161411010152</v>
      </c>
    </row>
    <row r="19" spans="1:15" ht="12.75">
      <c r="A19" s="170" t="s">
        <v>94</v>
      </c>
      <c r="B19" s="31">
        <v>3585</v>
      </c>
      <c r="C19" s="31">
        <v>3496</v>
      </c>
      <c r="D19" s="31">
        <v>3832</v>
      </c>
      <c r="E19" s="31">
        <v>3341</v>
      </c>
      <c r="F19" s="31"/>
      <c r="G19" s="31">
        <v>1976</v>
      </c>
      <c r="H19" s="31">
        <v>1856</v>
      </c>
      <c r="I19" s="31">
        <v>1893</v>
      </c>
      <c r="J19" s="31">
        <v>1529</v>
      </c>
      <c r="K19" s="171"/>
      <c r="L19" s="178">
        <v>55.118549511854951</v>
      </c>
      <c r="M19" s="178">
        <v>53.089244851258577</v>
      </c>
      <c r="N19" s="178">
        <v>49.399791231732777</v>
      </c>
      <c r="O19" s="178">
        <f t="shared" si="0"/>
        <v>45.764741095480396</v>
      </c>
    </row>
    <row r="20" spans="1:15" ht="12.75">
      <c r="A20" s="170" t="s">
        <v>95</v>
      </c>
      <c r="B20" s="31">
        <v>12978</v>
      </c>
      <c r="C20" s="31">
        <v>11564</v>
      </c>
      <c r="D20" s="31">
        <v>11994</v>
      </c>
      <c r="E20" s="31">
        <v>12027</v>
      </c>
      <c r="F20" s="31"/>
      <c r="G20" s="31">
        <v>8329</v>
      </c>
      <c r="H20" s="31">
        <v>7373</v>
      </c>
      <c r="I20" s="31">
        <v>8311</v>
      </c>
      <c r="J20" s="31">
        <v>8166</v>
      </c>
      <c r="K20" s="171"/>
      <c r="L20" s="178">
        <v>64.177839420557873</v>
      </c>
      <c r="M20" s="178">
        <v>63.758215150466967</v>
      </c>
      <c r="N20" s="178">
        <v>69.292979823244963</v>
      </c>
      <c r="O20" s="178">
        <f t="shared" si="0"/>
        <v>67.897231229733109</v>
      </c>
    </row>
    <row r="21" spans="1:15" ht="12.75">
      <c r="A21" s="170" t="s">
        <v>96</v>
      </c>
      <c r="B21" s="31">
        <v>4483</v>
      </c>
      <c r="C21" s="31">
        <v>4511</v>
      </c>
      <c r="D21" s="31">
        <v>4437</v>
      </c>
      <c r="E21" s="31">
        <v>4473</v>
      </c>
      <c r="F21" s="31"/>
      <c r="G21" s="31">
        <v>3115</v>
      </c>
      <c r="H21" s="31">
        <v>2805</v>
      </c>
      <c r="I21" s="31">
        <v>2786</v>
      </c>
      <c r="J21" s="31">
        <v>2583</v>
      </c>
      <c r="K21" s="171"/>
      <c r="L21" s="178">
        <v>69.484720053535582</v>
      </c>
      <c r="M21" s="178">
        <v>62.181334515628464</v>
      </c>
      <c r="N21" s="178">
        <v>62.790173540680641</v>
      </c>
      <c r="O21" s="178">
        <f t="shared" si="0"/>
        <v>57.74647887323944</v>
      </c>
    </row>
    <row r="22" spans="1:15" ht="12.75">
      <c r="A22" s="170" t="s">
        <v>97</v>
      </c>
      <c r="B22" s="31">
        <v>15609</v>
      </c>
      <c r="C22" s="31">
        <v>15295</v>
      </c>
      <c r="D22" s="31">
        <v>14707</v>
      </c>
      <c r="E22" s="31">
        <v>14545</v>
      </c>
      <c r="F22" s="31"/>
      <c r="G22" s="31">
        <v>8125</v>
      </c>
      <c r="H22" s="31">
        <v>7854</v>
      </c>
      <c r="I22" s="31">
        <v>8044</v>
      </c>
      <c r="J22" s="31">
        <v>8436</v>
      </c>
      <c r="K22" s="171"/>
      <c r="L22" s="178">
        <v>52.053302581843809</v>
      </c>
      <c r="M22" s="178">
        <v>51.350114416475968</v>
      </c>
      <c r="N22" s="178">
        <v>54.695043176718571</v>
      </c>
      <c r="O22" s="178">
        <f t="shared" si="0"/>
        <v>57.999312478514952</v>
      </c>
    </row>
    <row r="23" spans="1:15" ht="12.75">
      <c r="A23" s="170" t="s">
        <v>98</v>
      </c>
      <c r="B23" s="31">
        <v>2824</v>
      </c>
      <c r="C23" s="31">
        <v>3137</v>
      </c>
      <c r="D23" s="31">
        <v>2732</v>
      </c>
      <c r="E23" s="31">
        <v>2951</v>
      </c>
      <c r="F23" s="31"/>
      <c r="G23" s="31">
        <v>1774</v>
      </c>
      <c r="H23" s="31">
        <v>1565</v>
      </c>
      <c r="I23" s="31">
        <v>1489</v>
      </c>
      <c r="J23" s="31">
        <v>1630</v>
      </c>
      <c r="K23" s="171"/>
      <c r="L23" s="178">
        <v>62.818696883852688</v>
      </c>
      <c r="M23" s="178">
        <v>49.888428434810329</v>
      </c>
      <c r="N23" s="178">
        <v>54.502196193265007</v>
      </c>
      <c r="O23" s="178">
        <f t="shared" si="0"/>
        <v>55.235513385293125</v>
      </c>
    </row>
    <row r="24" spans="1:15" ht="12.75">
      <c r="A24" s="170" t="s">
        <v>99</v>
      </c>
      <c r="B24" s="31">
        <v>4628</v>
      </c>
      <c r="C24" s="31">
        <v>4619</v>
      </c>
      <c r="D24" s="31">
        <v>4553</v>
      </c>
      <c r="E24" s="31">
        <v>4747</v>
      </c>
      <c r="F24" s="31"/>
      <c r="G24" s="31">
        <v>1327</v>
      </c>
      <c r="H24" s="31">
        <v>2138</v>
      </c>
      <c r="I24" s="31">
        <v>1940</v>
      </c>
      <c r="J24" s="31">
        <v>1543</v>
      </c>
      <c r="K24" s="171"/>
      <c r="L24" s="178">
        <v>28.673292999135697</v>
      </c>
      <c r="M24" s="178">
        <v>46.287075124485824</v>
      </c>
      <c r="N24" s="178">
        <v>42.609268614100593</v>
      </c>
      <c r="O24" s="178">
        <f t="shared" si="0"/>
        <v>32.504739835685697</v>
      </c>
    </row>
    <row r="25" spans="1:15" ht="12.75">
      <c r="A25" s="170" t="s">
        <v>100</v>
      </c>
      <c r="B25" s="31">
        <v>2883</v>
      </c>
      <c r="C25" s="31">
        <v>2833</v>
      </c>
      <c r="D25" s="31">
        <v>2725</v>
      </c>
      <c r="E25" s="31">
        <v>2920</v>
      </c>
      <c r="F25" s="31"/>
      <c r="G25" s="31">
        <v>1692</v>
      </c>
      <c r="H25" s="31">
        <v>1914</v>
      </c>
      <c r="I25" s="31">
        <v>1587</v>
      </c>
      <c r="J25" s="31">
        <v>1626</v>
      </c>
      <c r="K25" s="171"/>
      <c r="L25" s="178">
        <v>58.6888657648283</v>
      </c>
      <c r="M25" s="178">
        <v>67.560889516413695</v>
      </c>
      <c r="N25" s="178">
        <v>58.238532110091747</v>
      </c>
      <c r="O25" s="178">
        <f t="shared" si="0"/>
        <v>55.68493150684931</v>
      </c>
    </row>
    <row r="26" spans="1:15" ht="12.75">
      <c r="A26" s="170" t="s">
        <v>101</v>
      </c>
      <c r="B26" s="31">
        <v>3944</v>
      </c>
      <c r="C26" s="31">
        <v>3933</v>
      </c>
      <c r="D26" s="31">
        <v>3528</v>
      </c>
      <c r="E26" s="31">
        <v>3976</v>
      </c>
      <c r="F26" s="31"/>
      <c r="G26" s="31">
        <v>1579</v>
      </c>
      <c r="H26" s="31">
        <v>1577</v>
      </c>
      <c r="I26" s="31">
        <v>1668</v>
      </c>
      <c r="J26" s="31">
        <v>2000</v>
      </c>
      <c r="K26" s="171"/>
      <c r="L26" s="178">
        <v>40.035496957403652</v>
      </c>
      <c r="M26" s="178">
        <v>40.096618357487927</v>
      </c>
      <c r="N26" s="178">
        <v>47.278911564625851</v>
      </c>
      <c r="O26" s="178">
        <f t="shared" si="0"/>
        <v>50.301810865191143</v>
      </c>
    </row>
    <row r="27" spans="1:15" ht="12.75">
      <c r="A27" s="170" t="s">
        <v>102</v>
      </c>
      <c r="B27" s="31">
        <v>3637</v>
      </c>
      <c r="C27" s="31">
        <v>3557</v>
      </c>
      <c r="D27" s="31">
        <v>3192</v>
      </c>
      <c r="E27" s="31">
        <v>3522</v>
      </c>
      <c r="F27" s="31"/>
      <c r="G27" s="31">
        <v>1709</v>
      </c>
      <c r="H27" s="31">
        <v>2032</v>
      </c>
      <c r="I27" s="31">
        <v>2115</v>
      </c>
      <c r="J27" s="31">
        <v>1618</v>
      </c>
      <c r="K27" s="171"/>
      <c r="L27" s="178">
        <v>46.989276876546604</v>
      </c>
      <c r="M27" s="178">
        <v>57.126792240652236</v>
      </c>
      <c r="N27" s="178">
        <v>66.259398496240607</v>
      </c>
      <c r="O27" s="178">
        <f t="shared" si="0"/>
        <v>45.939806927881889</v>
      </c>
    </row>
    <row r="28" spans="1:15" ht="12.75">
      <c r="A28" s="170" t="s">
        <v>103</v>
      </c>
      <c r="B28" s="31">
        <v>6910</v>
      </c>
      <c r="C28" s="31">
        <v>6894</v>
      </c>
      <c r="D28" s="31">
        <v>6667</v>
      </c>
      <c r="E28" s="31">
        <v>6609</v>
      </c>
      <c r="F28" s="31"/>
      <c r="G28" s="31">
        <v>4319</v>
      </c>
      <c r="H28" s="31">
        <v>4792</v>
      </c>
      <c r="I28" s="31">
        <v>4666</v>
      </c>
      <c r="J28" s="31">
        <v>5099</v>
      </c>
      <c r="K28" s="171"/>
      <c r="L28" s="178">
        <v>62.503617945007242</v>
      </c>
      <c r="M28" s="178">
        <v>69.509718595880472</v>
      </c>
      <c r="N28" s="178">
        <v>69.986500674966251</v>
      </c>
      <c r="O28" s="178">
        <f t="shared" si="0"/>
        <v>77.152367983053409</v>
      </c>
    </row>
    <row r="29" spans="1:15" ht="12.75">
      <c r="A29" s="170" t="s">
        <v>104</v>
      </c>
      <c r="B29" s="31">
        <v>7653</v>
      </c>
      <c r="C29" s="31">
        <v>7336</v>
      </c>
      <c r="D29" s="31">
        <v>6962</v>
      </c>
      <c r="E29" s="31">
        <v>7406</v>
      </c>
      <c r="F29" s="31"/>
      <c r="G29" s="31">
        <v>4609</v>
      </c>
      <c r="H29" s="31">
        <v>4379</v>
      </c>
      <c r="I29" s="31">
        <v>3745</v>
      </c>
      <c r="J29" s="31">
        <v>3925</v>
      </c>
      <c r="K29" s="171"/>
      <c r="L29" s="178">
        <v>60.22474846465439</v>
      </c>
      <c r="M29" s="178">
        <v>59.691930207197387</v>
      </c>
      <c r="N29" s="178">
        <v>53.792013789141045</v>
      </c>
      <c r="O29" s="178">
        <f t="shared" si="0"/>
        <v>52.997569538212261</v>
      </c>
    </row>
    <row r="30" spans="1:15" ht="12.75">
      <c r="A30" s="170" t="s">
        <v>105</v>
      </c>
      <c r="B30" s="31">
        <v>2968</v>
      </c>
      <c r="C30" s="31">
        <v>3283</v>
      </c>
      <c r="D30" s="31">
        <v>3096</v>
      </c>
      <c r="E30" s="31">
        <v>2995</v>
      </c>
      <c r="F30" s="31"/>
      <c r="G30" s="31">
        <v>1365</v>
      </c>
      <c r="H30" s="31">
        <v>1570</v>
      </c>
      <c r="I30" s="31">
        <v>1191</v>
      </c>
      <c r="J30" s="31">
        <v>1190</v>
      </c>
      <c r="K30" s="171"/>
      <c r="L30" s="178">
        <v>45.990566037735846</v>
      </c>
      <c r="M30" s="178">
        <v>47.822113920194944</v>
      </c>
      <c r="N30" s="178">
        <v>38.468992248062015</v>
      </c>
      <c r="O30" s="178">
        <f t="shared" si="0"/>
        <v>39.73288814691152</v>
      </c>
    </row>
    <row r="31" spans="1:15" ht="12.75">
      <c r="A31" s="170" t="s">
        <v>106</v>
      </c>
      <c r="B31" s="31">
        <v>3512</v>
      </c>
      <c r="C31" s="31">
        <v>3652</v>
      </c>
      <c r="D31" s="31">
        <v>3496</v>
      </c>
      <c r="E31" s="31">
        <v>3562</v>
      </c>
      <c r="F31" s="31"/>
      <c r="G31" s="31">
        <v>2083</v>
      </c>
      <c r="H31" s="31">
        <v>2216</v>
      </c>
      <c r="I31" s="31">
        <v>2288</v>
      </c>
      <c r="J31" s="31">
        <v>2166</v>
      </c>
      <c r="K31" s="171"/>
      <c r="L31" s="178">
        <v>59.31093394077449</v>
      </c>
      <c r="M31" s="178">
        <v>60.679079956188389</v>
      </c>
      <c r="N31" s="178">
        <v>65.446224256292908</v>
      </c>
      <c r="O31" s="178">
        <f t="shared" si="0"/>
        <v>60.808534531162273</v>
      </c>
    </row>
    <row r="32" spans="1:15" ht="12.75">
      <c r="A32" s="170" t="s">
        <v>107</v>
      </c>
      <c r="B32" s="31">
        <v>1165</v>
      </c>
      <c r="C32" s="31">
        <v>1140</v>
      </c>
      <c r="D32" s="31">
        <v>1132</v>
      </c>
      <c r="E32" s="31">
        <v>1315</v>
      </c>
      <c r="F32" s="31"/>
      <c r="G32" s="33">
        <v>499</v>
      </c>
      <c r="H32" s="33">
        <v>503</v>
      </c>
      <c r="I32" s="33">
        <v>554</v>
      </c>
      <c r="J32" s="33">
        <v>586</v>
      </c>
      <c r="K32" s="171"/>
      <c r="L32" s="178">
        <v>42.832618025751074</v>
      </c>
      <c r="M32" s="178">
        <v>44.122807017543856</v>
      </c>
      <c r="N32" s="178">
        <v>48.939929328621908</v>
      </c>
      <c r="O32" s="178">
        <f t="shared" si="0"/>
        <v>44.562737642585553</v>
      </c>
    </row>
    <row r="33" spans="1:15" ht="12.75">
      <c r="A33" s="161" t="s">
        <v>108</v>
      </c>
      <c r="B33" s="31">
        <v>8576</v>
      </c>
      <c r="C33" s="31">
        <v>8060</v>
      </c>
      <c r="D33" s="31">
        <v>8086</v>
      </c>
      <c r="E33" s="31">
        <v>8437</v>
      </c>
      <c r="F33" s="31"/>
      <c r="G33" s="31">
        <v>3741</v>
      </c>
      <c r="H33" s="31">
        <v>4217</v>
      </c>
      <c r="I33" s="31">
        <v>4298</v>
      </c>
      <c r="J33" s="31">
        <v>4025</v>
      </c>
      <c r="K33" s="171"/>
      <c r="L33" s="178">
        <v>43.621735074626869</v>
      </c>
      <c r="M33" s="178">
        <v>52.320099255583131</v>
      </c>
      <c r="N33" s="178">
        <v>53.153598812762802</v>
      </c>
      <c r="O33" s="178">
        <f t="shared" si="0"/>
        <v>47.706530757378211</v>
      </c>
    </row>
    <row r="34" spans="1:15" thickBot="1">
      <c r="A34" s="172" t="s">
        <v>109</v>
      </c>
      <c r="B34" s="31">
        <v>6930</v>
      </c>
      <c r="C34" s="31">
        <v>6525</v>
      </c>
      <c r="D34" s="31">
        <v>6059</v>
      </c>
      <c r="E34" s="31">
        <v>6690</v>
      </c>
      <c r="F34" s="31"/>
      <c r="G34" s="31">
        <v>3831</v>
      </c>
      <c r="H34" s="31">
        <v>3731</v>
      </c>
      <c r="I34" s="31">
        <v>3291</v>
      </c>
      <c r="J34" s="31">
        <v>3197</v>
      </c>
      <c r="K34" s="171"/>
      <c r="L34" s="178">
        <v>55.281385281385283</v>
      </c>
      <c r="M34" s="178">
        <v>57.180076628352495</v>
      </c>
      <c r="N34" s="178">
        <v>54.315893711833638</v>
      </c>
      <c r="O34" s="178">
        <f t="shared" si="0"/>
        <v>47.787742899850521</v>
      </c>
    </row>
    <row r="35" spans="1:15" thickBot="1">
      <c r="A35" s="173" t="s">
        <v>110</v>
      </c>
      <c r="B35" s="52">
        <v>737</v>
      </c>
      <c r="C35" s="52">
        <v>772</v>
      </c>
      <c r="D35" s="52">
        <v>801</v>
      </c>
      <c r="E35" s="52">
        <v>798</v>
      </c>
      <c r="F35" s="52"/>
      <c r="G35" s="52">
        <v>222</v>
      </c>
      <c r="H35" s="52">
        <v>368</v>
      </c>
      <c r="I35" s="52">
        <v>493</v>
      </c>
      <c r="J35" s="52">
        <v>415</v>
      </c>
      <c r="K35" s="174"/>
      <c r="L35" s="179">
        <v>30.122116689280869</v>
      </c>
      <c r="M35" s="179">
        <v>47.668393782383419</v>
      </c>
      <c r="N35" s="179">
        <v>61.548064918851431</v>
      </c>
      <c r="O35" s="179">
        <f t="shared" si="0"/>
        <v>52.005012531328319</v>
      </c>
    </row>
    <row r="36" spans="1:15" ht="27.75" customHeight="1">
      <c r="A36" s="312" t="s">
        <v>326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</row>
    <row r="37" spans="1:15" ht="12.75" customHeight="1">
      <c r="A37" s="312" t="s">
        <v>301</v>
      </c>
      <c r="B37" s="312"/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</row>
    <row r="38" spans="1:15" ht="12.75">
      <c r="A38" s="161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spans="1:15" ht="12.75">
      <c r="A39" s="161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5" ht="12.75">
      <c r="A40" s="161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5" ht="12.75">
      <c r="A41" s="161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1:15" ht="12.75">
      <c r="A42" s="161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ht="12.75">
      <c r="A43" s="161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1:15" ht="12.75">
      <c r="A44" s="161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5" ht="12.75">
      <c r="A45" s="161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1:15" ht="12.75">
      <c r="A46" s="161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</row>
    <row r="47" spans="1:15" ht="12.75">
      <c r="A47" s="161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5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</sheetData>
  <mergeCells count="11">
    <mergeCell ref="A1:O1"/>
    <mergeCell ref="A2:O2"/>
    <mergeCell ref="A3:O3"/>
    <mergeCell ref="A4:O4"/>
    <mergeCell ref="Q2:Q3"/>
    <mergeCell ref="A36:O36"/>
    <mergeCell ref="A37:O37"/>
    <mergeCell ref="A6:A7"/>
    <mergeCell ref="B6:E6"/>
    <mergeCell ref="G6:J6"/>
    <mergeCell ref="L6:O6"/>
  </mergeCells>
  <hyperlinks>
    <hyperlink ref="Q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showGridLines="0" workbookViewId="0">
      <selection activeCell="L9" sqref="L9"/>
    </sheetView>
  </sheetViews>
  <sheetFormatPr baseColWidth="10" defaultRowHeight="13.5" customHeight="1"/>
  <cols>
    <col min="1" max="1" width="34.85546875" style="25" bestFit="1" customWidth="1"/>
    <col min="2" max="2" width="8.5703125" style="57" bestFit="1" customWidth="1"/>
    <col min="3" max="3" width="9.85546875" style="57" customWidth="1"/>
    <col min="4" max="4" width="8.5703125" style="57" bestFit="1" customWidth="1"/>
    <col min="5" max="5" width="10.85546875" style="57" customWidth="1"/>
    <col min="6" max="6" width="1.7109375" style="57" customWidth="1"/>
    <col min="7" max="9" width="8.5703125" style="57" customWidth="1"/>
    <col min="10" max="10" width="10.7109375" style="57" bestFit="1" customWidth="1"/>
    <col min="11" max="39" width="10.7109375" style="18" customWidth="1"/>
    <col min="40" max="16384" width="11.42578125" style="18"/>
  </cols>
  <sheetData>
    <row r="1" spans="1:12" ht="15" customHeight="1">
      <c r="A1" s="297" t="s">
        <v>158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2" ht="15" customHeight="1">
      <c r="A2" s="297" t="s">
        <v>329</v>
      </c>
      <c r="B2" s="297"/>
      <c r="C2" s="297"/>
      <c r="D2" s="297"/>
      <c r="E2" s="297"/>
      <c r="F2" s="297"/>
      <c r="G2" s="297"/>
      <c r="H2" s="297"/>
      <c r="I2" s="297"/>
      <c r="J2" s="297"/>
      <c r="L2" s="276" t="s">
        <v>50</v>
      </c>
    </row>
    <row r="3" spans="1:12" ht="15" customHeight="1">
      <c r="A3" s="297" t="s">
        <v>377</v>
      </c>
      <c r="B3" s="297"/>
      <c r="C3" s="297"/>
      <c r="D3" s="297"/>
      <c r="E3" s="297"/>
      <c r="F3" s="297"/>
      <c r="G3" s="297"/>
      <c r="H3" s="297"/>
      <c r="I3" s="297"/>
      <c r="J3" s="297"/>
      <c r="L3" s="276"/>
    </row>
    <row r="4" spans="1:12" ht="15" customHeight="1">
      <c r="A4" s="297" t="s">
        <v>360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2" ht="15" customHeight="1">
      <c r="A5" s="187"/>
      <c r="B5" s="180"/>
      <c r="C5" s="148"/>
      <c r="D5" s="148"/>
      <c r="E5" s="148"/>
      <c r="F5" s="148"/>
      <c r="G5" s="148"/>
      <c r="H5" s="148"/>
      <c r="I5" s="148"/>
      <c r="J5" s="148"/>
    </row>
    <row r="6" spans="1:12" ht="15" customHeight="1">
      <c r="A6" s="318" t="s">
        <v>254</v>
      </c>
      <c r="B6" s="310" t="s">
        <v>318</v>
      </c>
      <c r="C6" s="310"/>
      <c r="D6" s="310"/>
      <c r="E6" s="310"/>
      <c r="F6" s="244"/>
      <c r="G6" s="310" t="s">
        <v>319</v>
      </c>
      <c r="H6" s="310"/>
      <c r="I6" s="310"/>
      <c r="J6" s="310"/>
    </row>
    <row r="7" spans="1:12" ht="33.75" customHeight="1">
      <c r="A7" s="318"/>
      <c r="B7" s="215" t="s">
        <v>67</v>
      </c>
      <c r="C7" s="215" t="s">
        <v>151</v>
      </c>
      <c r="D7" s="215" t="s">
        <v>236</v>
      </c>
      <c r="E7" s="215" t="s">
        <v>441</v>
      </c>
      <c r="F7" s="215"/>
      <c r="G7" s="215" t="s">
        <v>67</v>
      </c>
      <c r="H7" s="215" t="s">
        <v>151</v>
      </c>
      <c r="I7" s="215" t="s">
        <v>236</v>
      </c>
      <c r="J7" s="215" t="s">
        <v>441</v>
      </c>
    </row>
    <row r="8" spans="1:12" ht="15" customHeight="1">
      <c r="A8" s="81" t="s">
        <v>67</v>
      </c>
      <c r="B8" s="41">
        <f>+B9+B10+B11+B12+B13+B14+B15+B19+B23+B24+B25+B26+B27+B28</f>
        <v>89912</v>
      </c>
      <c r="C8" s="41">
        <f>+C9+C10+C11+C12+C13+C14+C15+C19+C23+C24+C25+C26+C27+C28</f>
        <v>74248</v>
      </c>
      <c r="D8" s="41">
        <f>+D9+D10+D11+D12+D13+D14+D15+D19+D23+D24+D25+D26+D27+D28</f>
        <v>9482</v>
      </c>
      <c r="E8" s="41">
        <f>+E9+E10+E11+E12+E13+E14+E15+E19+E23+E24+E25+E26+E27+E28</f>
        <v>6182</v>
      </c>
      <c r="F8" s="30"/>
      <c r="G8" s="37">
        <v>56.522477101708027</v>
      </c>
      <c r="H8" s="37">
        <v>56.176986865201862</v>
      </c>
      <c r="I8" s="37">
        <v>57.279207442310017</v>
      </c>
      <c r="J8" s="37">
        <v>59.723698193411266</v>
      </c>
    </row>
    <row r="9" spans="1:12" ht="15" customHeight="1">
      <c r="A9" s="74" t="s">
        <v>188</v>
      </c>
      <c r="B9" s="33">
        <f t="shared" ref="B9:B28" si="0">C9+D9+E9</f>
        <v>826</v>
      </c>
      <c r="C9" s="33">
        <v>531</v>
      </c>
      <c r="D9" s="33">
        <v>170</v>
      </c>
      <c r="E9" s="33">
        <v>125</v>
      </c>
      <c r="F9" s="33"/>
      <c r="G9" s="38">
        <v>52.377932783766646</v>
      </c>
      <c r="H9" s="38">
        <v>52.418558736426455</v>
      </c>
      <c r="I9" s="38">
        <v>49.418604651162788</v>
      </c>
      <c r="J9" s="38">
        <v>56.81818181818182</v>
      </c>
    </row>
    <row r="10" spans="1:12" s="28" customFormat="1" ht="15" customHeight="1">
      <c r="A10" s="74" t="s">
        <v>189</v>
      </c>
      <c r="B10" s="29">
        <f t="shared" si="0"/>
        <v>338</v>
      </c>
      <c r="C10" s="33">
        <v>288</v>
      </c>
      <c r="D10" s="33">
        <v>31</v>
      </c>
      <c r="E10" s="33">
        <v>19</v>
      </c>
      <c r="F10" s="33"/>
      <c r="G10" s="38">
        <v>40.430622009569376</v>
      </c>
      <c r="H10" s="38">
        <v>41.260744985673355</v>
      </c>
      <c r="I10" s="38">
        <v>32.978723404255319</v>
      </c>
      <c r="J10" s="38">
        <v>43.18181818181818</v>
      </c>
    </row>
    <row r="11" spans="1:12" ht="15" customHeight="1">
      <c r="A11" s="74" t="s">
        <v>190</v>
      </c>
      <c r="B11" s="33">
        <f t="shared" si="0"/>
        <v>209</v>
      </c>
      <c r="C11" s="33">
        <v>172</v>
      </c>
      <c r="D11" s="33">
        <v>17</v>
      </c>
      <c r="E11" s="33">
        <v>20</v>
      </c>
      <c r="F11" s="33"/>
      <c r="G11" s="38">
        <v>56.79347826086957</v>
      </c>
      <c r="H11" s="38">
        <v>59.515570934256054</v>
      </c>
      <c r="I11" s="38">
        <v>41.463414634146339</v>
      </c>
      <c r="J11" s="38">
        <v>52.631578947368418</v>
      </c>
    </row>
    <row r="12" spans="1:12" ht="15" customHeight="1">
      <c r="A12" s="74" t="s">
        <v>191</v>
      </c>
      <c r="B12" s="33">
        <f t="shared" si="0"/>
        <v>7181</v>
      </c>
      <c r="C12" s="33">
        <v>6089</v>
      </c>
      <c r="D12" s="33">
        <v>589</v>
      </c>
      <c r="E12" s="33">
        <v>503</v>
      </c>
      <c r="F12" s="33"/>
      <c r="G12" s="38">
        <v>55.187519213034122</v>
      </c>
      <c r="H12" s="38">
        <v>56.04233778186839</v>
      </c>
      <c r="I12" s="38">
        <v>44.961832061068705</v>
      </c>
      <c r="J12" s="38">
        <v>60.095579450418157</v>
      </c>
    </row>
    <row r="13" spans="1:12" s="25" customFormat="1" ht="15" customHeight="1">
      <c r="A13" s="74" t="s">
        <v>256</v>
      </c>
      <c r="B13" s="29">
        <f t="shared" si="0"/>
        <v>5353</v>
      </c>
      <c r="C13" s="33">
        <v>3972</v>
      </c>
      <c r="D13" s="33">
        <v>909</v>
      </c>
      <c r="E13" s="33">
        <v>472</v>
      </c>
      <c r="F13" s="33"/>
      <c r="G13" s="38">
        <v>51.689841637697953</v>
      </c>
      <c r="H13" s="38">
        <v>46.972563859981079</v>
      </c>
      <c r="I13" s="38">
        <v>69.869331283627972</v>
      </c>
      <c r="J13" s="38">
        <v>78.797996661101834</v>
      </c>
    </row>
    <row r="14" spans="1:12" ht="15" customHeight="1">
      <c r="A14" s="74" t="s">
        <v>194</v>
      </c>
      <c r="B14" s="33">
        <f t="shared" si="0"/>
        <v>233</v>
      </c>
      <c r="C14" s="33">
        <v>184</v>
      </c>
      <c r="D14" s="33">
        <v>37</v>
      </c>
      <c r="E14" s="33">
        <v>12</v>
      </c>
      <c r="F14" s="33"/>
      <c r="G14" s="38">
        <v>42.286751361161521</v>
      </c>
      <c r="H14" s="38">
        <v>38.900634249471459</v>
      </c>
      <c r="I14" s="38">
        <v>58.730158730158735</v>
      </c>
      <c r="J14" s="38">
        <v>80</v>
      </c>
    </row>
    <row r="15" spans="1:12" ht="15" customHeight="1">
      <c r="A15" s="74" t="s">
        <v>195</v>
      </c>
      <c r="B15" s="33">
        <f t="shared" si="0"/>
        <v>248</v>
      </c>
      <c r="C15" s="33">
        <v>131</v>
      </c>
      <c r="D15" s="33">
        <v>77</v>
      </c>
      <c r="E15" s="33">
        <v>40</v>
      </c>
      <c r="F15" s="33"/>
      <c r="G15" s="38">
        <v>53.563714902807781</v>
      </c>
      <c r="H15" s="38">
        <v>53.252032520325201</v>
      </c>
      <c r="I15" s="38">
        <v>55.39568345323741</v>
      </c>
      <c r="J15" s="38">
        <v>51.282051282051277</v>
      </c>
    </row>
    <row r="16" spans="1:12" ht="15" customHeight="1">
      <c r="A16" s="77" t="s">
        <v>196</v>
      </c>
      <c r="B16" s="82">
        <f t="shared" si="0"/>
        <v>139</v>
      </c>
      <c r="C16" s="96">
        <v>73</v>
      </c>
      <c r="D16" s="96">
        <v>44</v>
      </c>
      <c r="E16" s="96">
        <v>22</v>
      </c>
      <c r="F16" s="96"/>
      <c r="G16" s="88">
        <v>56.048387096774185</v>
      </c>
      <c r="H16" s="88">
        <v>55.725190839694662</v>
      </c>
      <c r="I16" s="88">
        <v>59.45945945945946</v>
      </c>
      <c r="J16" s="88">
        <v>51.162790697674424</v>
      </c>
    </row>
    <row r="17" spans="1:12" ht="15" customHeight="1">
      <c r="A17" s="77" t="s">
        <v>197</v>
      </c>
      <c r="B17" s="82">
        <f t="shared" si="0"/>
        <v>55</v>
      </c>
      <c r="C17" s="96">
        <v>35</v>
      </c>
      <c r="D17" s="96">
        <v>13</v>
      </c>
      <c r="E17" s="96">
        <v>7</v>
      </c>
      <c r="F17" s="96"/>
      <c r="G17" s="88">
        <v>61.111111111111114</v>
      </c>
      <c r="H17" s="88">
        <v>64.81481481481481</v>
      </c>
      <c r="I17" s="88">
        <v>59.090909090909093</v>
      </c>
      <c r="J17" s="88">
        <v>50</v>
      </c>
    </row>
    <row r="18" spans="1:12" ht="15" customHeight="1">
      <c r="A18" s="77" t="s">
        <v>302</v>
      </c>
      <c r="B18" s="82">
        <f t="shared" si="0"/>
        <v>54</v>
      </c>
      <c r="C18" s="96">
        <v>23</v>
      </c>
      <c r="D18" s="96">
        <v>20</v>
      </c>
      <c r="E18" s="96">
        <v>11</v>
      </c>
      <c r="F18" s="96"/>
      <c r="G18" s="88">
        <v>43.2</v>
      </c>
      <c r="H18" s="88">
        <v>37.704918032786885</v>
      </c>
      <c r="I18" s="88">
        <v>46.511627906976742</v>
      </c>
      <c r="J18" s="88">
        <v>52.380952380952387</v>
      </c>
    </row>
    <row r="19" spans="1:12" ht="15" customHeight="1">
      <c r="A19" s="74" t="s">
        <v>199</v>
      </c>
      <c r="B19" s="33">
        <f t="shared" si="0"/>
        <v>287</v>
      </c>
      <c r="C19" s="33">
        <v>136</v>
      </c>
      <c r="D19" s="33">
        <v>90</v>
      </c>
      <c r="E19" s="33">
        <v>61</v>
      </c>
      <c r="F19" s="33"/>
      <c r="G19" s="38">
        <v>58.571428571428577</v>
      </c>
      <c r="H19" s="38">
        <v>55.967078189300409</v>
      </c>
      <c r="I19" s="38">
        <v>60</v>
      </c>
      <c r="J19" s="38">
        <v>62.886597938144327</v>
      </c>
    </row>
    <row r="20" spans="1:12" ht="15" customHeight="1">
      <c r="A20" s="77" t="s">
        <v>196</v>
      </c>
      <c r="B20" s="82">
        <f t="shared" si="0"/>
        <v>135</v>
      </c>
      <c r="C20" s="96">
        <v>72</v>
      </c>
      <c r="D20" s="96">
        <v>41</v>
      </c>
      <c r="E20" s="96">
        <v>22</v>
      </c>
      <c r="F20" s="96"/>
      <c r="G20" s="88">
        <v>57.203389830508478</v>
      </c>
      <c r="H20" s="88">
        <v>57.142857142857139</v>
      </c>
      <c r="I20" s="88">
        <v>61.194029850746269</v>
      </c>
      <c r="J20" s="88">
        <v>51.162790697674424</v>
      </c>
    </row>
    <row r="21" spans="1:12" ht="15" customHeight="1">
      <c r="A21" s="77" t="s">
        <v>197</v>
      </c>
      <c r="B21" s="82">
        <f t="shared" si="0"/>
        <v>26</v>
      </c>
      <c r="C21" s="96">
        <v>17</v>
      </c>
      <c r="D21" s="96">
        <v>4</v>
      </c>
      <c r="E21" s="96">
        <v>5</v>
      </c>
      <c r="F21" s="96"/>
      <c r="G21" s="88">
        <v>65</v>
      </c>
      <c r="H21" s="88">
        <v>62.962962962962962</v>
      </c>
      <c r="I21" s="88">
        <v>57.142857142857139</v>
      </c>
      <c r="J21" s="88">
        <v>83.333333333333343</v>
      </c>
    </row>
    <row r="22" spans="1:12" ht="15" customHeight="1">
      <c r="A22" s="77" t="s">
        <v>302</v>
      </c>
      <c r="B22" s="82">
        <f t="shared" si="0"/>
        <v>126</v>
      </c>
      <c r="C22" s="96">
        <v>47</v>
      </c>
      <c r="D22" s="96">
        <v>45</v>
      </c>
      <c r="E22" s="96">
        <v>34</v>
      </c>
      <c r="F22" s="96"/>
      <c r="G22" s="88">
        <v>58.878504672897193</v>
      </c>
      <c r="H22" s="88">
        <v>52.222222222222229</v>
      </c>
      <c r="I22" s="88">
        <v>59.210526315789465</v>
      </c>
      <c r="J22" s="88">
        <v>70.833333333333343</v>
      </c>
    </row>
    <row r="23" spans="1:12" ht="15" customHeight="1">
      <c r="A23" s="74" t="s">
        <v>257</v>
      </c>
      <c r="B23" s="33">
        <f t="shared" si="0"/>
        <v>10</v>
      </c>
      <c r="C23" s="33">
        <v>6</v>
      </c>
      <c r="D23" s="33">
        <v>3</v>
      </c>
      <c r="E23" s="33">
        <v>1</v>
      </c>
      <c r="F23" s="33"/>
      <c r="G23" s="38">
        <v>71.428571428571431</v>
      </c>
      <c r="H23" s="38">
        <v>66.666666666666657</v>
      </c>
      <c r="I23" s="38">
        <v>100</v>
      </c>
      <c r="J23" s="38">
        <v>50</v>
      </c>
    </row>
    <row r="24" spans="1:12" ht="15" customHeight="1">
      <c r="A24" s="74" t="s">
        <v>201</v>
      </c>
      <c r="B24" s="82">
        <f t="shared" si="0"/>
        <v>3357</v>
      </c>
      <c r="C24" s="96">
        <v>2332</v>
      </c>
      <c r="D24" s="96">
        <v>655</v>
      </c>
      <c r="E24" s="96">
        <v>370</v>
      </c>
      <c r="F24" s="96"/>
      <c r="G24" s="38">
        <v>56.496129249410977</v>
      </c>
      <c r="H24" s="38">
        <v>56.533333333333339</v>
      </c>
      <c r="I24" s="38">
        <v>54.401993355481729</v>
      </c>
      <c r="J24" s="38">
        <v>60.358890701468191</v>
      </c>
    </row>
    <row r="25" spans="1:12" ht="15" customHeight="1">
      <c r="A25" s="74" t="s">
        <v>336</v>
      </c>
      <c r="B25" s="75">
        <f t="shared" si="0"/>
        <v>15389</v>
      </c>
      <c r="C25" s="75">
        <v>14444</v>
      </c>
      <c r="D25" s="75">
        <v>627</v>
      </c>
      <c r="E25" s="75">
        <v>318</v>
      </c>
      <c r="F25" s="75"/>
      <c r="G25" s="38">
        <v>57.849033907225021</v>
      </c>
      <c r="H25" s="38">
        <v>58.14580733464836</v>
      </c>
      <c r="I25" s="38">
        <v>51.946975973487987</v>
      </c>
      <c r="J25" s="38">
        <v>57.400722021660656</v>
      </c>
    </row>
    <row r="26" spans="1:12" ht="15" customHeight="1">
      <c r="A26" s="74" t="s">
        <v>337</v>
      </c>
      <c r="B26" s="29">
        <f t="shared" si="0"/>
        <v>43105</v>
      </c>
      <c r="C26" s="29">
        <v>33973</v>
      </c>
      <c r="D26" s="29">
        <v>5443</v>
      </c>
      <c r="E26" s="33">
        <v>3689</v>
      </c>
      <c r="F26" s="33"/>
      <c r="G26" s="38">
        <v>58.306730873282106</v>
      </c>
      <c r="H26" s="38">
        <v>57.940785209946441</v>
      </c>
      <c r="I26" s="38">
        <v>59.925134867334584</v>
      </c>
      <c r="J26" s="38">
        <v>59.394622444050881</v>
      </c>
    </row>
    <row r="27" spans="1:12" ht="15" customHeight="1">
      <c r="A27" s="74" t="s">
        <v>203</v>
      </c>
      <c r="B27" s="29">
        <f t="shared" si="0"/>
        <v>11563</v>
      </c>
      <c r="C27" s="75">
        <v>11364</v>
      </c>
      <c r="D27" s="75">
        <v>117</v>
      </c>
      <c r="E27" s="75">
        <v>82</v>
      </c>
      <c r="F27" s="75"/>
      <c r="G27" s="38">
        <v>53.386582944734293</v>
      </c>
      <c r="H27" s="38">
        <v>53.621478790166563</v>
      </c>
      <c r="I27" s="38">
        <v>40.766550522648082</v>
      </c>
      <c r="J27" s="38">
        <v>45.81005586592179</v>
      </c>
    </row>
    <row r="28" spans="1:12" ht="15" customHeight="1" thickBot="1">
      <c r="A28" s="181" t="s">
        <v>204</v>
      </c>
      <c r="B28" s="52">
        <f t="shared" si="0"/>
        <v>1813</v>
      </c>
      <c r="C28" s="182">
        <v>626</v>
      </c>
      <c r="D28" s="182">
        <v>717</v>
      </c>
      <c r="E28" s="182">
        <v>470</v>
      </c>
      <c r="F28" s="182"/>
      <c r="G28" s="53">
        <v>55.358778625954194</v>
      </c>
      <c r="H28" s="53">
        <v>57.802400738688831</v>
      </c>
      <c r="I28" s="53">
        <v>53.99096385542169</v>
      </c>
      <c r="J28" s="53">
        <v>54.398148148148152</v>
      </c>
    </row>
    <row r="29" spans="1:12" ht="15" customHeight="1">
      <c r="A29" s="303" t="s">
        <v>328</v>
      </c>
      <c r="B29" s="321"/>
      <c r="C29" s="321"/>
      <c r="D29" s="321"/>
      <c r="E29" s="321"/>
      <c r="F29" s="160"/>
      <c r="G29" s="160"/>
      <c r="H29" s="160"/>
      <c r="I29" s="160"/>
      <c r="J29" s="160"/>
    </row>
    <row r="30" spans="1:12" ht="12.75" customHeight="1">
      <c r="A30" s="312" t="s">
        <v>301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2"/>
      <c r="L30" s="32"/>
    </row>
    <row r="31" spans="1:12" ht="12.75">
      <c r="A31" s="304"/>
      <c r="B31" s="298"/>
      <c r="C31" s="298"/>
      <c r="D31" s="298"/>
      <c r="E31" s="298"/>
      <c r="F31" s="118"/>
      <c r="G31" s="118"/>
      <c r="H31" s="118"/>
      <c r="I31" s="118"/>
      <c r="J31" s="118"/>
    </row>
    <row r="32" spans="1:12" ht="12.75">
      <c r="A32" s="288"/>
      <c r="B32" s="298"/>
      <c r="C32" s="298"/>
      <c r="D32" s="298"/>
      <c r="E32" s="298"/>
      <c r="F32" s="118"/>
      <c r="G32" s="118"/>
      <c r="H32" s="118"/>
      <c r="I32" s="118"/>
      <c r="J32" s="118"/>
    </row>
    <row r="33" spans="2:10" ht="12.75">
      <c r="B33" s="56"/>
      <c r="C33" s="56"/>
      <c r="D33" s="56"/>
      <c r="E33" s="56"/>
      <c r="F33" s="56"/>
      <c r="G33" s="56"/>
      <c r="H33" s="56"/>
      <c r="I33" s="56"/>
      <c r="J33" s="56"/>
    </row>
    <row r="34" spans="2:10" ht="12.75">
      <c r="B34" s="56"/>
      <c r="C34" s="56"/>
      <c r="D34" s="56"/>
      <c r="E34" s="56"/>
      <c r="F34" s="56"/>
      <c r="G34" s="56"/>
      <c r="H34" s="56"/>
      <c r="I34" s="56"/>
      <c r="J34" s="56"/>
    </row>
    <row r="35" spans="2:10" ht="12.75">
      <c r="B35" s="56"/>
      <c r="C35" s="56"/>
      <c r="D35" s="56"/>
      <c r="E35" s="56"/>
      <c r="F35" s="56"/>
      <c r="G35" s="56"/>
      <c r="H35" s="56"/>
      <c r="I35" s="56"/>
      <c r="J35" s="56"/>
    </row>
    <row r="36" spans="2:10" ht="12.75"/>
    <row r="37" spans="2:10" ht="12.75"/>
    <row r="38" spans="2:10" ht="12.75"/>
    <row r="39" spans="2:10" ht="12.75"/>
    <row r="40" spans="2:10" ht="12.75"/>
    <row r="41" spans="2:10" ht="12.75"/>
    <row r="42" spans="2:10" ht="12.75"/>
    <row r="43" spans="2:10" ht="12.75"/>
    <row r="44" spans="2:10" ht="12.75"/>
    <row r="45" spans="2:10" ht="12.75"/>
    <row r="46" spans="2:10" ht="12.75"/>
    <row r="47" spans="2:10" ht="12.75"/>
    <row r="48" spans="2:10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</sheetData>
  <mergeCells count="12">
    <mergeCell ref="A31:E31"/>
    <mergeCell ref="A32:E32"/>
    <mergeCell ref="B6:E6"/>
    <mergeCell ref="A6:A7"/>
    <mergeCell ref="A30:J30"/>
    <mergeCell ref="A29:E29"/>
    <mergeCell ref="A1:J1"/>
    <mergeCell ref="L2:L3"/>
    <mergeCell ref="G6:J6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workbookViewId="0">
      <selection activeCell="L9" sqref="L9"/>
    </sheetView>
  </sheetViews>
  <sheetFormatPr baseColWidth="10" defaultRowHeight="12.75"/>
  <cols>
    <col min="1" max="1" width="39.42578125" style="25" customWidth="1"/>
    <col min="2" max="4" width="10.7109375" style="57" customWidth="1"/>
    <col min="5" max="5" width="1.7109375" style="57" customWidth="1"/>
    <col min="6" max="8" width="10.7109375" style="57" customWidth="1"/>
    <col min="9" max="16384" width="11.42578125" style="18"/>
  </cols>
  <sheetData>
    <row r="1" spans="1:11" ht="15" customHeight="1">
      <c r="A1" s="297" t="s">
        <v>159</v>
      </c>
      <c r="B1" s="322"/>
      <c r="C1" s="322"/>
      <c r="D1" s="322"/>
      <c r="E1" s="322"/>
      <c r="F1" s="322"/>
      <c r="G1" s="322"/>
      <c r="H1" s="322"/>
    </row>
    <row r="2" spans="1:11" ht="15" customHeight="1">
      <c r="A2" s="297" t="s">
        <v>331</v>
      </c>
      <c r="B2" s="322"/>
      <c r="C2" s="322"/>
      <c r="D2" s="322"/>
      <c r="E2" s="322"/>
      <c r="F2" s="322"/>
      <c r="G2" s="322"/>
      <c r="H2" s="322"/>
      <c r="J2" s="276" t="s">
        <v>50</v>
      </c>
    </row>
    <row r="3" spans="1:11" ht="15" customHeight="1">
      <c r="A3" s="297" t="s">
        <v>330</v>
      </c>
      <c r="B3" s="322"/>
      <c r="C3" s="322"/>
      <c r="D3" s="322"/>
      <c r="E3" s="322"/>
      <c r="F3" s="322"/>
      <c r="G3" s="322"/>
      <c r="H3" s="322"/>
      <c r="J3" s="276"/>
    </row>
    <row r="4" spans="1:11" ht="15">
      <c r="A4" s="297" t="s">
        <v>360</v>
      </c>
      <c r="B4" s="322"/>
      <c r="C4" s="322"/>
      <c r="D4" s="322"/>
      <c r="E4" s="322"/>
      <c r="F4" s="322"/>
      <c r="G4" s="322"/>
      <c r="H4" s="322"/>
    </row>
    <row r="5" spans="1:11" ht="15">
      <c r="A5" s="157"/>
      <c r="B5" s="180"/>
      <c r="C5" s="148"/>
      <c r="D5" s="148"/>
      <c r="E5" s="148"/>
      <c r="F5" s="148"/>
      <c r="G5" s="148"/>
      <c r="H5" s="148"/>
    </row>
    <row r="6" spans="1:11">
      <c r="A6" s="318" t="s">
        <v>254</v>
      </c>
      <c r="B6" s="310" t="s">
        <v>318</v>
      </c>
      <c r="C6" s="310"/>
      <c r="D6" s="310"/>
      <c r="E6" s="245"/>
      <c r="F6" s="310" t="s">
        <v>319</v>
      </c>
      <c r="G6" s="310"/>
      <c r="H6" s="310"/>
    </row>
    <row r="7" spans="1:11" ht="25.5">
      <c r="A7" s="318"/>
      <c r="B7" s="215" t="s">
        <v>67</v>
      </c>
      <c r="C7" s="215" t="s">
        <v>297</v>
      </c>
      <c r="D7" s="215" t="s">
        <v>296</v>
      </c>
      <c r="E7" s="215"/>
      <c r="F7" s="215" t="s">
        <v>67</v>
      </c>
      <c r="G7" s="215" t="s">
        <v>297</v>
      </c>
      <c r="H7" s="215" t="s">
        <v>296</v>
      </c>
      <c r="K7" s="140"/>
    </row>
    <row r="8" spans="1:11" ht="15" customHeight="1">
      <c r="A8" s="81" t="s">
        <v>67</v>
      </c>
      <c r="B8" s="49">
        <f>+C8+D8</f>
        <v>2971</v>
      </c>
      <c r="C8" s="49">
        <v>138</v>
      </c>
      <c r="D8" s="30">
        <v>2833</v>
      </c>
      <c r="E8" s="30"/>
      <c r="F8" s="183">
        <v>31.894793344068706</v>
      </c>
      <c r="G8" s="183">
        <v>13.180515759312319</v>
      </c>
      <c r="H8" s="183">
        <v>34.264634736332852</v>
      </c>
      <c r="K8" s="140"/>
    </row>
    <row r="9" spans="1:11" ht="15" customHeight="1">
      <c r="A9" s="74" t="s">
        <v>188</v>
      </c>
      <c r="B9" s="33">
        <f t="shared" ref="B9:B25" si="0">+C9+D9</f>
        <v>43</v>
      </c>
      <c r="C9" s="33">
        <v>9</v>
      </c>
      <c r="D9" s="33">
        <v>34</v>
      </c>
      <c r="E9" s="33"/>
      <c r="F9" s="92">
        <v>21.182266009852217</v>
      </c>
      <c r="G9" s="92">
        <v>13.846153846153847</v>
      </c>
      <c r="H9" s="92">
        <v>24.637681159420293</v>
      </c>
      <c r="K9" s="140"/>
    </row>
    <row r="10" spans="1:11" ht="15" customHeight="1">
      <c r="A10" s="74" t="s">
        <v>189</v>
      </c>
      <c r="B10" s="33">
        <f t="shared" si="0"/>
        <v>79</v>
      </c>
      <c r="C10" s="33">
        <v>20</v>
      </c>
      <c r="D10" s="33">
        <v>59</v>
      </c>
      <c r="E10" s="33"/>
      <c r="F10" s="92">
        <v>20.519480519480521</v>
      </c>
      <c r="G10" s="92">
        <v>14.184397163120568</v>
      </c>
      <c r="H10" s="92">
        <v>24.180327868852459</v>
      </c>
      <c r="K10" s="140"/>
    </row>
    <row r="11" spans="1:11" ht="15" customHeight="1">
      <c r="A11" s="74" t="s">
        <v>190</v>
      </c>
      <c r="B11" s="33">
        <f t="shared" si="0"/>
        <v>3</v>
      </c>
      <c r="C11" s="33">
        <v>0</v>
      </c>
      <c r="D11" s="33">
        <v>3</v>
      </c>
      <c r="E11" s="33"/>
      <c r="F11" s="92">
        <v>17.647058823529413</v>
      </c>
      <c r="G11" s="92">
        <v>0</v>
      </c>
      <c r="H11" s="92">
        <v>30</v>
      </c>
      <c r="K11" s="140"/>
    </row>
    <row r="12" spans="1:11" ht="15" customHeight="1">
      <c r="A12" s="74" t="s">
        <v>191</v>
      </c>
      <c r="B12" s="33">
        <f t="shared" si="0"/>
        <v>38</v>
      </c>
      <c r="C12" s="33">
        <v>1</v>
      </c>
      <c r="D12" s="33">
        <v>37</v>
      </c>
      <c r="E12" s="33"/>
      <c r="F12" s="92">
        <v>32.20338983050847</v>
      </c>
      <c r="G12" s="92">
        <v>6.25</v>
      </c>
      <c r="H12" s="92">
        <v>36.274509803921568</v>
      </c>
      <c r="K12" s="140"/>
    </row>
    <row r="13" spans="1:11" ht="15" customHeight="1">
      <c r="A13" s="74" t="s">
        <v>193</v>
      </c>
      <c r="B13" s="33">
        <f t="shared" si="0"/>
        <v>2575</v>
      </c>
      <c r="C13" s="33">
        <v>61</v>
      </c>
      <c r="D13" s="31">
        <v>2514</v>
      </c>
      <c r="E13" s="33"/>
      <c r="F13" s="92">
        <v>35.307829425476484</v>
      </c>
      <c r="G13" s="92">
        <v>12.629399585921325</v>
      </c>
      <c r="H13" s="92">
        <v>36.916299559471369</v>
      </c>
      <c r="K13" s="140"/>
    </row>
    <row r="14" spans="1:11" ht="15" customHeight="1">
      <c r="A14" s="74" t="s">
        <v>194</v>
      </c>
      <c r="B14" s="33">
        <f t="shared" si="0"/>
        <v>54</v>
      </c>
      <c r="C14" s="33">
        <v>14</v>
      </c>
      <c r="D14" s="33">
        <v>40</v>
      </c>
      <c r="E14" s="33"/>
      <c r="F14" s="92">
        <v>13.23529411764706</v>
      </c>
      <c r="G14" s="92">
        <v>10.76923076923077</v>
      </c>
      <c r="H14" s="92">
        <v>14.388489208633093</v>
      </c>
      <c r="K14" s="140"/>
    </row>
    <row r="15" spans="1:11" s="145" customFormat="1" ht="15" customHeight="1">
      <c r="A15" s="74" t="s">
        <v>195</v>
      </c>
      <c r="B15" s="33">
        <f t="shared" si="0"/>
        <v>35</v>
      </c>
      <c r="C15" s="33">
        <v>4</v>
      </c>
      <c r="D15" s="33">
        <v>31</v>
      </c>
      <c r="E15" s="33"/>
      <c r="F15" s="92">
        <v>30.973451327433626</v>
      </c>
      <c r="G15" s="92">
        <v>36.363636363636367</v>
      </c>
      <c r="H15" s="92">
        <v>30.392156862745097</v>
      </c>
      <c r="K15" s="144"/>
    </row>
    <row r="16" spans="1:11" s="145" customFormat="1" ht="15" customHeight="1">
      <c r="A16" s="77" t="s">
        <v>196</v>
      </c>
      <c r="B16" s="142">
        <f t="shared" si="0"/>
        <v>15</v>
      </c>
      <c r="C16" s="142">
        <v>2</v>
      </c>
      <c r="D16" s="142">
        <v>13</v>
      </c>
      <c r="E16" s="96"/>
      <c r="F16" s="185">
        <v>27.777777777777779</v>
      </c>
      <c r="G16" s="185">
        <v>28.571428571428569</v>
      </c>
      <c r="H16" s="185">
        <v>27.659574468085108</v>
      </c>
      <c r="K16" s="144"/>
    </row>
    <row r="17" spans="1:11" s="145" customFormat="1" ht="15" customHeight="1">
      <c r="A17" s="77" t="s">
        <v>197</v>
      </c>
      <c r="B17" s="142">
        <f t="shared" si="0"/>
        <v>9</v>
      </c>
      <c r="C17" s="142">
        <v>0</v>
      </c>
      <c r="D17" s="142">
        <v>9</v>
      </c>
      <c r="E17" s="96"/>
      <c r="F17" s="185">
        <v>45</v>
      </c>
      <c r="G17" s="185">
        <v>0</v>
      </c>
      <c r="H17" s="185">
        <v>45</v>
      </c>
      <c r="K17" s="144"/>
    </row>
    <row r="18" spans="1:11" ht="15" customHeight="1">
      <c r="A18" s="77" t="s">
        <v>302</v>
      </c>
      <c r="B18" s="82">
        <f t="shared" si="0"/>
        <v>11</v>
      </c>
      <c r="C18" s="82">
        <v>2</v>
      </c>
      <c r="D18" s="82">
        <v>9</v>
      </c>
      <c r="E18" s="96"/>
      <c r="F18" s="92">
        <v>28.205128205128204</v>
      </c>
      <c r="G18" s="92">
        <v>50</v>
      </c>
      <c r="H18" s="92">
        <v>25.714285714285712</v>
      </c>
      <c r="K18" s="140"/>
    </row>
    <row r="19" spans="1:11" s="145" customFormat="1" ht="15" customHeight="1">
      <c r="A19" s="74" t="s">
        <v>303</v>
      </c>
      <c r="B19" s="33">
        <f t="shared" si="0"/>
        <v>8</v>
      </c>
      <c r="C19" s="33">
        <v>1</v>
      </c>
      <c r="D19" s="33">
        <v>7</v>
      </c>
      <c r="E19" s="33"/>
      <c r="F19" s="92">
        <v>19.047619047619047</v>
      </c>
      <c r="G19" s="92">
        <v>7.1428571428571423</v>
      </c>
      <c r="H19" s="92">
        <v>25</v>
      </c>
      <c r="K19" s="144"/>
    </row>
    <row r="20" spans="1:11" s="145" customFormat="1" ht="15" customHeight="1">
      <c r="A20" s="77" t="s">
        <v>196</v>
      </c>
      <c r="B20" s="82">
        <f t="shared" si="0"/>
        <v>5</v>
      </c>
      <c r="C20" s="82">
        <v>0</v>
      </c>
      <c r="D20" s="82">
        <v>5</v>
      </c>
      <c r="E20" s="96"/>
      <c r="F20" s="92">
        <v>22.727272727272727</v>
      </c>
      <c r="G20" s="92">
        <v>0</v>
      </c>
      <c r="H20" s="92">
        <v>35.714285714285715</v>
      </c>
      <c r="K20" s="144"/>
    </row>
    <row r="21" spans="1:11" s="145" customFormat="1" ht="15" customHeight="1">
      <c r="A21" s="77" t="s">
        <v>197</v>
      </c>
      <c r="B21" s="82">
        <f t="shared" si="0"/>
        <v>1</v>
      </c>
      <c r="C21" s="82">
        <v>0</v>
      </c>
      <c r="D21" s="82">
        <v>1</v>
      </c>
      <c r="E21" s="96"/>
      <c r="F21" s="92">
        <v>20</v>
      </c>
      <c r="G21" s="92">
        <v>0</v>
      </c>
      <c r="H21" s="92">
        <v>50</v>
      </c>
      <c r="K21" s="144"/>
    </row>
    <row r="22" spans="1:11" ht="15" customHeight="1">
      <c r="A22" s="77" t="s">
        <v>302</v>
      </c>
      <c r="B22" s="82">
        <f t="shared" si="0"/>
        <v>2</v>
      </c>
      <c r="C22" s="82">
        <v>1</v>
      </c>
      <c r="D22" s="82">
        <v>1</v>
      </c>
      <c r="E22" s="96"/>
      <c r="F22" s="92">
        <v>13.333333333333334</v>
      </c>
      <c r="G22" s="92">
        <v>33.333333333333329</v>
      </c>
      <c r="H22" s="92">
        <v>8.3333333333333321</v>
      </c>
      <c r="K22" s="140"/>
    </row>
    <row r="23" spans="1:11" ht="15" customHeight="1">
      <c r="A23" s="77" t="s">
        <v>200</v>
      </c>
      <c r="B23" s="82">
        <f t="shared" si="0"/>
        <v>0</v>
      </c>
      <c r="C23" s="82">
        <v>0</v>
      </c>
      <c r="D23" s="82">
        <v>0</v>
      </c>
      <c r="E23" s="96"/>
      <c r="F23" s="92">
        <v>0</v>
      </c>
      <c r="G23" s="92">
        <v>0</v>
      </c>
      <c r="H23" s="92">
        <v>0</v>
      </c>
      <c r="K23" s="140"/>
    </row>
    <row r="24" spans="1:11" ht="15" customHeight="1">
      <c r="A24" s="74" t="s">
        <v>201</v>
      </c>
      <c r="B24" s="82">
        <f t="shared" si="0"/>
        <v>132</v>
      </c>
      <c r="C24" s="82">
        <v>25</v>
      </c>
      <c r="D24" s="33">
        <v>107</v>
      </c>
      <c r="E24" s="96"/>
      <c r="F24" s="92">
        <v>24.131627056672762</v>
      </c>
      <c r="G24" s="92">
        <v>14.792899408284024</v>
      </c>
      <c r="H24" s="92">
        <v>28.306878306878307</v>
      </c>
      <c r="K24" s="140"/>
    </row>
    <row r="25" spans="1:11" ht="15" customHeight="1" thickBot="1">
      <c r="A25" s="181" t="s">
        <v>204</v>
      </c>
      <c r="B25" s="182">
        <f t="shared" si="0"/>
        <v>4</v>
      </c>
      <c r="C25" s="182">
        <v>3</v>
      </c>
      <c r="D25" s="52">
        <v>1</v>
      </c>
      <c r="E25" s="182"/>
      <c r="F25" s="184">
        <v>2.1505376344086025</v>
      </c>
      <c r="G25" s="184">
        <v>37.5</v>
      </c>
      <c r="H25" s="184">
        <v>0.5617977528089888</v>
      </c>
    </row>
    <row r="26" spans="1:11" ht="12.75" customHeight="1">
      <c r="A26" s="303" t="s">
        <v>305</v>
      </c>
      <c r="B26" s="321"/>
      <c r="C26" s="321"/>
      <c r="D26" s="321"/>
      <c r="E26" s="321"/>
      <c r="F26" s="160"/>
      <c r="G26" s="160"/>
      <c r="H26" s="160"/>
      <c r="I26" s="32"/>
      <c r="J26" s="32"/>
    </row>
    <row r="27" spans="1:11">
      <c r="A27" s="312" t="s">
        <v>301</v>
      </c>
      <c r="B27" s="312"/>
      <c r="C27" s="312"/>
      <c r="D27" s="312"/>
      <c r="E27" s="312"/>
      <c r="F27" s="312"/>
      <c r="G27" s="312"/>
      <c r="H27" s="312"/>
    </row>
    <row r="28" spans="1:11">
      <c r="B28" s="56"/>
      <c r="C28" s="56"/>
      <c r="D28" s="56"/>
      <c r="E28" s="56"/>
      <c r="F28" s="56"/>
      <c r="G28" s="56"/>
      <c r="H28" s="56"/>
    </row>
    <row r="29" spans="1:11">
      <c r="B29" s="56"/>
      <c r="C29" s="56"/>
      <c r="D29" s="56"/>
      <c r="E29" s="56"/>
      <c r="F29" s="56"/>
      <c r="G29" s="56"/>
      <c r="H29" s="56"/>
    </row>
    <row r="30" spans="1:11">
      <c r="B30" s="56"/>
      <c r="C30" s="56"/>
      <c r="D30" s="56"/>
      <c r="E30" s="56"/>
      <c r="F30" s="56"/>
      <c r="G30" s="56"/>
      <c r="H30" s="56"/>
    </row>
  </sheetData>
  <mergeCells count="10">
    <mergeCell ref="B6:D6"/>
    <mergeCell ref="F6:H6"/>
    <mergeCell ref="A27:H27"/>
    <mergeCell ref="A6:A7"/>
    <mergeCell ref="A26:E26"/>
    <mergeCell ref="A1:H1"/>
    <mergeCell ref="A2:H2"/>
    <mergeCell ref="A4:H4"/>
    <mergeCell ref="J2:J3"/>
    <mergeCell ref="A3:H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H18" sqref="H18"/>
    </sheetView>
  </sheetViews>
  <sheetFormatPr baseColWidth="10" defaultRowHeight="15"/>
  <cols>
    <col min="1" max="1" width="40.28515625" style="196" customWidth="1"/>
    <col min="2" max="2" width="13.42578125" style="196" customWidth="1"/>
    <col min="3" max="3" width="16.42578125" style="196" customWidth="1"/>
  </cols>
  <sheetData>
    <row r="1" spans="1:5">
      <c r="A1" s="323" t="s">
        <v>332</v>
      </c>
      <c r="B1" s="323"/>
      <c r="C1" s="323"/>
    </row>
    <row r="2" spans="1:5" ht="15" customHeight="1">
      <c r="A2" s="323" t="s">
        <v>342</v>
      </c>
      <c r="B2" s="323"/>
      <c r="C2" s="323"/>
      <c r="E2" s="276" t="s">
        <v>50</v>
      </c>
    </row>
    <row r="3" spans="1:5" ht="15" customHeight="1">
      <c r="A3" s="323" t="s">
        <v>343</v>
      </c>
      <c r="B3" s="323"/>
      <c r="C3" s="323"/>
      <c r="E3" s="276"/>
    </row>
    <row r="4" spans="1:5">
      <c r="A4" s="323" t="s">
        <v>378</v>
      </c>
      <c r="B4" s="323"/>
      <c r="C4" s="323"/>
    </row>
    <row r="5" spans="1:5">
      <c r="A5" s="191"/>
      <c r="B5" s="191"/>
      <c r="C5" s="191"/>
    </row>
    <row r="6" spans="1:5">
      <c r="A6" s="246" t="s">
        <v>254</v>
      </c>
      <c r="B6" s="247" t="s">
        <v>318</v>
      </c>
      <c r="C6" s="247" t="s">
        <v>319</v>
      </c>
    </row>
    <row r="7" spans="1:5">
      <c r="A7" s="32" t="s">
        <v>67</v>
      </c>
      <c r="B7" s="197">
        <v>190</v>
      </c>
      <c r="C7" s="198">
        <v>15.472312703583063</v>
      </c>
    </row>
    <row r="8" spans="1:5">
      <c r="A8" s="152" t="s">
        <v>188</v>
      </c>
      <c r="B8" s="192">
        <v>15</v>
      </c>
      <c r="C8" s="199">
        <v>23.4375</v>
      </c>
    </row>
    <row r="9" spans="1:5">
      <c r="A9" s="152" t="s">
        <v>189</v>
      </c>
      <c r="B9" s="192">
        <v>41</v>
      </c>
      <c r="C9" s="199">
        <v>23.699421965317917</v>
      </c>
    </row>
    <row r="10" spans="1:5">
      <c r="A10" s="152" t="s">
        <v>191</v>
      </c>
      <c r="B10" s="192">
        <v>1</v>
      </c>
      <c r="C10" s="199">
        <v>11.111111111111111</v>
      </c>
    </row>
    <row r="11" spans="1:5">
      <c r="A11" s="152" t="s">
        <v>256</v>
      </c>
      <c r="B11" s="192">
        <v>86</v>
      </c>
      <c r="C11" s="199">
        <v>13.210445468509985</v>
      </c>
    </row>
    <row r="12" spans="1:5">
      <c r="A12" s="152" t="s">
        <v>194</v>
      </c>
      <c r="B12" s="192">
        <v>15</v>
      </c>
      <c r="C12" s="199">
        <v>9.5541401273885356</v>
      </c>
    </row>
    <row r="13" spans="1:5">
      <c r="A13" s="152" t="s">
        <v>195</v>
      </c>
      <c r="B13" s="192">
        <v>1</v>
      </c>
      <c r="C13" s="199">
        <v>4.3478260869565215</v>
      </c>
    </row>
    <row r="14" spans="1:5">
      <c r="A14" s="152" t="s">
        <v>199</v>
      </c>
      <c r="B14" s="192">
        <v>1</v>
      </c>
      <c r="C14" s="199">
        <v>20</v>
      </c>
    </row>
    <row r="15" spans="1:5">
      <c r="A15" s="152" t="s">
        <v>201</v>
      </c>
      <c r="B15" s="192">
        <v>15</v>
      </c>
      <c r="C15" s="199">
        <v>16.129032258064516</v>
      </c>
    </row>
    <row r="16" spans="1:5" ht="15.75" thickBot="1">
      <c r="A16" s="152" t="s">
        <v>204</v>
      </c>
      <c r="B16" s="192">
        <v>15</v>
      </c>
      <c r="C16" s="199">
        <v>35.714285714285715</v>
      </c>
    </row>
    <row r="17" spans="1:3">
      <c r="A17" s="324" t="s">
        <v>301</v>
      </c>
      <c r="B17" s="324"/>
      <c r="C17" s="324"/>
    </row>
    <row r="18" spans="1:3">
      <c r="A18" s="195"/>
      <c r="B18" s="195"/>
      <c r="C18" s="195"/>
    </row>
    <row r="19" spans="1:3">
      <c r="A19" s="195"/>
      <c r="B19" s="195"/>
      <c r="C19" s="195"/>
    </row>
    <row r="20" spans="1:3">
      <c r="A20" s="195"/>
      <c r="B20" s="195"/>
      <c r="C20" s="195"/>
    </row>
    <row r="21" spans="1:3">
      <c r="A21" s="195"/>
      <c r="B21" s="195"/>
      <c r="C21" s="195"/>
    </row>
    <row r="22" spans="1:3">
      <c r="A22" s="195"/>
      <c r="B22" s="195"/>
      <c r="C22" s="195"/>
    </row>
    <row r="23" spans="1:3">
      <c r="A23" s="195"/>
      <c r="B23" s="195"/>
      <c r="C23" s="195"/>
    </row>
  </sheetData>
  <mergeCells count="6">
    <mergeCell ref="A1:C1"/>
    <mergeCell ref="A2:C2"/>
    <mergeCell ref="E2:E3"/>
    <mergeCell ref="A17:C17"/>
    <mergeCell ref="A3:C3"/>
    <mergeCell ref="A4:C4"/>
  </mergeCells>
  <hyperlinks>
    <hyperlink ref="E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workbookViewId="0">
      <selection activeCell="H18" sqref="H18"/>
    </sheetView>
  </sheetViews>
  <sheetFormatPr baseColWidth="10" defaultRowHeight="15"/>
  <cols>
    <col min="1" max="1" width="15.5703125" style="25" bestFit="1" customWidth="1"/>
    <col min="2" max="2" width="8.5703125" style="57" bestFit="1" customWidth="1"/>
    <col min="3" max="3" width="9.85546875" style="57" customWidth="1"/>
    <col min="4" max="4" width="8.5703125" style="57" bestFit="1" customWidth="1"/>
    <col min="5" max="5" width="10.85546875" style="57" customWidth="1"/>
    <col min="6" max="6" width="1.7109375" style="57" customWidth="1"/>
    <col min="7" max="9" width="8.5703125" style="57" customWidth="1"/>
    <col min="10" max="10" width="12.140625" style="57" customWidth="1"/>
  </cols>
  <sheetData>
    <row r="1" spans="1:12">
      <c r="A1" s="297" t="s">
        <v>334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2" ht="15" customHeight="1">
      <c r="A2" s="297" t="s">
        <v>335</v>
      </c>
      <c r="B2" s="297"/>
      <c r="C2" s="297"/>
      <c r="D2" s="297"/>
      <c r="E2" s="297"/>
      <c r="F2" s="297"/>
      <c r="G2" s="297"/>
      <c r="H2" s="297"/>
      <c r="I2" s="297"/>
      <c r="J2" s="297"/>
      <c r="L2" s="276" t="s">
        <v>50</v>
      </c>
    </row>
    <row r="3" spans="1:12" ht="15" customHeight="1">
      <c r="A3" s="297" t="s">
        <v>226</v>
      </c>
      <c r="B3" s="297"/>
      <c r="C3" s="297"/>
      <c r="D3" s="297"/>
      <c r="E3" s="297"/>
      <c r="F3" s="297"/>
      <c r="G3" s="297"/>
      <c r="H3" s="297"/>
      <c r="I3" s="297"/>
      <c r="J3" s="297"/>
      <c r="L3" s="276"/>
    </row>
    <row r="4" spans="1:12">
      <c r="A4" s="297" t="s">
        <v>240</v>
      </c>
      <c r="B4" s="297"/>
      <c r="C4" s="297"/>
      <c r="D4" s="297"/>
      <c r="E4" s="297"/>
      <c r="F4" s="297"/>
      <c r="G4" s="297"/>
      <c r="H4" s="297"/>
      <c r="I4" s="297"/>
      <c r="J4" s="297"/>
    </row>
    <row r="5" spans="1:12" ht="15" customHeight="1">
      <c r="A5" s="297" t="s">
        <v>360</v>
      </c>
      <c r="B5" s="297"/>
      <c r="C5" s="297"/>
      <c r="D5" s="297"/>
      <c r="E5" s="297"/>
      <c r="F5" s="297"/>
      <c r="G5" s="297"/>
      <c r="H5" s="297"/>
      <c r="I5" s="297"/>
      <c r="J5" s="297"/>
    </row>
    <row r="6" spans="1:12">
      <c r="A6" s="297"/>
      <c r="B6" s="325"/>
      <c r="C6" s="326"/>
      <c r="D6" s="326"/>
      <c r="E6" s="326"/>
      <c r="F6" s="148"/>
      <c r="G6" s="200"/>
      <c r="H6" s="200"/>
      <c r="I6" s="200"/>
      <c r="J6" s="200"/>
    </row>
    <row r="7" spans="1:12">
      <c r="A7" s="318" t="s">
        <v>234</v>
      </c>
      <c r="B7" s="310" t="s">
        <v>318</v>
      </c>
      <c r="C7" s="310"/>
      <c r="D7" s="310"/>
      <c r="E7" s="310"/>
      <c r="F7" s="243"/>
      <c r="G7" s="310" t="s">
        <v>319</v>
      </c>
      <c r="H7" s="310"/>
      <c r="I7" s="310"/>
      <c r="J7" s="310"/>
    </row>
    <row r="8" spans="1:12" ht="25.5">
      <c r="A8" s="318"/>
      <c r="B8" s="215" t="s">
        <v>67</v>
      </c>
      <c r="C8" s="215" t="s">
        <v>151</v>
      </c>
      <c r="D8" s="215" t="s">
        <v>236</v>
      </c>
      <c r="E8" s="215" t="s">
        <v>441</v>
      </c>
      <c r="F8" s="215"/>
      <c r="G8" s="215" t="s">
        <v>67</v>
      </c>
      <c r="H8" s="215" t="s">
        <v>151</v>
      </c>
      <c r="I8" s="215" t="s">
        <v>236</v>
      </c>
      <c r="J8" s="215" t="s">
        <v>441</v>
      </c>
    </row>
    <row r="9" spans="1:12">
      <c r="A9" s="81" t="s">
        <v>67</v>
      </c>
      <c r="B9" s="30">
        <v>89912</v>
      </c>
      <c r="C9" s="30">
        <v>74248</v>
      </c>
      <c r="D9" s="30">
        <v>9482</v>
      </c>
      <c r="E9" s="30">
        <v>6182</v>
      </c>
      <c r="F9" s="30"/>
      <c r="G9" s="37">
        <f>+B9/('C19'!D8+'C19'!E8+'C19'!F8)*100</f>
        <v>56.522477101708027</v>
      </c>
      <c r="H9" s="37">
        <f>+C9/('C19'!D8)*100</f>
        <v>56.176986865201862</v>
      </c>
      <c r="I9" s="37">
        <f>+D9/('C19'!E8)*100</f>
        <v>57.279207442310017</v>
      </c>
      <c r="J9" s="37">
        <f>+E9/('C19'!F8)*100</f>
        <v>59.723698193411266</v>
      </c>
    </row>
    <row r="10" spans="1:12">
      <c r="A10" s="74" t="s">
        <v>116</v>
      </c>
      <c r="B10" s="33">
        <v>4539</v>
      </c>
      <c r="C10" s="33">
        <v>3697</v>
      </c>
      <c r="D10" s="33">
        <v>530</v>
      </c>
      <c r="E10" s="33">
        <v>312</v>
      </c>
      <c r="F10" s="33"/>
      <c r="G10" s="38">
        <f>+B10/('C19'!D9+'C19'!E9+'C19'!F9)*100</f>
        <v>57.770141275295913</v>
      </c>
      <c r="H10" s="38">
        <f>+C10/('C19'!D9)*100</f>
        <v>58.303106765494405</v>
      </c>
      <c r="I10" s="38">
        <f>+D10/('C19'!E9)*100</f>
        <v>54.026503567787977</v>
      </c>
      <c r="J10" s="38">
        <f>+E10/('C19'!F9)*100</f>
        <v>58.317757009345797</v>
      </c>
    </row>
    <row r="11" spans="1:12">
      <c r="A11" s="74" t="s">
        <v>117</v>
      </c>
      <c r="B11" s="31">
        <v>5138</v>
      </c>
      <c r="C11" s="33">
        <v>3725</v>
      </c>
      <c r="D11" s="33">
        <v>771</v>
      </c>
      <c r="E11" s="33">
        <v>642</v>
      </c>
      <c r="F11" s="33"/>
      <c r="G11" s="38">
        <f>+B11/('C19'!D10+'C19'!E10+'C19'!F10)*100</f>
        <v>58.41955656623081</v>
      </c>
      <c r="H11" s="38">
        <f>+C11/('C19'!D10)*100</f>
        <v>56.826849733028219</v>
      </c>
      <c r="I11" s="38">
        <f>+D11/('C19'!E10)*100</f>
        <v>58.720487433358727</v>
      </c>
      <c r="J11" s="38">
        <f>+E11/('C19'!F10)*100</f>
        <v>69.255663430420711</v>
      </c>
    </row>
    <row r="12" spans="1:12">
      <c r="A12" s="74" t="s">
        <v>118</v>
      </c>
      <c r="B12" s="31">
        <v>4007</v>
      </c>
      <c r="C12" s="33">
        <v>2970</v>
      </c>
      <c r="D12" s="33">
        <v>687</v>
      </c>
      <c r="E12" s="33">
        <v>350</v>
      </c>
      <c r="F12" s="33"/>
      <c r="G12" s="38">
        <f>+B12/('C19'!D11+'C19'!E11+'C19'!F11)*100</f>
        <v>57.120456165359947</v>
      </c>
      <c r="H12" s="38">
        <f>+C12/('C19'!D11)*100</f>
        <v>55.921672001506309</v>
      </c>
      <c r="I12" s="38">
        <f>+D12/('C19'!E11)*100</f>
        <v>64.026095060577816</v>
      </c>
      <c r="J12" s="38">
        <f>+E12/('C19'!F11)*100</f>
        <v>55.467511885895405</v>
      </c>
    </row>
    <row r="13" spans="1:12">
      <c r="A13" s="74" t="s">
        <v>119</v>
      </c>
      <c r="B13" s="31">
        <v>4349</v>
      </c>
      <c r="C13" s="33">
        <v>3636</v>
      </c>
      <c r="D13" s="33">
        <v>445</v>
      </c>
      <c r="E13" s="33">
        <v>268</v>
      </c>
      <c r="F13" s="33"/>
      <c r="G13" s="38">
        <f>+B13/('C19'!D12+'C19'!E12+'C19'!F12)*100</f>
        <v>47.917584839136182</v>
      </c>
      <c r="H13" s="38">
        <f>+C13/('C19'!D12)*100</f>
        <v>48.531767218366255</v>
      </c>
      <c r="I13" s="38">
        <f>+D13/('C19'!E12)*100</f>
        <v>42.912246865959496</v>
      </c>
      <c r="J13" s="38">
        <f>+E13/('C19'!F12)*100</f>
        <v>48.994515539305297</v>
      </c>
    </row>
    <row r="14" spans="1:12">
      <c r="A14" s="74" t="s">
        <v>120</v>
      </c>
      <c r="B14" s="31">
        <v>1925</v>
      </c>
      <c r="C14" s="33">
        <v>1628</v>
      </c>
      <c r="D14" s="33">
        <v>176</v>
      </c>
      <c r="E14" s="33">
        <v>121</v>
      </c>
      <c r="F14" s="33"/>
      <c r="G14" s="38">
        <f>+B14/('C19'!D13+'C19'!E13+'C19'!F13)*100</f>
        <v>54.255918827508452</v>
      </c>
      <c r="H14" s="38">
        <f>+C14/('C19'!D13)*100</f>
        <v>54.411764705882348</v>
      </c>
      <c r="I14" s="38">
        <f>+D14/('C19'!E13)*100</f>
        <v>59.45945945945946</v>
      </c>
      <c r="J14" s="38">
        <f>+E14/('C19'!F13)*100</f>
        <v>46.53846153846154</v>
      </c>
    </row>
    <row r="15" spans="1:12">
      <c r="A15" s="74" t="s">
        <v>121</v>
      </c>
      <c r="B15" s="31">
        <v>3640</v>
      </c>
      <c r="C15" s="33">
        <v>3076</v>
      </c>
      <c r="D15" s="33">
        <v>388</v>
      </c>
      <c r="E15" s="33">
        <v>176</v>
      </c>
      <c r="F15" s="33"/>
      <c r="G15" s="38">
        <f>+B15/('C19'!D14+'C19'!E14+'C19'!F14)*100</f>
        <v>56.477889837083005</v>
      </c>
      <c r="H15" s="38">
        <f>+C15/('C19'!D14)*100</f>
        <v>56.481821520381935</v>
      </c>
      <c r="I15" s="38">
        <f>+D15/('C19'!E14)*100</f>
        <v>61.587301587301589</v>
      </c>
      <c r="J15" s="38">
        <f>+E15/('C19'!F14)*100</f>
        <v>47.696476964769644</v>
      </c>
    </row>
    <row r="16" spans="1:12">
      <c r="A16" s="74" t="s">
        <v>122</v>
      </c>
      <c r="B16" s="31">
        <v>1241</v>
      </c>
      <c r="C16" s="33">
        <v>1101</v>
      </c>
      <c r="D16" s="33">
        <v>77</v>
      </c>
      <c r="E16" s="33">
        <v>63</v>
      </c>
      <c r="F16" s="33"/>
      <c r="G16" s="38">
        <f>+B16/('C19'!D15+'C19'!E15+'C19'!F15)*100</f>
        <v>84.594410361281518</v>
      </c>
      <c r="H16" s="38">
        <f>+C16/('C19'!D15)*100</f>
        <v>83.789954337899545</v>
      </c>
      <c r="I16" s="38">
        <f>+D16/('C19'!E15)*100</f>
        <v>88.505747126436788</v>
      </c>
      <c r="J16" s="38">
        <f>+E16/('C19'!F15)*100</f>
        <v>95.454545454545453</v>
      </c>
    </row>
    <row r="17" spans="1:10">
      <c r="A17" s="74" t="s">
        <v>123</v>
      </c>
      <c r="B17" s="31">
        <v>7958</v>
      </c>
      <c r="C17" s="33">
        <v>6913</v>
      </c>
      <c r="D17" s="33">
        <v>577</v>
      </c>
      <c r="E17" s="33">
        <v>468</v>
      </c>
      <c r="F17" s="33"/>
      <c r="G17" s="38">
        <f>+B17/('C19'!D16+'C19'!E16+'C19'!F16)*100</f>
        <v>57.458483754512635</v>
      </c>
      <c r="H17" s="38">
        <f>+C17/('C19'!D16)*100</f>
        <v>59.972239090830229</v>
      </c>
      <c r="I17" s="38">
        <f>+D17/('C19'!E16)*100</f>
        <v>44.113149847094803</v>
      </c>
      <c r="J17" s="38">
        <f>+E17/('C19'!F16)*100</f>
        <v>46.108374384236456</v>
      </c>
    </row>
    <row r="18" spans="1:10">
      <c r="A18" s="74" t="s">
        <v>124</v>
      </c>
      <c r="B18" s="31">
        <v>4639</v>
      </c>
      <c r="C18" s="33">
        <v>3409</v>
      </c>
      <c r="D18" s="33">
        <v>727</v>
      </c>
      <c r="E18" s="33">
        <v>503</v>
      </c>
      <c r="F18" s="33"/>
      <c r="G18" s="38">
        <f>+B18/('C19'!D17+'C19'!E17+'C19'!F17)*100</f>
        <v>64.511194548741486</v>
      </c>
      <c r="H18" s="38">
        <f>+C18/('C19'!D17)*100</f>
        <v>62.746180747285109</v>
      </c>
      <c r="I18" s="38">
        <f>+D18/('C19'!E17)*100</f>
        <v>65.672990063233954</v>
      </c>
      <c r="J18" s="38">
        <f>+E18/('C19'!F17)*100</f>
        <v>77.265745007680493</v>
      </c>
    </row>
    <row r="19" spans="1:10">
      <c r="A19" s="74" t="s">
        <v>125</v>
      </c>
      <c r="B19" s="31">
        <v>4160</v>
      </c>
      <c r="C19" s="33">
        <v>3655</v>
      </c>
      <c r="D19" s="33">
        <v>302</v>
      </c>
      <c r="E19" s="33">
        <v>203</v>
      </c>
      <c r="F19" s="33"/>
      <c r="G19" s="38">
        <f>+B19/('C19'!D18+'C19'!E18+'C19'!F18)*100</f>
        <v>47.849091327352191</v>
      </c>
      <c r="H19" s="38">
        <f>+C19/('C19'!D18)*100</f>
        <v>49.351876856602757</v>
      </c>
      <c r="I19" s="38">
        <f>+D19/('C19'!E18)*100</f>
        <v>37.562189054726367</v>
      </c>
      <c r="J19" s="38">
        <f>+E19/('C19'!F18)*100</f>
        <v>41.942148760330575</v>
      </c>
    </row>
    <row r="20" spans="1:10">
      <c r="A20" s="74" t="s">
        <v>126</v>
      </c>
      <c r="B20" s="31">
        <v>1528</v>
      </c>
      <c r="C20" s="33">
        <v>1373</v>
      </c>
      <c r="D20" s="33">
        <v>94</v>
      </c>
      <c r="E20" s="33">
        <v>61</v>
      </c>
      <c r="F20" s="33"/>
      <c r="G20" s="38">
        <f>+B20/('C19'!D19+'C19'!E19+'C19'!F19)*100</f>
        <v>47.735082786629178</v>
      </c>
      <c r="H20" s="38">
        <f>+C20/('C19'!D19)*100</f>
        <v>46.908097027673385</v>
      </c>
      <c r="I20" s="38">
        <f>+D20/('C19'!E19)*100</f>
        <v>60.645161290322577</v>
      </c>
      <c r="J20" s="38">
        <f>+E20/('C19'!F19)*100</f>
        <v>51.260504201680668</v>
      </c>
    </row>
    <row r="21" spans="1:10">
      <c r="A21" s="74" t="s">
        <v>127</v>
      </c>
      <c r="B21" s="31">
        <v>8078</v>
      </c>
      <c r="C21" s="33">
        <v>6733</v>
      </c>
      <c r="D21" s="33">
        <v>885</v>
      </c>
      <c r="E21" s="33">
        <v>460</v>
      </c>
      <c r="F21" s="33"/>
      <c r="G21" s="38">
        <f>+B21/('C19'!D20+'C19'!E20+'C19'!F20)*100</f>
        <v>71.134202183867558</v>
      </c>
      <c r="H21" s="38">
        <f>+C21/('C19'!D20)*100</f>
        <v>71.195939515702662</v>
      </c>
      <c r="I21" s="38">
        <f>+D21/('C19'!E20)*100</f>
        <v>74.80980557903635</v>
      </c>
      <c r="J21" s="38">
        <f>+E21/('C19'!F20)*100</f>
        <v>64.245810055865931</v>
      </c>
    </row>
    <row r="22" spans="1:10">
      <c r="A22" s="74" t="s">
        <v>128</v>
      </c>
      <c r="B22" s="31">
        <v>2509</v>
      </c>
      <c r="C22" s="33">
        <v>2163</v>
      </c>
      <c r="D22" s="33">
        <v>203</v>
      </c>
      <c r="E22" s="33">
        <v>143</v>
      </c>
      <c r="F22" s="33"/>
      <c r="G22" s="38">
        <f>+B22/('C19'!D21+'C19'!E21+'C19'!F21)*100</f>
        <v>58.038399259773307</v>
      </c>
      <c r="H22" s="38">
        <f>+C22/('C19'!D21)*100</f>
        <v>59.390444810543656</v>
      </c>
      <c r="I22" s="38">
        <f>+D22/('C19'!E21)*100</f>
        <v>48.79807692307692</v>
      </c>
      <c r="J22" s="38">
        <f>+E22/('C19'!F21)*100</f>
        <v>53.962264150943398</v>
      </c>
    </row>
    <row r="23" spans="1:10">
      <c r="A23" s="74" t="s">
        <v>129</v>
      </c>
      <c r="B23" s="31">
        <v>8201</v>
      </c>
      <c r="C23" s="33">
        <v>6372</v>
      </c>
      <c r="D23" s="33">
        <v>1012</v>
      </c>
      <c r="E23" s="33">
        <v>817</v>
      </c>
      <c r="F23" s="33"/>
      <c r="G23" s="38">
        <f>+B23/('C19'!D22+'C19'!E22+'C19'!F22)*100</f>
        <v>59.852576266238508</v>
      </c>
      <c r="H23" s="38">
        <f>+C23/('C19'!D22)*100</f>
        <v>59.786076186901859</v>
      </c>
      <c r="I23" s="38">
        <f>+D23/('C19'!E22)*100</f>
        <v>57.729606389047348</v>
      </c>
      <c r="J23" s="38">
        <f>+E23/('C19'!F22)*100</f>
        <v>63.284275755228506</v>
      </c>
    </row>
    <row r="24" spans="1:10">
      <c r="A24" s="74" t="s">
        <v>130</v>
      </c>
      <c r="B24" s="31">
        <v>1559</v>
      </c>
      <c r="C24" s="33">
        <v>1480</v>
      </c>
      <c r="D24" s="33">
        <v>45</v>
      </c>
      <c r="E24" s="33">
        <v>34</v>
      </c>
      <c r="F24" s="33"/>
      <c r="G24" s="38">
        <f>+B24/('C19'!D23+'C19'!E23+'C19'!F23)*100</f>
        <v>55.068880254327091</v>
      </c>
      <c r="H24" s="38">
        <f>+C24/('C19'!D23)*100</f>
        <v>56.252375522614969</v>
      </c>
      <c r="I24" s="38">
        <f>+D24/('C19'!E23)*100</f>
        <v>32.846715328467155</v>
      </c>
      <c r="J24" s="38">
        <f>+E24/('C19'!F23)*100</f>
        <v>53.968253968253968</v>
      </c>
    </row>
    <row r="25" spans="1:10">
      <c r="A25" s="74" t="s">
        <v>131</v>
      </c>
      <c r="B25" s="31">
        <v>1500</v>
      </c>
      <c r="C25" s="33">
        <v>1269</v>
      </c>
      <c r="D25" s="33">
        <v>168</v>
      </c>
      <c r="E25" s="33">
        <v>63</v>
      </c>
      <c r="F25" s="33"/>
      <c r="G25" s="38">
        <f>+B25/('C19'!D24+'C19'!E24+'C19'!F24)*100</f>
        <v>34.35639028859368</v>
      </c>
      <c r="H25" s="38">
        <f>+C25/('C19'!D24)*100</f>
        <v>34.738571037503426</v>
      </c>
      <c r="I25" s="38">
        <f>+D25/('C19'!E24)*100</f>
        <v>33.939393939393945</v>
      </c>
      <c r="J25" s="38">
        <f>+E25/('C19'!F24)*100</f>
        <v>28.899082568807337</v>
      </c>
    </row>
    <row r="26" spans="1:10">
      <c r="A26" s="74" t="s">
        <v>132</v>
      </c>
      <c r="B26" s="31">
        <v>1525</v>
      </c>
      <c r="C26" s="33">
        <v>1358</v>
      </c>
      <c r="D26" s="33">
        <v>100</v>
      </c>
      <c r="E26" s="33">
        <v>67</v>
      </c>
      <c r="F26" s="33"/>
      <c r="G26" s="38">
        <f>+B26/('C19'!D25+'C19'!E25+'C19'!F25)*100</f>
        <v>58.183899275085849</v>
      </c>
      <c r="H26" s="38">
        <f>+C26/('C19'!D25)*100</f>
        <v>59.353146853146853</v>
      </c>
      <c r="I26" s="38">
        <f>+D26/('C19'!E25)*100</f>
        <v>58.82352941176471</v>
      </c>
      <c r="J26" s="38">
        <f>+E26/('C19'!F25)*100</f>
        <v>41.104294478527606</v>
      </c>
    </row>
    <row r="27" spans="1:10">
      <c r="A27" s="74" t="s">
        <v>133</v>
      </c>
      <c r="B27" s="31">
        <v>1778</v>
      </c>
      <c r="C27" s="33">
        <v>1459</v>
      </c>
      <c r="D27" s="33">
        <v>205</v>
      </c>
      <c r="E27" s="33">
        <v>114</v>
      </c>
      <c r="F27" s="33"/>
      <c r="G27" s="38">
        <f>+B27/('C19'!D26+'C19'!E26+'C19'!F26)*100</f>
        <v>50.742009132420094</v>
      </c>
      <c r="H27" s="38">
        <f>+C27/('C19'!D26)*100</f>
        <v>47.648595689092097</v>
      </c>
      <c r="I27" s="38">
        <f>+D27/('C19'!E26)*100</f>
        <v>64.0625</v>
      </c>
      <c r="J27" s="38">
        <f>+E27/('C19'!F26)*100</f>
        <v>93.442622950819683</v>
      </c>
    </row>
    <row r="28" spans="1:10">
      <c r="A28" s="74" t="s">
        <v>134</v>
      </c>
      <c r="B28" s="31">
        <v>1590</v>
      </c>
      <c r="C28" s="33">
        <v>1160</v>
      </c>
      <c r="D28" s="33">
        <v>260</v>
      </c>
      <c r="E28" s="33">
        <v>170</v>
      </c>
      <c r="F28" s="33"/>
      <c r="G28" s="38">
        <f>+B28/('C19'!D27+'C19'!E27+'C19'!F27)*100</f>
        <v>47.719087635054017</v>
      </c>
      <c r="H28" s="38">
        <f>+C28/('C19'!D27)*100</f>
        <v>41.907514450867048</v>
      </c>
      <c r="I28" s="38">
        <f>+D28/('C19'!E27)*100</f>
        <v>74.927953890489917</v>
      </c>
      <c r="J28" s="38">
        <f>+E28/('C19'!F27)*100</f>
        <v>78.341013824884797</v>
      </c>
    </row>
    <row r="29" spans="1:10">
      <c r="A29" s="74" t="s">
        <v>135</v>
      </c>
      <c r="B29" s="31">
        <v>4888</v>
      </c>
      <c r="C29" s="33">
        <v>4253</v>
      </c>
      <c r="D29" s="33">
        <v>394</v>
      </c>
      <c r="E29" s="33">
        <v>241</v>
      </c>
      <c r="F29" s="33"/>
      <c r="G29" s="38">
        <f>+B29/('C19'!D28+'C19'!E28+'C19'!F28)*100</f>
        <v>77.710651828298879</v>
      </c>
      <c r="H29" s="38">
        <f>+C29/('C19'!D28)*100</f>
        <v>78.425225889728935</v>
      </c>
      <c r="I29" s="38">
        <f>+D29/('C19'!E28)*100</f>
        <v>70.863309352517987</v>
      </c>
      <c r="J29" s="38">
        <f>+E29/('C19'!F28)*100</f>
        <v>77.491961414791007</v>
      </c>
    </row>
    <row r="30" spans="1:10">
      <c r="A30" s="74" t="s">
        <v>136</v>
      </c>
      <c r="B30" s="31">
        <v>3664</v>
      </c>
      <c r="C30" s="33">
        <v>3037</v>
      </c>
      <c r="D30" s="33">
        <v>389</v>
      </c>
      <c r="E30" s="33">
        <v>238</v>
      </c>
      <c r="F30" s="33"/>
      <c r="G30" s="38">
        <f>+B30/('C19'!D29+'C19'!E29+'C19'!F29)*100</f>
        <v>53.850676072898295</v>
      </c>
      <c r="H30" s="38">
        <f>+C30/('C19'!D29)*100</f>
        <v>51.119340178421147</v>
      </c>
      <c r="I30" s="38">
        <f>+D30/('C19'!E29)*100</f>
        <v>72.983114446529086</v>
      </c>
      <c r="J30" s="38">
        <f>+E30/('C19'!F29)*100</f>
        <v>72.121212121212125</v>
      </c>
    </row>
    <row r="31" spans="1:10">
      <c r="A31" s="74" t="s">
        <v>137</v>
      </c>
      <c r="B31" s="31">
        <v>1190</v>
      </c>
      <c r="C31" s="33">
        <v>1144</v>
      </c>
      <c r="D31" s="33">
        <v>28</v>
      </c>
      <c r="E31" s="33">
        <v>18</v>
      </c>
      <c r="F31" s="33"/>
      <c r="G31" s="38">
        <f>+B31/('C19'!D30+'C19'!E30+'C19'!F30)*100</f>
        <v>42.258522727272727</v>
      </c>
      <c r="H31" s="38">
        <f>+C31/('C19'!D30)*100</f>
        <v>42.512077294685987</v>
      </c>
      <c r="I31" s="38">
        <f>+D31/('C19'!E30)*100</f>
        <v>32.941176470588232</v>
      </c>
      <c r="J31" s="38">
        <f>+E31/('C19'!F30)*100</f>
        <v>45</v>
      </c>
    </row>
    <row r="32" spans="1:10">
      <c r="A32" s="74" t="s">
        <v>239</v>
      </c>
      <c r="B32" s="31">
        <v>2127</v>
      </c>
      <c r="C32" s="33">
        <v>1890</v>
      </c>
      <c r="D32" s="33">
        <v>166</v>
      </c>
      <c r="E32" s="33">
        <v>71</v>
      </c>
      <c r="F32" s="33"/>
      <c r="G32" s="38">
        <f>+B32/('C19'!D31+'C19'!E31+'C19'!F31)*100</f>
        <v>62.485311398354881</v>
      </c>
      <c r="H32" s="38">
        <f>+C32/('C19'!D31)*100</f>
        <v>61.543471182025399</v>
      </c>
      <c r="I32" s="38">
        <f>+D32/('C19'!E31)*100</f>
        <v>70.940170940170944</v>
      </c>
      <c r="J32" s="38">
        <f>+E32/('C19'!F31)*100</f>
        <v>71.717171717171709</v>
      </c>
    </row>
    <row r="33" spans="1:10">
      <c r="A33" s="74" t="s">
        <v>139</v>
      </c>
      <c r="B33" s="33">
        <v>582</v>
      </c>
      <c r="C33" s="33">
        <v>548</v>
      </c>
      <c r="D33" s="33">
        <v>21</v>
      </c>
      <c r="E33" s="33">
        <v>13</v>
      </c>
      <c r="F33" s="33"/>
      <c r="G33" s="38">
        <f>+B33/('C19'!D32+'C19'!E32+'C19'!F32)*100</f>
        <v>46.522781774580338</v>
      </c>
      <c r="H33" s="38">
        <f>+C33/('C19'!D32)*100</f>
        <v>45.177246496290188</v>
      </c>
      <c r="I33" s="38">
        <f>+D33/('C19'!E32)*100</f>
        <v>91.304347826086953</v>
      </c>
      <c r="J33" s="38">
        <f>+E33/('C19'!F32)*100</f>
        <v>86.666666666666671</v>
      </c>
    </row>
    <row r="34" spans="1:10">
      <c r="A34" s="74" t="s">
        <v>140</v>
      </c>
      <c r="B34" s="31">
        <v>4011</v>
      </c>
      <c r="C34" s="33">
        <v>2931</v>
      </c>
      <c r="D34" s="33">
        <v>636</v>
      </c>
      <c r="E34" s="33">
        <v>444</v>
      </c>
      <c r="F34" s="33"/>
      <c r="G34" s="38">
        <f>+B34/('C19'!D33+'C19'!E33+'C19'!F33)*100</f>
        <v>49.046221570066031</v>
      </c>
      <c r="H34" s="38">
        <f>+C34/('C19'!D33)*100</f>
        <v>42.725947521865884</v>
      </c>
      <c r="I34" s="38">
        <f>+D34/('C19'!E33)*100</f>
        <v>77.560975609756099</v>
      </c>
      <c r="J34" s="38">
        <f>+E34/('C19'!F33)*100</f>
        <v>89.156626506024097</v>
      </c>
    </row>
    <row r="35" spans="1:10">
      <c r="A35" s="74" t="s">
        <v>141</v>
      </c>
      <c r="B35" s="31">
        <v>3197</v>
      </c>
      <c r="C35" s="33">
        <v>2923</v>
      </c>
      <c r="D35" s="33">
        <v>172</v>
      </c>
      <c r="E35" s="33">
        <v>102</v>
      </c>
      <c r="F35" s="33"/>
      <c r="G35" s="38">
        <f>+B35/('C19'!D34+'C19'!E34+'C19'!F34)*100</f>
        <v>49.774248793398726</v>
      </c>
      <c r="H35" s="38">
        <f>+C35/('C19'!D34)*100</f>
        <v>53.652716593245231</v>
      </c>
      <c r="I35" s="38">
        <f>+D35/('C19'!E34)*100</f>
        <v>28.196721311475407</v>
      </c>
      <c r="J35" s="38">
        <f>+E35/('C19'!F34)*100</f>
        <v>27.945205479452056</v>
      </c>
    </row>
    <row r="36" spans="1:10" ht="15.75" thickBot="1">
      <c r="A36" s="78" t="s">
        <v>142</v>
      </c>
      <c r="B36" s="35">
        <v>389</v>
      </c>
      <c r="C36" s="35">
        <v>345</v>
      </c>
      <c r="D36" s="35">
        <v>24</v>
      </c>
      <c r="E36" s="35">
        <v>20</v>
      </c>
      <c r="F36" s="35"/>
      <c r="G36" s="39">
        <f>+B36/('C19'!D35+'C19'!E35+'C19'!F35)*100</f>
        <v>53.069577080491136</v>
      </c>
      <c r="H36" s="39">
        <f>+C36/('C19'!D35)*100</f>
        <v>55.825242718446603</v>
      </c>
      <c r="I36" s="39">
        <f>+D36/('C19'!E35)*100</f>
        <v>29.629629629629626</v>
      </c>
      <c r="J36" s="39">
        <f>+E36/('C19'!F35)*100</f>
        <v>58.82352941176471</v>
      </c>
    </row>
    <row r="37" spans="1:10">
      <c r="A37" s="288" t="s">
        <v>333</v>
      </c>
      <c r="B37" s="288"/>
      <c r="C37" s="288"/>
      <c r="D37" s="288"/>
      <c r="E37" s="288"/>
      <c r="F37" s="288"/>
      <c r="G37" s="288"/>
      <c r="H37" s="288"/>
      <c r="I37" s="288"/>
      <c r="J37" s="288"/>
    </row>
    <row r="38" spans="1:10">
      <c r="B38" s="56"/>
      <c r="C38" s="56"/>
      <c r="D38" s="56"/>
      <c r="E38" s="56"/>
      <c r="F38" s="56"/>
      <c r="G38" s="56"/>
      <c r="H38" s="56"/>
      <c r="I38" s="56"/>
      <c r="J38" s="56"/>
    </row>
  </sheetData>
  <mergeCells count="11">
    <mergeCell ref="L2:L3"/>
    <mergeCell ref="A1:J1"/>
    <mergeCell ref="A2:J2"/>
    <mergeCell ref="A37:J37"/>
    <mergeCell ref="A3:J3"/>
    <mergeCell ref="A4:J4"/>
    <mergeCell ref="A7:A8"/>
    <mergeCell ref="A5:J5"/>
    <mergeCell ref="A6:E6"/>
    <mergeCell ref="B7:E7"/>
    <mergeCell ref="G7:J7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sqref="A1:B1"/>
    </sheetView>
  </sheetViews>
  <sheetFormatPr baseColWidth="10" defaultRowHeight="15"/>
  <cols>
    <col min="1" max="1" width="18.7109375" style="25" customWidth="1"/>
    <col min="2" max="4" width="10.7109375" style="57" customWidth="1"/>
    <col min="5" max="5" width="1.7109375" style="57" customWidth="1"/>
    <col min="6" max="8" width="10.7109375" style="57" customWidth="1"/>
  </cols>
  <sheetData>
    <row r="1" spans="1:10" ht="15" customHeight="1">
      <c r="A1" s="297" t="s">
        <v>147</v>
      </c>
      <c r="B1" s="322"/>
      <c r="C1" s="322"/>
      <c r="D1" s="322"/>
      <c r="E1" s="322"/>
      <c r="F1" s="322"/>
      <c r="G1" s="322"/>
      <c r="H1" s="322"/>
    </row>
    <row r="2" spans="1:10" ht="15" customHeight="1">
      <c r="A2" s="297" t="s">
        <v>338</v>
      </c>
      <c r="B2" s="322"/>
      <c r="C2" s="322"/>
      <c r="D2" s="322"/>
      <c r="E2" s="322"/>
      <c r="F2" s="322"/>
      <c r="G2" s="322"/>
      <c r="H2" s="322"/>
      <c r="J2" s="276" t="s">
        <v>50</v>
      </c>
    </row>
    <row r="3" spans="1:10" ht="15" customHeight="1">
      <c r="A3" s="297" t="s">
        <v>240</v>
      </c>
      <c r="B3" s="322"/>
      <c r="C3" s="322"/>
      <c r="D3" s="322"/>
      <c r="E3" s="322"/>
      <c r="F3" s="322"/>
      <c r="G3" s="322"/>
      <c r="H3" s="322"/>
      <c r="J3" s="276"/>
    </row>
    <row r="4" spans="1:10">
      <c r="A4" s="297" t="s">
        <v>371</v>
      </c>
      <c r="B4" s="322"/>
      <c r="C4" s="322"/>
      <c r="D4" s="322"/>
      <c r="E4" s="322"/>
      <c r="F4" s="322"/>
      <c r="G4" s="322"/>
      <c r="H4" s="322"/>
    </row>
    <row r="5" spans="1:10">
      <c r="A5" s="157"/>
      <c r="B5" s="180"/>
      <c r="C5" s="148"/>
      <c r="D5" s="148"/>
      <c r="E5" s="148"/>
      <c r="F5" s="148"/>
      <c r="G5" s="148"/>
      <c r="H5" s="148"/>
    </row>
    <row r="6" spans="1:10" ht="15" customHeight="1">
      <c r="A6" s="318" t="s">
        <v>83</v>
      </c>
      <c r="B6" s="310" t="s">
        <v>318</v>
      </c>
      <c r="C6" s="310"/>
      <c r="D6" s="310"/>
      <c r="E6" s="245"/>
      <c r="F6" s="310" t="s">
        <v>319</v>
      </c>
      <c r="G6" s="310"/>
      <c r="H6" s="310"/>
    </row>
    <row r="7" spans="1:10" ht="25.5">
      <c r="A7" s="318"/>
      <c r="B7" s="215" t="s">
        <v>67</v>
      </c>
      <c r="C7" s="215" t="s">
        <v>297</v>
      </c>
      <c r="D7" s="215" t="s">
        <v>296</v>
      </c>
      <c r="E7" s="215"/>
      <c r="F7" s="215" t="s">
        <v>67</v>
      </c>
      <c r="G7" s="215" t="s">
        <v>297</v>
      </c>
      <c r="H7" s="215" t="s">
        <v>296</v>
      </c>
    </row>
    <row r="8" spans="1:10">
      <c r="A8" s="81" t="s">
        <v>67</v>
      </c>
      <c r="B8" s="49">
        <f>SUM(C8:D8)</f>
        <v>8406</v>
      </c>
      <c r="C8" s="49">
        <v>138</v>
      </c>
      <c r="D8" s="30">
        <v>8268</v>
      </c>
      <c r="E8" s="30"/>
      <c r="F8" s="183">
        <v>31.894793344068706</v>
      </c>
      <c r="G8" s="183">
        <v>13.180515759312319</v>
      </c>
      <c r="H8" s="183">
        <v>34.264634736332852</v>
      </c>
    </row>
    <row r="9" spans="1:10">
      <c r="A9" s="74" t="s">
        <v>116</v>
      </c>
      <c r="B9" s="33">
        <f t="shared" ref="B9:B35" si="0">SUM(C9:D9)</f>
        <v>465</v>
      </c>
      <c r="C9" s="33">
        <v>28</v>
      </c>
      <c r="D9" s="33">
        <v>437</v>
      </c>
      <c r="E9" s="33"/>
      <c r="F9" s="92">
        <v>71.262135922330089</v>
      </c>
      <c r="G9" s="92">
        <v>35.897435897435898</v>
      </c>
      <c r="H9" s="92">
        <v>77.574370709382151</v>
      </c>
    </row>
    <row r="10" spans="1:10">
      <c r="A10" s="74" t="s">
        <v>117</v>
      </c>
      <c r="B10" s="33">
        <f t="shared" si="0"/>
        <v>470</v>
      </c>
      <c r="C10" s="33">
        <v>7</v>
      </c>
      <c r="D10" s="33">
        <v>463</v>
      </c>
      <c r="E10" s="33"/>
      <c r="F10" s="92">
        <v>11.627906976744185</v>
      </c>
      <c r="G10" s="92">
        <v>13.20754716981132</v>
      </c>
      <c r="H10" s="92">
        <v>11.447084233261338</v>
      </c>
    </row>
    <row r="11" spans="1:10">
      <c r="A11" s="74" t="s">
        <v>118</v>
      </c>
      <c r="B11" s="33">
        <f t="shared" si="0"/>
        <v>425</v>
      </c>
      <c r="C11" s="33">
        <v>10</v>
      </c>
      <c r="D11" s="33">
        <v>415</v>
      </c>
      <c r="E11" s="33"/>
      <c r="F11" s="92">
        <v>40.57692307692308</v>
      </c>
      <c r="G11" s="92">
        <v>9.5238095238095237</v>
      </c>
      <c r="H11" s="92">
        <v>48.433734939759034</v>
      </c>
    </row>
    <row r="12" spans="1:10">
      <c r="A12" s="74" t="s">
        <v>119</v>
      </c>
      <c r="B12" s="33">
        <f t="shared" si="0"/>
        <v>689</v>
      </c>
      <c r="C12" s="33">
        <v>9</v>
      </c>
      <c r="D12" s="33">
        <v>680</v>
      </c>
      <c r="E12" s="33"/>
      <c r="F12" s="92">
        <v>23.218997361477573</v>
      </c>
      <c r="G12" s="92">
        <v>11.538461538461538</v>
      </c>
      <c r="H12" s="92">
        <v>24.558823529411764</v>
      </c>
    </row>
    <row r="13" spans="1:10">
      <c r="A13" s="74" t="s">
        <v>120</v>
      </c>
      <c r="B13" s="33">
        <f t="shared" si="0"/>
        <v>135</v>
      </c>
      <c r="C13" s="33">
        <v>0</v>
      </c>
      <c r="D13" s="33">
        <v>135</v>
      </c>
      <c r="E13" s="33"/>
      <c r="F13" s="92">
        <v>18.791946308724832</v>
      </c>
      <c r="G13" s="92">
        <v>0</v>
      </c>
      <c r="H13" s="92">
        <v>20.74074074074074</v>
      </c>
    </row>
    <row r="14" spans="1:10">
      <c r="A14" s="74" t="s">
        <v>121</v>
      </c>
      <c r="B14" s="33">
        <f t="shared" si="0"/>
        <v>211</v>
      </c>
      <c r="C14" s="33">
        <v>3</v>
      </c>
      <c r="D14" s="33">
        <v>208</v>
      </c>
      <c r="E14" s="33"/>
      <c r="F14" s="92">
        <v>55.924170616113742</v>
      </c>
      <c r="G14" s="92">
        <v>100</v>
      </c>
      <c r="H14" s="92">
        <v>55.28846153846154</v>
      </c>
    </row>
    <row r="15" spans="1:10">
      <c r="A15" s="74" t="s">
        <v>122</v>
      </c>
      <c r="B15" s="33">
        <f t="shared" si="0"/>
        <v>90</v>
      </c>
      <c r="C15" s="33">
        <v>0</v>
      </c>
      <c r="D15" s="33">
        <v>90</v>
      </c>
      <c r="E15" s="33"/>
      <c r="F15" s="92">
        <v>66.336633663366342</v>
      </c>
      <c r="G15" s="92">
        <v>0</v>
      </c>
      <c r="H15" s="92">
        <v>74.444444444444443</v>
      </c>
    </row>
    <row r="16" spans="1:10">
      <c r="A16" s="74" t="s">
        <v>123</v>
      </c>
      <c r="B16" s="33">
        <f t="shared" si="0"/>
        <v>666</v>
      </c>
      <c r="C16" s="33">
        <v>21</v>
      </c>
      <c r="D16" s="33">
        <v>645</v>
      </c>
      <c r="E16" s="33"/>
      <c r="F16" s="92">
        <v>24.214202561117578</v>
      </c>
      <c r="G16" s="92">
        <v>9.8130841121495322</v>
      </c>
      <c r="H16" s="92">
        <v>28.992248062015502</v>
      </c>
    </row>
    <row r="17" spans="1:8">
      <c r="A17" s="74" t="s">
        <v>124</v>
      </c>
      <c r="B17" s="33">
        <f t="shared" si="0"/>
        <v>288</v>
      </c>
      <c r="C17" s="33">
        <v>3</v>
      </c>
      <c r="D17" s="33">
        <v>285</v>
      </c>
      <c r="E17" s="33"/>
      <c r="F17" s="92">
        <v>61.111111111111114</v>
      </c>
      <c r="G17" s="92">
        <v>14.285714285714285</v>
      </c>
      <c r="H17" s="92">
        <v>64.561403508771932</v>
      </c>
    </row>
    <row r="18" spans="1:8">
      <c r="A18" s="74" t="s">
        <v>125</v>
      </c>
      <c r="B18" s="33">
        <f t="shared" si="0"/>
        <v>484</v>
      </c>
      <c r="C18" s="33">
        <v>7</v>
      </c>
      <c r="D18" s="33">
        <v>477</v>
      </c>
      <c r="E18" s="33"/>
      <c r="F18" s="92">
        <v>31.688804554079695</v>
      </c>
      <c r="G18" s="92">
        <v>14.000000000000002</v>
      </c>
      <c r="H18" s="92">
        <v>33.542976939203356</v>
      </c>
    </row>
    <row r="19" spans="1:8">
      <c r="A19" s="74" t="s">
        <v>126</v>
      </c>
      <c r="B19" s="33">
        <f t="shared" si="0"/>
        <v>91</v>
      </c>
      <c r="C19" s="33">
        <v>0</v>
      </c>
      <c r="D19" s="33">
        <v>91</v>
      </c>
      <c r="E19" s="33"/>
      <c r="F19" s="92">
        <v>0</v>
      </c>
      <c r="G19" s="92">
        <v>0</v>
      </c>
      <c r="H19" s="92">
        <v>0</v>
      </c>
    </row>
    <row r="20" spans="1:8">
      <c r="A20" s="74" t="s">
        <v>127</v>
      </c>
      <c r="B20" s="33">
        <f t="shared" si="0"/>
        <v>525</v>
      </c>
      <c r="C20" s="33">
        <v>0</v>
      </c>
      <c r="D20" s="33">
        <v>525</v>
      </c>
      <c r="E20" s="33"/>
      <c r="F20" s="92">
        <v>12.414965986394558</v>
      </c>
      <c r="G20" s="92">
        <v>0</v>
      </c>
      <c r="H20" s="92">
        <v>13.904761904761905</v>
      </c>
    </row>
    <row r="21" spans="1:8">
      <c r="A21" s="74" t="s">
        <v>128</v>
      </c>
      <c r="B21" s="33">
        <f t="shared" si="0"/>
        <v>103</v>
      </c>
      <c r="C21" s="33">
        <v>0</v>
      </c>
      <c r="D21" s="33">
        <v>103</v>
      </c>
      <c r="E21" s="33"/>
      <c r="F21" s="92">
        <v>69.158878504672899</v>
      </c>
      <c r="G21" s="92">
        <v>0</v>
      </c>
      <c r="H21" s="92">
        <v>71.844660194174764</v>
      </c>
    </row>
    <row r="22" spans="1:8">
      <c r="A22" s="74" t="s">
        <v>129</v>
      </c>
      <c r="B22" s="33">
        <f t="shared" si="0"/>
        <v>622</v>
      </c>
      <c r="C22" s="33">
        <v>30</v>
      </c>
      <c r="D22" s="33">
        <v>592</v>
      </c>
      <c r="E22" s="33"/>
      <c r="F22" s="92">
        <v>31.25</v>
      </c>
      <c r="G22" s="92">
        <v>31.25</v>
      </c>
      <c r="H22" s="92">
        <v>31.25</v>
      </c>
    </row>
    <row r="23" spans="1:8">
      <c r="A23" s="74" t="s">
        <v>212</v>
      </c>
      <c r="B23" s="33">
        <f t="shared" si="0"/>
        <v>108</v>
      </c>
      <c r="C23" s="33">
        <v>3</v>
      </c>
      <c r="D23" s="33">
        <v>105</v>
      </c>
      <c r="E23" s="33"/>
      <c r="F23" s="92">
        <v>59.166666666666664</v>
      </c>
      <c r="G23" s="92">
        <v>20</v>
      </c>
      <c r="H23" s="92">
        <v>64.761904761904759</v>
      </c>
    </row>
    <row r="24" spans="1:8">
      <c r="A24" s="74" t="s">
        <v>131</v>
      </c>
      <c r="B24" s="33">
        <f t="shared" si="0"/>
        <v>376</v>
      </c>
      <c r="C24" s="33">
        <v>0</v>
      </c>
      <c r="D24" s="33">
        <v>376</v>
      </c>
      <c r="E24" s="33"/>
      <c r="F24" s="92">
        <v>11.286089238845145</v>
      </c>
      <c r="G24" s="92">
        <v>0</v>
      </c>
      <c r="H24" s="92">
        <v>11.436170212765957</v>
      </c>
    </row>
    <row r="25" spans="1:8">
      <c r="A25" s="74" t="s">
        <v>132</v>
      </c>
      <c r="B25" s="33">
        <f t="shared" si="0"/>
        <v>290</v>
      </c>
      <c r="C25" s="33">
        <v>0</v>
      </c>
      <c r="D25" s="33">
        <v>290</v>
      </c>
      <c r="E25" s="33"/>
      <c r="F25" s="92">
        <v>33.779264214046819</v>
      </c>
      <c r="G25" s="92">
        <v>0</v>
      </c>
      <c r="H25" s="92">
        <v>34.827586206896548</v>
      </c>
    </row>
    <row r="26" spans="1:8">
      <c r="A26" s="74" t="s">
        <v>133</v>
      </c>
      <c r="B26" s="33">
        <f t="shared" si="0"/>
        <v>448</v>
      </c>
      <c r="C26" s="33">
        <v>5</v>
      </c>
      <c r="D26" s="33">
        <v>443</v>
      </c>
      <c r="E26" s="33"/>
      <c r="F26" s="92">
        <v>47.033898305084747</v>
      </c>
      <c r="G26" s="92">
        <v>17.241379310344829</v>
      </c>
      <c r="H26" s="92">
        <v>48.984198645598191</v>
      </c>
    </row>
    <row r="27" spans="1:8">
      <c r="A27" s="74" t="s">
        <v>134</v>
      </c>
      <c r="B27" s="33">
        <f t="shared" si="0"/>
        <v>177</v>
      </c>
      <c r="C27" s="33">
        <v>4</v>
      </c>
      <c r="D27" s="33">
        <v>173</v>
      </c>
      <c r="E27" s="33"/>
      <c r="F27" s="92">
        <v>14.736842105263156</v>
      </c>
      <c r="G27" s="92">
        <v>23.52941176470588</v>
      </c>
      <c r="H27" s="92">
        <v>13.872832369942195</v>
      </c>
    </row>
    <row r="28" spans="1:8">
      <c r="A28" s="74" t="s">
        <v>135</v>
      </c>
      <c r="B28" s="33">
        <f t="shared" si="0"/>
        <v>274</v>
      </c>
      <c r="C28" s="33">
        <v>0</v>
      </c>
      <c r="D28" s="33">
        <v>274</v>
      </c>
      <c r="E28" s="33"/>
      <c r="F28" s="92">
        <v>66.144200626959247</v>
      </c>
      <c r="G28" s="92">
        <v>0</v>
      </c>
      <c r="H28" s="92">
        <v>77.007299270072991</v>
      </c>
    </row>
    <row r="29" spans="1:8">
      <c r="A29" s="74" t="s">
        <v>136</v>
      </c>
      <c r="B29" s="33">
        <f t="shared" si="0"/>
        <v>573</v>
      </c>
      <c r="C29" s="33">
        <v>8</v>
      </c>
      <c r="D29" s="33">
        <v>565</v>
      </c>
      <c r="E29" s="33"/>
      <c r="F29" s="92">
        <v>43.355481727574755</v>
      </c>
      <c r="G29" s="92">
        <v>21.621621621621621</v>
      </c>
      <c r="H29" s="92">
        <v>44.778761061946902</v>
      </c>
    </row>
    <row r="30" spans="1:8">
      <c r="A30" s="74" t="s">
        <v>137</v>
      </c>
      <c r="B30" s="33">
        <f t="shared" si="0"/>
        <v>168</v>
      </c>
      <c r="C30" s="33">
        <v>0</v>
      </c>
      <c r="D30" s="33">
        <v>168</v>
      </c>
      <c r="E30" s="33"/>
      <c r="F30" s="92">
        <v>0</v>
      </c>
      <c r="G30" s="92">
        <v>0</v>
      </c>
      <c r="H30" s="92">
        <v>0</v>
      </c>
    </row>
    <row r="31" spans="1:8">
      <c r="A31" s="74" t="s">
        <v>239</v>
      </c>
      <c r="B31" s="33">
        <f t="shared" si="0"/>
        <v>156</v>
      </c>
      <c r="C31" s="33">
        <v>0</v>
      </c>
      <c r="D31" s="33">
        <v>156</v>
      </c>
      <c r="E31" s="33"/>
      <c r="F31" s="92">
        <v>24.683544303797468</v>
      </c>
      <c r="G31" s="92">
        <v>0</v>
      </c>
      <c r="H31" s="92">
        <v>25</v>
      </c>
    </row>
    <row r="32" spans="1:8">
      <c r="A32" s="74" t="s">
        <v>139</v>
      </c>
      <c r="B32" s="33">
        <f t="shared" si="0"/>
        <v>62</v>
      </c>
      <c r="C32" s="33">
        <v>0</v>
      </c>
      <c r="D32" s="33">
        <v>62</v>
      </c>
      <c r="E32" s="33"/>
      <c r="F32" s="92">
        <v>6.25</v>
      </c>
      <c r="G32" s="92">
        <v>0</v>
      </c>
      <c r="H32" s="92">
        <v>6.4516129032258061</v>
      </c>
    </row>
    <row r="33" spans="1:8">
      <c r="A33" s="74" t="s">
        <v>140</v>
      </c>
      <c r="B33" s="33">
        <f t="shared" si="0"/>
        <v>201</v>
      </c>
      <c r="C33" s="33">
        <v>0</v>
      </c>
      <c r="D33" s="33">
        <v>201</v>
      </c>
      <c r="E33" s="33"/>
      <c r="F33" s="92">
        <v>5.4054054054054053</v>
      </c>
      <c r="G33" s="92">
        <v>0</v>
      </c>
      <c r="H33" s="92">
        <v>6.9651741293532341</v>
      </c>
    </row>
    <row r="34" spans="1:8">
      <c r="A34" s="74" t="s">
        <v>141</v>
      </c>
      <c r="B34" s="33">
        <f t="shared" si="0"/>
        <v>244</v>
      </c>
      <c r="C34" s="33">
        <v>0</v>
      </c>
      <c r="D34" s="33">
        <v>244</v>
      </c>
      <c r="E34" s="33"/>
      <c r="F34" s="92">
        <v>0</v>
      </c>
      <c r="G34" s="92">
        <v>0</v>
      </c>
      <c r="H34" s="92">
        <v>0</v>
      </c>
    </row>
    <row r="35" spans="1:8" ht="15.75" thickBot="1">
      <c r="A35" s="78" t="s">
        <v>142</v>
      </c>
      <c r="B35" s="52">
        <f t="shared" si="0"/>
        <v>65</v>
      </c>
      <c r="C35" s="35">
        <v>0</v>
      </c>
      <c r="D35" s="35">
        <v>65</v>
      </c>
      <c r="E35" s="35"/>
      <c r="F35" s="93">
        <v>40</v>
      </c>
      <c r="G35" s="93">
        <v>0</v>
      </c>
      <c r="H35" s="93">
        <v>40</v>
      </c>
    </row>
    <row r="36" spans="1:8">
      <c r="A36" s="312" t="s">
        <v>301</v>
      </c>
      <c r="B36" s="312"/>
      <c r="C36" s="312"/>
      <c r="D36" s="312"/>
      <c r="E36" s="312"/>
      <c r="F36" s="312"/>
      <c r="G36" s="312"/>
      <c r="H36" s="312"/>
    </row>
  </sheetData>
  <mergeCells count="9">
    <mergeCell ref="J2:J3"/>
    <mergeCell ref="A36:H36"/>
    <mergeCell ref="F6:H6"/>
    <mergeCell ref="A1:H1"/>
    <mergeCell ref="A2:H2"/>
    <mergeCell ref="A3:H3"/>
    <mergeCell ref="A4:H4"/>
    <mergeCell ref="A6:A7"/>
    <mergeCell ref="B6:D6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workbookViewId="0">
      <selection sqref="A1:B1"/>
    </sheetView>
  </sheetViews>
  <sheetFormatPr baseColWidth="10" defaultRowHeight="12.75"/>
  <cols>
    <col min="1" max="1" width="27.5703125" style="196" customWidth="1"/>
    <col min="2" max="2" width="12.140625" style="196" customWidth="1"/>
    <col min="3" max="3" width="13.7109375" style="196" customWidth="1"/>
    <col min="4" max="16384" width="11.42578125" style="18"/>
  </cols>
  <sheetData>
    <row r="1" spans="1:5" ht="15" customHeight="1">
      <c r="A1" s="323" t="s">
        <v>160</v>
      </c>
      <c r="B1" s="323"/>
      <c r="C1" s="323"/>
    </row>
    <row r="2" spans="1:5" ht="15" customHeight="1">
      <c r="A2" s="323" t="s">
        <v>339</v>
      </c>
      <c r="B2" s="323"/>
      <c r="C2" s="323"/>
      <c r="E2" s="276" t="s">
        <v>50</v>
      </c>
    </row>
    <row r="3" spans="1:5" ht="15" customHeight="1">
      <c r="A3" s="323" t="s">
        <v>340</v>
      </c>
      <c r="B3" s="323"/>
      <c r="C3" s="323"/>
      <c r="E3" s="276"/>
    </row>
    <row r="4" spans="1:5" ht="15" customHeight="1">
      <c r="A4" s="323" t="s">
        <v>341</v>
      </c>
      <c r="B4" s="323"/>
      <c r="C4" s="323"/>
    </row>
    <row r="5" spans="1:5" ht="15">
      <c r="A5" s="323" t="s">
        <v>379</v>
      </c>
      <c r="B5" s="323"/>
      <c r="C5" s="323"/>
    </row>
    <row r="6" spans="1:5" ht="15" customHeight="1">
      <c r="A6" s="191"/>
      <c r="B6" s="191"/>
      <c r="C6" s="191"/>
    </row>
    <row r="7" spans="1:5" ht="15" customHeight="1">
      <c r="A7" s="246" t="s">
        <v>83</v>
      </c>
      <c r="B7" s="247" t="s">
        <v>318</v>
      </c>
      <c r="C7" s="247" t="s">
        <v>319</v>
      </c>
    </row>
    <row r="8" spans="1:5" ht="15" customHeight="1">
      <c r="A8" s="32" t="s">
        <v>67</v>
      </c>
      <c r="B8" s="197">
        <v>190</v>
      </c>
      <c r="C8" s="198">
        <v>15.472312703583063</v>
      </c>
    </row>
    <row r="9" spans="1:5" ht="15" customHeight="1">
      <c r="A9" s="152" t="s">
        <v>84</v>
      </c>
      <c r="B9" s="192">
        <v>9</v>
      </c>
      <c r="C9" s="199">
        <v>7.1428571428571423</v>
      </c>
    </row>
    <row r="10" spans="1:5" ht="15" customHeight="1">
      <c r="A10" s="152" t="s">
        <v>85</v>
      </c>
      <c r="B10" s="192">
        <v>53</v>
      </c>
      <c r="C10" s="199">
        <v>28.804347826086957</v>
      </c>
    </row>
    <row r="11" spans="1:5" ht="15" customHeight="1">
      <c r="A11" s="152" t="s">
        <v>87</v>
      </c>
      <c r="B11" s="192">
        <v>4</v>
      </c>
      <c r="C11" s="199">
        <v>6.3492063492063489</v>
      </c>
    </row>
    <row r="12" spans="1:5" ht="15" customHeight="1">
      <c r="A12" s="152" t="s">
        <v>89</v>
      </c>
      <c r="B12" s="192">
        <v>0</v>
      </c>
      <c r="C12" s="199">
        <v>0</v>
      </c>
    </row>
    <row r="13" spans="1:5" ht="15" customHeight="1">
      <c r="A13" s="152" t="s">
        <v>91</v>
      </c>
      <c r="B13" s="192">
        <v>36</v>
      </c>
      <c r="C13" s="199">
        <v>24</v>
      </c>
    </row>
    <row r="14" spans="1:5" ht="15" customHeight="1">
      <c r="A14" s="152" t="s">
        <v>92</v>
      </c>
      <c r="B14" s="192">
        <v>16</v>
      </c>
      <c r="C14" s="199">
        <v>8.7431693989071047</v>
      </c>
    </row>
    <row r="15" spans="1:5" ht="15" customHeight="1">
      <c r="A15" s="152" t="s">
        <v>93</v>
      </c>
      <c r="B15" s="192">
        <v>36</v>
      </c>
      <c r="C15" s="199">
        <v>26.865671641791046</v>
      </c>
    </row>
    <row r="16" spans="1:5" ht="15" customHeight="1">
      <c r="A16" s="152" t="s">
        <v>94</v>
      </c>
      <c r="B16" s="192">
        <v>1</v>
      </c>
      <c r="C16" s="199">
        <v>2.2222222222222223</v>
      </c>
    </row>
    <row r="17" spans="1:3" ht="15" customHeight="1">
      <c r="A17" s="152" t="s">
        <v>95</v>
      </c>
      <c r="B17" s="192">
        <v>15</v>
      </c>
      <c r="C17" s="199">
        <v>18.072289156626507</v>
      </c>
    </row>
    <row r="18" spans="1:3" ht="15" customHeight="1">
      <c r="A18" s="152" t="s">
        <v>96</v>
      </c>
      <c r="B18" s="192">
        <v>0</v>
      </c>
      <c r="C18" s="199">
        <v>0</v>
      </c>
    </row>
    <row r="19" spans="1:3" ht="13.5" thickBot="1">
      <c r="A19" s="193" t="s">
        <v>97</v>
      </c>
      <c r="B19" s="194">
        <v>20</v>
      </c>
      <c r="C19" s="271">
        <v>12.903225806451612</v>
      </c>
    </row>
    <row r="20" spans="1:3">
      <c r="A20" s="324" t="s">
        <v>301</v>
      </c>
      <c r="B20" s="324"/>
      <c r="C20" s="327"/>
    </row>
    <row r="21" spans="1:3">
      <c r="A21" s="195"/>
      <c r="B21" s="195"/>
      <c r="C21" s="195"/>
    </row>
    <row r="22" spans="1:3">
      <c r="A22" s="195"/>
      <c r="B22" s="195"/>
      <c r="C22" s="195"/>
    </row>
    <row r="23" spans="1:3">
      <c r="A23" s="195"/>
      <c r="B23" s="195"/>
      <c r="C23" s="195"/>
    </row>
    <row r="24" spans="1:3">
      <c r="A24" s="195"/>
      <c r="B24" s="195"/>
      <c r="C24" s="195"/>
    </row>
    <row r="25" spans="1:3">
      <c r="A25" s="195"/>
      <c r="B25" s="195"/>
      <c r="C25" s="195"/>
    </row>
    <row r="26" spans="1:3">
      <c r="A26" s="195"/>
      <c r="B26" s="195"/>
      <c r="C26" s="195"/>
    </row>
  </sheetData>
  <mergeCells count="7">
    <mergeCell ref="E2:E3"/>
    <mergeCell ref="A20:C20"/>
    <mergeCell ref="A5:C5"/>
    <mergeCell ref="A1:C1"/>
    <mergeCell ref="A2:C2"/>
    <mergeCell ref="A3:C3"/>
    <mergeCell ref="A4:C4"/>
  </mergeCells>
  <hyperlinks>
    <hyperlink ref="E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M20"/>
  <sheetViews>
    <sheetView showGridLines="0" workbookViewId="0">
      <selection activeCell="H24" sqref="H24"/>
    </sheetView>
  </sheetViews>
  <sheetFormatPr baseColWidth="10" defaultColWidth="23.42578125" defaultRowHeight="12.75"/>
  <cols>
    <col min="1" max="1" width="30.7109375" style="18" bestFit="1" customWidth="1"/>
    <col min="2" max="10" width="8.7109375" style="18" customWidth="1"/>
    <col min="11" max="104" width="10.7109375" style="18" customWidth="1"/>
    <col min="105" max="16384" width="23.42578125" style="18"/>
  </cols>
  <sheetData>
    <row r="1" spans="1:13" ht="15">
      <c r="A1" s="284" t="s">
        <v>73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3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3" ht="15" customHeight="1">
      <c r="A3" s="284" t="s">
        <v>174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3" ht="15" customHeight="1">
      <c r="A4" s="284" t="s">
        <v>348</v>
      </c>
      <c r="B4" s="284"/>
      <c r="C4" s="284"/>
      <c r="D4" s="284"/>
      <c r="E4" s="284"/>
      <c r="F4" s="284"/>
      <c r="G4" s="284"/>
      <c r="H4" s="284"/>
      <c r="I4" s="284"/>
      <c r="J4" s="284"/>
      <c r="K4" s="70"/>
      <c r="L4" s="71"/>
      <c r="M4" s="70"/>
    </row>
    <row r="5" spans="1:13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3" ht="15" customHeight="1">
      <c r="A6" s="214" t="s">
        <v>167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3" ht="15" customHeight="1">
      <c r="A7" s="67" t="s">
        <v>67</v>
      </c>
      <c r="B7" s="49">
        <v>183280</v>
      </c>
      <c r="C7" s="49">
        <v>192076</v>
      </c>
      <c r="D7" s="49">
        <v>196466</v>
      </c>
      <c r="E7" s="49">
        <v>205049</v>
      </c>
      <c r="F7" s="49">
        <v>218267</v>
      </c>
      <c r="G7" s="49">
        <v>206625</v>
      </c>
      <c r="H7" s="49">
        <v>196990</v>
      </c>
      <c r="I7" s="49">
        <v>186874</v>
      </c>
      <c r="J7" s="49">
        <v>196589</v>
      </c>
    </row>
    <row r="8" spans="1:13" ht="15" customHeight="1">
      <c r="A8" s="68" t="s">
        <v>170</v>
      </c>
      <c r="B8" s="33">
        <v>16934</v>
      </c>
      <c r="C8" s="33">
        <v>18127</v>
      </c>
      <c r="D8" s="33">
        <v>17383</v>
      </c>
      <c r="E8" s="33">
        <v>19407</v>
      </c>
      <c r="F8" s="33">
        <v>23158</v>
      </c>
      <c r="G8" s="33">
        <v>23395</v>
      </c>
      <c r="H8" s="33">
        <v>21849</v>
      </c>
      <c r="I8" s="33">
        <v>17156</v>
      </c>
      <c r="J8" s="33">
        <v>21045</v>
      </c>
    </row>
    <row r="9" spans="1:13" ht="15" customHeight="1">
      <c r="A9" s="68" t="s">
        <v>171</v>
      </c>
      <c r="B9" s="33">
        <v>121441</v>
      </c>
      <c r="C9" s="33">
        <v>127246</v>
      </c>
      <c r="D9" s="33">
        <v>130380</v>
      </c>
      <c r="E9" s="33">
        <v>135508</v>
      </c>
      <c r="F9" s="33">
        <v>147315</v>
      </c>
      <c r="G9" s="33">
        <v>139304</v>
      </c>
      <c r="H9" s="33">
        <v>135220</v>
      </c>
      <c r="I9" s="33">
        <v>127868</v>
      </c>
      <c r="J9" s="33">
        <v>133215</v>
      </c>
    </row>
    <row r="10" spans="1:13" ht="15" customHeight="1">
      <c r="A10" s="68" t="s">
        <v>172</v>
      </c>
      <c r="B10" s="31">
        <v>38722</v>
      </c>
      <c r="C10" s="31">
        <v>40262</v>
      </c>
      <c r="D10" s="31">
        <v>41566</v>
      </c>
      <c r="E10" s="31">
        <v>43153</v>
      </c>
      <c r="F10" s="31">
        <v>41263</v>
      </c>
      <c r="G10" s="31">
        <v>36419</v>
      </c>
      <c r="H10" s="31">
        <v>33050</v>
      </c>
      <c r="I10" s="31">
        <v>35087</v>
      </c>
      <c r="J10" s="31">
        <v>35173</v>
      </c>
    </row>
    <row r="11" spans="1:13" ht="15" customHeight="1">
      <c r="A11" s="68" t="s">
        <v>173</v>
      </c>
      <c r="B11" s="33">
        <v>4165</v>
      </c>
      <c r="C11" s="33">
        <v>3611</v>
      </c>
      <c r="D11" s="33">
        <v>4166</v>
      </c>
      <c r="E11" s="33">
        <v>4143</v>
      </c>
      <c r="F11" s="33">
        <v>4191</v>
      </c>
      <c r="G11" s="33">
        <v>4400</v>
      </c>
      <c r="H11" s="33">
        <v>4624</v>
      </c>
      <c r="I11" s="33">
        <v>4787</v>
      </c>
      <c r="J11" s="33">
        <v>5111</v>
      </c>
    </row>
    <row r="12" spans="1:13" ht="15" customHeight="1">
      <c r="A12" s="68" t="s">
        <v>417</v>
      </c>
      <c r="B12" s="33">
        <v>630</v>
      </c>
      <c r="C12" s="33">
        <v>1487</v>
      </c>
      <c r="D12" s="33">
        <v>1679</v>
      </c>
      <c r="E12" s="33">
        <v>1588</v>
      </c>
      <c r="F12" s="33">
        <v>1057</v>
      </c>
      <c r="G12" s="33">
        <v>1768</v>
      </c>
      <c r="H12" s="33">
        <v>977</v>
      </c>
      <c r="I12" s="33">
        <v>745</v>
      </c>
      <c r="J12" s="33">
        <v>817</v>
      </c>
    </row>
    <row r="13" spans="1:13" ht="15" customHeight="1" thickBot="1">
      <c r="A13" s="69" t="s">
        <v>168</v>
      </c>
      <c r="B13" s="35">
        <v>1388</v>
      </c>
      <c r="C13" s="35">
        <v>1343</v>
      </c>
      <c r="D13" s="35">
        <v>1292</v>
      </c>
      <c r="E13" s="35">
        <v>1250</v>
      </c>
      <c r="F13" s="35">
        <v>1283</v>
      </c>
      <c r="G13" s="35">
        <v>1339</v>
      </c>
      <c r="H13" s="35">
        <v>1270</v>
      </c>
      <c r="I13" s="35">
        <v>1231</v>
      </c>
      <c r="J13" s="35">
        <v>1228</v>
      </c>
    </row>
    <row r="14" spans="1:13">
      <c r="A14" s="283" t="s">
        <v>66</v>
      </c>
      <c r="B14" s="283"/>
      <c r="C14" s="283"/>
      <c r="D14" s="283"/>
      <c r="E14" s="283"/>
      <c r="F14" s="283"/>
      <c r="G14" s="283"/>
      <c r="H14" s="283"/>
      <c r="I14" s="283"/>
      <c r="J14" s="283"/>
    </row>
    <row r="15" spans="1:13">
      <c r="B15" s="23"/>
      <c r="C15" s="23"/>
      <c r="D15" s="23"/>
      <c r="E15" s="23"/>
      <c r="F15" s="23"/>
      <c r="G15" s="23"/>
      <c r="H15" s="23"/>
      <c r="I15" s="23"/>
      <c r="J15" s="23"/>
    </row>
    <row r="16" spans="1:13">
      <c r="B16" s="23"/>
      <c r="C16" s="23"/>
      <c r="D16" s="23"/>
      <c r="E16" s="23"/>
      <c r="F16" s="23"/>
      <c r="G16" s="23"/>
      <c r="H16" s="23"/>
      <c r="I16" s="23"/>
      <c r="J16" s="23"/>
    </row>
    <row r="17" spans="2:10">
      <c r="B17" s="23"/>
      <c r="C17" s="23"/>
      <c r="D17" s="23"/>
      <c r="E17" s="23"/>
      <c r="F17" s="23"/>
      <c r="G17" s="23"/>
      <c r="H17" s="23"/>
      <c r="I17" s="23"/>
      <c r="J17" s="23"/>
    </row>
    <row r="18" spans="2:10">
      <c r="B18" s="23"/>
      <c r="C18" s="23"/>
      <c r="D18" s="23"/>
      <c r="E18" s="23"/>
      <c r="F18" s="23"/>
      <c r="G18" s="23"/>
      <c r="H18" s="23"/>
      <c r="I18" s="23"/>
      <c r="J18" s="23"/>
    </row>
    <row r="19" spans="2:10">
      <c r="B19" s="23"/>
      <c r="C19" s="23"/>
      <c r="D19" s="23"/>
      <c r="E19" s="23"/>
      <c r="F19" s="23"/>
      <c r="G19" s="23"/>
      <c r="H19" s="23"/>
      <c r="I19" s="23"/>
      <c r="J19" s="23"/>
    </row>
    <row r="20" spans="2:10">
      <c r="B20" s="23"/>
    </row>
  </sheetData>
  <mergeCells count="6">
    <mergeCell ref="L2:L3"/>
    <mergeCell ref="A14:J14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L31"/>
  <sheetViews>
    <sheetView showGridLines="0" workbookViewId="0">
      <selection activeCell="A24" sqref="A24:J24"/>
    </sheetView>
  </sheetViews>
  <sheetFormatPr baseColWidth="10" defaultRowHeight="12.75"/>
  <cols>
    <col min="1" max="1" width="20.7109375" style="25" customWidth="1"/>
    <col min="2" max="10" width="8.7109375" style="25" customWidth="1"/>
    <col min="11" max="48" width="10.7109375" style="18" customWidth="1"/>
    <col min="49" max="16384" width="11.42578125" style="18"/>
  </cols>
  <sheetData>
    <row r="1" spans="1:12" ht="15">
      <c r="A1" s="284" t="s">
        <v>72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179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>
      <c r="A4" s="284" t="s">
        <v>348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2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2" ht="15" customHeight="1">
      <c r="A6" s="214" t="s">
        <v>175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ht="15" customHeight="1">
      <c r="A7" s="286" t="s">
        <v>67</v>
      </c>
      <c r="B7" s="286"/>
      <c r="C7" s="286"/>
      <c r="D7" s="286"/>
      <c r="E7" s="286"/>
      <c r="F7" s="286"/>
      <c r="G7" s="286"/>
      <c r="H7" s="286"/>
      <c r="I7" s="286"/>
      <c r="J7" s="286"/>
    </row>
    <row r="8" spans="1:12" s="28" customFormat="1" ht="15" customHeight="1">
      <c r="A8" s="27" t="s">
        <v>67</v>
      </c>
      <c r="B8" s="59">
        <f>+B9+B10+B11</f>
        <v>183280</v>
      </c>
      <c r="C8" s="59">
        <f t="shared" ref="C8:H8" si="0">SUM(C9:C11)</f>
        <v>192076</v>
      </c>
      <c r="D8" s="59">
        <f t="shared" si="0"/>
        <v>196466</v>
      </c>
      <c r="E8" s="59">
        <f t="shared" si="0"/>
        <v>205049</v>
      </c>
      <c r="F8" s="59">
        <f t="shared" si="0"/>
        <v>218267</v>
      </c>
      <c r="G8" s="59">
        <f t="shared" si="0"/>
        <v>206625</v>
      </c>
      <c r="H8" s="59">
        <f t="shared" si="0"/>
        <v>196990</v>
      </c>
      <c r="I8" s="59">
        <f>+I9+I10+I11</f>
        <v>186874</v>
      </c>
      <c r="J8" s="59">
        <f>+J9+J10+J11</f>
        <v>196589</v>
      </c>
    </row>
    <row r="9" spans="1:12" ht="15" customHeight="1">
      <c r="A9" s="21" t="s">
        <v>418</v>
      </c>
      <c r="B9" s="58">
        <v>166948</v>
      </c>
      <c r="C9" s="58">
        <v>175651</v>
      </c>
      <c r="D9" s="58">
        <v>179683</v>
      </c>
      <c r="E9" s="58">
        <v>188583</v>
      </c>
      <c r="F9" s="58">
        <v>201900</v>
      </c>
      <c r="G9" s="58">
        <v>190587</v>
      </c>
      <c r="H9" s="58">
        <v>181315</v>
      </c>
      <c r="I9" s="58">
        <v>170871</v>
      </c>
      <c r="J9" s="58">
        <v>180054</v>
      </c>
    </row>
    <row r="10" spans="1:12" ht="15" customHeight="1">
      <c r="A10" s="21" t="s">
        <v>176</v>
      </c>
      <c r="B10" s="58">
        <v>14944</v>
      </c>
      <c r="C10" s="58">
        <v>15082</v>
      </c>
      <c r="D10" s="58">
        <v>15491</v>
      </c>
      <c r="E10" s="58">
        <v>15216</v>
      </c>
      <c r="F10" s="58">
        <v>15084</v>
      </c>
      <c r="G10" s="58">
        <v>14699</v>
      </c>
      <c r="H10" s="58">
        <v>14405</v>
      </c>
      <c r="I10" s="58">
        <v>14772</v>
      </c>
      <c r="J10" s="58">
        <v>15307</v>
      </c>
    </row>
    <row r="11" spans="1:12" ht="15" customHeight="1">
      <c r="A11" s="21" t="s">
        <v>168</v>
      </c>
      <c r="B11" s="58">
        <v>1388</v>
      </c>
      <c r="C11" s="58">
        <v>1343</v>
      </c>
      <c r="D11" s="58">
        <v>1292</v>
      </c>
      <c r="E11" s="58">
        <v>1250</v>
      </c>
      <c r="F11" s="58">
        <v>1283</v>
      </c>
      <c r="G11" s="58">
        <v>1339</v>
      </c>
      <c r="H11" s="58">
        <v>1270</v>
      </c>
      <c r="I11" s="33">
        <v>1231</v>
      </c>
      <c r="J11" s="33">
        <v>1228</v>
      </c>
    </row>
    <row r="12" spans="1:12" ht="15" customHeight="1">
      <c r="A12" s="286" t="s">
        <v>177</v>
      </c>
      <c r="B12" s="286"/>
      <c r="C12" s="286"/>
      <c r="D12" s="286"/>
      <c r="E12" s="286"/>
      <c r="F12" s="286"/>
      <c r="G12" s="286"/>
      <c r="H12" s="286"/>
      <c r="I12" s="286"/>
      <c r="J12" s="286"/>
    </row>
    <row r="13" spans="1:12" s="28" customFormat="1" ht="15" customHeight="1">
      <c r="A13" s="27" t="s">
        <v>67</v>
      </c>
      <c r="B13" s="59">
        <f>+B14+B15+B16</f>
        <v>107936</v>
      </c>
      <c r="C13" s="59">
        <f t="shared" ref="C13:H13" si="1">SUM(C14:C16)</f>
        <v>113845</v>
      </c>
      <c r="D13" s="59">
        <f t="shared" si="1"/>
        <v>115773</v>
      </c>
      <c r="E13" s="59">
        <f t="shared" si="1"/>
        <v>120849</v>
      </c>
      <c r="F13" s="59">
        <f t="shared" si="1"/>
        <v>129204</v>
      </c>
      <c r="G13" s="59">
        <f t="shared" si="1"/>
        <v>124950</v>
      </c>
      <c r="H13" s="59">
        <f t="shared" si="1"/>
        <v>119931</v>
      </c>
      <c r="I13" s="59">
        <f>+I14+I15+I16</f>
        <v>113727</v>
      </c>
      <c r="J13" s="59">
        <f>+J14+J15+J16</f>
        <v>119888</v>
      </c>
    </row>
    <row r="14" spans="1:12" ht="15" customHeight="1">
      <c r="A14" s="21" t="s">
        <v>418</v>
      </c>
      <c r="B14" s="58">
        <v>98150</v>
      </c>
      <c r="C14" s="58">
        <v>104011</v>
      </c>
      <c r="D14" s="58">
        <v>105653</v>
      </c>
      <c r="E14" s="58">
        <v>110797</v>
      </c>
      <c r="F14" s="58">
        <v>119249</v>
      </c>
      <c r="G14" s="58">
        <v>115115</v>
      </c>
      <c r="H14" s="58">
        <v>110284</v>
      </c>
      <c r="I14" s="58">
        <v>103804</v>
      </c>
      <c r="J14" s="58">
        <v>109514</v>
      </c>
    </row>
    <row r="15" spans="1:12" ht="15" customHeight="1">
      <c r="A15" s="21" t="s">
        <v>176</v>
      </c>
      <c r="B15" s="58">
        <v>8986</v>
      </c>
      <c r="C15" s="58">
        <v>9070</v>
      </c>
      <c r="D15" s="58">
        <v>9367</v>
      </c>
      <c r="E15" s="58">
        <v>9322</v>
      </c>
      <c r="F15" s="58">
        <v>9209</v>
      </c>
      <c r="G15" s="58">
        <v>9055</v>
      </c>
      <c r="H15" s="58">
        <v>8918</v>
      </c>
      <c r="I15" s="58">
        <v>9214</v>
      </c>
      <c r="J15" s="58">
        <v>9668</v>
      </c>
    </row>
    <row r="16" spans="1:12" ht="15" customHeight="1">
      <c r="A16" s="21" t="s">
        <v>168</v>
      </c>
      <c r="B16" s="44">
        <v>800</v>
      </c>
      <c r="C16" s="44">
        <v>764</v>
      </c>
      <c r="D16" s="44">
        <v>753</v>
      </c>
      <c r="E16" s="44">
        <v>730</v>
      </c>
      <c r="F16" s="44">
        <v>746</v>
      </c>
      <c r="G16" s="44">
        <v>780</v>
      </c>
      <c r="H16" s="44">
        <v>729</v>
      </c>
      <c r="I16" s="33">
        <v>709</v>
      </c>
      <c r="J16" s="33">
        <v>706</v>
      </c>
    </row>
    <row r="17" spans="1:11" ht="15" customHeight="1">
      <c r="A17" s="286" t="s">
        <v>178</v>
      </c>
      <c r="B17" s="286"/>
      <c r="C17" s="286"/>
      <c r="D17" s="286"/>
      <c r="E17" s="286"/>
      <c r="F17" s="286"/>
      <c r="G17" s="286"/>
      <c r="H17" s="286"/>
      <c r="I17" s="286"/>
      <c r="J17" s="286"/>
      <c r="K17" s="186"/>
    </row>
    <row r="18" spans="1:11" s="28" customFormat="1" ht="15" customHeight="1">
      <c r="A18" s="27" t="s">
        <v>67</v>
      </c>
      <c r="B18" s="59">
        <f>+B19+B20+B21</f>
        <v>75344</v>
      </c>
      <c r="C18" s="59">
        <f t="shared" ref="C18:H18" si="2">SUM(C19:C21)</f>
        <v>78231</v>
      </c>
      <c r="D18" s="59">
        <f t="shared" si="2"/>
        <v>80693</v>
      </c>
      <c r="E18" s="59">
        <f t="shared" si="2"/>
        <v>84200</v>
      </c>
      <c r="F18" s="59">
        <f t="shared" si="2"/>
        <v>89063</v>
      </c>
      <c r="G18" s="59">
        <f t="shared" si="2"/>
        <v>81675</v>
      </c>
      <c r="H18" s="59">
        <f t="shared" si="2"/>
        <v>77059</v>
      </c>
      <c r="I18" s="59">
        <f>+I19+I20+I21</f>
        <v>73147</v>
      </c>
      <c r="J18" s="59">
        <f>+J19+J20+J21</f>
        <v>76701</v>
      </c>
    </row>
    <row r="19" spans="1:11" ht="15" customHeight="1">
      <c r="A19" s="21" t="s">
        <v>418</v>
      </c>
      <c r="B19" s="58">
        <v>68798</v>
      </c>
      <c r="C19" s="58">
        <v>71640</v>
      </c>
      <c r="D19" s="58">
        <v>74030</v>
      </c>
      <c r="E19" s="58">
        <v>77786</v>
      </c>
      <c r="F19" s="58">
        <v>82651</v>
      </c>
      <c r="G19" s="58">
        <v>75472</v>
      </c>
      <c r="H19" s="58">
        <v>71031</v>
      </c>
      <c r="I19" s="58">
        <v>67067</v>
      </c>
      <c r="J19" s="58">
        <v>70540</v>
      </c>
    </row>
    <row r="20" spans="1:11" ht="15" customHeight="1">
      <c r="A20" s="21" t="s">
        <v>176</v>
      </c>
      <c r="B20" s="58">
        <v>5958</v>
      </c>
      <c r="C20" s="58">
        <v>6012</v>
      </c>
      <c r="D20" s="58">
        <v>6124</v>
      </c>
      <c r="E20" s="58">
        <v>5894</v>
      </c>
      <c r="F20" s="58">
        <v>5875</v>
      </c>
      <c r="G20" s="58">
        <v>5644</v>
      </c>
      <c r="H20" s="58">
        <v>5487</v>
      </c>
      <c r="I20" s="58">
        <v>5558</v>
      </c>
      <c r="J20" s="58">
        <v>5639</v>
      </c>
    </row>
    <row r="21" spans="1:11" ht="15" customHeight="1" thickBot="1">
      <c r="A21" s="22" t="s">
        <v>168</v>
      </c>
      <c r="B21" s="45">
        <v>588</v>
      </c>
      <c r="C21" s="45">
        <v>579</v>
      </c>
      <c r="D21" s="45">
        <v>539</v>
      </c>
      <c r="E21" s="45">
        <v>520</v>
      </c>
      <c r="F21" s="45">
        <v>537</v>
      </c>
      <c r="G21" s="45">
        <v>559</v>
      </c>
      <c r="H21" s="45">
        <v>541</v>
      </c>
      <c r="I21" s="35">
        <v>522</v>
      </c>
      <c r="J21" s="35">
        <v>522</v>
      </c>
    </row>
    <row r="22" spans="1:11" ht="15" customHeight="1">
      <c r="A22" s="287" t="s">
        <v>182</v>
      </c>
      <c r="B22" s="287"/>
      <c r="C22" s="287"/>
      <c r="D22" s="287"/>
      <c r="E22" s="287"/>
      <c r="F22" s="287"/>
      <c r="G22" s="287"/>
      <c r="H22" s="287"/>
      <c r="I22" s="287"/>
      <c r="J22" s="287"/>
    </row>
    <row r="23" spans="1:11" ht="12.75" customHeight="1">
      <c r="A23" s="285" t="s">
        <v>183</v>
      </c>
      <c r="B23" s="285"/>
      <c r="C23" s="285"/>
      <c r="D23" s="285"/>
      <c r="E23" s="285"/>
      <c r="F23" s="285"/>
      <c r="G23" s="285"/>
      <c r="H23" s="285"/>
      <c r="I23" s="285"/>
      <c r="J23" s="285"/>
    </row>
    <row r="24" spans="1:11" ht="12.75" customHeight="1">
      <c r="A24" s="285" t="s">
        <v>184</v>
      </c>
      <c r="B24" s="285"/>
      <c r="C24" s="285"/>
      <c r="D24" s="285"/>
      <c r="E24" s="285"/>
      <c r="F24" s="285"/>
      <c r="G24" s="285"/>
      <c r="H24" s="285"/>
      <c r="I24" s="285"/>
      <c r="J24" s="285"/>
    </row>
    <row r="25" spans="1:11">
      <c r="A25" s="285" t="s">
        <v>66</v>
      </c>
      <c r="B25" s="285"/>
      <c r="C25" s="285"/>
      <c r="D25" s="285"/>
      <c r="E25" s="285"/>
      <c r="F25" s="285"/>
      <c r="G25" s="285"/>
      <c r="H25" s="285"/>
      <c r="I25" s="285"/>
      <c r="J25" s="285"/>
    </row>
    <row r="26" spans="1:11">
      <c r="B26" s="26"/>
      <c r="C26" s="26"/>
      <c r="D26" s="26"/>
      <c r="E26" s="26"/>
      <c r="F26" s="26"/>
      <c r="G26" s="26"/>
      <c r="H26" s="26"/>
      <c r="I26" s="26"/>
      <c r="J26" s="26"/>
    </row>
    <row r="27" spans="1:11">
      <c r="B27" s="26"/>
      <c r="C27" s="26"/>
      <c r="D27" s="26"/>
      <c r="E27" s="26"/>
      <c r="F27" s="26"/>
      <c r="G27" s="26"/>
      <c r="H27" s="26"/>
      <c r="I27" s="26"/>
      <c r="J27" s="26"/>
    </row>
    <row r="28" spans="1:11">
      <c r="B28" s="26"/>
      <c r="C28" s="26"/>
      <c r="D28" s="26"/>
      <c r="E28" s="26"/>
      <c r="F28" s="26"/>
      <c r="G28" s="26"/>
      <c r="H28" s="26"/>
      <c r="I28" s="26"/>
      <c r="J28" s="26"/>
    </row>
    <row r="29" spans="1:11">
      <c r="B29" s="26"/>
      <c r="C29" s="26"/>
      <c r="D29" s="26"/>
      <c r="E29" s="26"/>
      <c r="F29" s="26"/>
      <c r="G29" s="26"/>
      <c r="H29" s="26"/>
      <c r="I29" s="26"/>
      <c r="J29" s="26"/>
    </row>
    <row r="30" spans="1:11">
      <c r="B30" s="26"/>
      <c r="C30" s="26"/>
      <c r="D30" s="26"/>
      <c r="E30" s="26"/>
      <c r="F30" s="26"/>
      <c r="G30" s="26"/>
      <c r="H30" s="26"/>
      <c r="I30" s="26"/>
      <c r="J30" s="26"/>
    </row>
    <row r="31" spans="1:11">
      <c r="B31" s="26"/>
      <c r="C31" s="26"/>
      <c r="D31" s="26"/>
      <c r="E31" s="26"/>
      <c r="F31" s="26"/>
      <c r="G31" s="26"/>
      <c r="H31" s="26"/>
      <c r="I31" s="26"/>
      <c r="J31" s="26"/>
    </row>
  </sheetData>
  <mergeCells count="12">
    <mergeCell ref="A24:J24"/>
    <mergeCell ref="A25:J25"/>
    <mergeCell ref="A7:J7"/>
    <mergeCell ref="A12:J12"/>
    <mergeCell ref="A17:J17"/>
    <mergeCell ref="A22:J22"/>
    <mergeCell ref="A23:J23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30"/>
  <sheetViews>
    <sheetView showGridLines="0" zoomScaleNormal="100" zoomScaleSheetLayoutView="100" workbookViewId="0">
      <selection activeCell="A7" sqref="A7:J7"/>
    </sheetView>
  </sheetViews>
  <sheetFormatPr baseColWidth="10" defaultRowHeight="12.75"/>
  <cols>
    <col min="1" max="1" width="20.7109375" style="25" customWidth="1"/>
    <col min="2" max="10" width="8.7109375" style="25" customWidth="1"/>
    <col min="11" max="48" width="10.7109375" style="18" customWidth="1"/>
    <col min="49" max="16384" width="11.42578125" style="18"/>
  </cols>
  <sheetData>
    <row r="1" spans="1:12" ht="15">
      <c r="A1" s="284" t="s">
        <v>74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185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>
      <c r="A4" s="284" t="s">
        <v>348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2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2" ht="15" customHeight="1">
      <c r="A6" s="214" t="s">
        <v>71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ht="15" customHeight="1">
      <c r="A7" s="286" t="s">
        <v>67</v>
      </c>
      <c r="B7" s="286"/>
      <c r="C7" s="286"/>
      <c r="D7" s="286"/>
      <c r="E7" s="286"/>
      <c r="F7" s="286"/>
      <c r="G7" s="286"/>
      <c r="H7" s="286"/>
      <c r="I7" s="286"/>
      <c r="J7" s="286"/>
    </row>
    <row r="8" spans="1:12" s="28" customFormat="1" ht="15" customHeight="1">
      <c r="A8" s="27" t="s">
        <v>67</v>
      </c>
      <c r="B8" s="59">
        <v>183280</v>
      </c>
      <c r="C8" s="59">
        <v>192076</v>
      </c>
      <c r="D8" s="59">
        <v>196466</v>
      </c>
      <c r="E8" s="59">
        <v>205049</v>
      </c>
      <c r="F8" s="59">
        <v>218267</v>
      </c>
      <c r="G8" s="59">
        <v>206625</v>
      </c>
      <c r="H8" s="59">
        <v>196990</v>
      </c>
      <c r="I8" s="59">
        <v>186874</v>
      </c>
      <c r="J8" s="59">
        <f>+J13+J18+J23</f>
        <v>196589</v>
      </c>
    </row>
    <row r="9" spans="1:12" ht="15" customHeight="1">
      <c r="A9" s="21" t="s">
        <v>68</v>
      </c>
      <c r="B9" s="58">
        <v>168963</v>
      </c>
      <c r="C9" s="58">
        <v>177574</v>
      </c>
      <c r="D9" s="58">
        <v>181402</v>
      </c>
      <c r="E9" s="58">
        <v>188724</v>
      </c>
      <c r="F9" s="58">
        <v>201295</v>
      </c>
      <c r="G9" s="58">
        <v>193047</v>
      </c>
      <c r="H9" s="58">
        <v>183956</v>
      </c>
      <c r="I9" s="58">
        <v>174239</v>
      </c>
      <c r="J9" s="58">
        <f>+J14+J19</f>
        <v>183192</v>
      </c>
    </row>
    <row r="10" spans="1:12" ht="15" customHeight="1">
      <c r="A10" s="21" t="s">
        <v>69</v>
      </c>
      <c r="B10" s="58">
        <v>11024</v>
      </c>
      <c r="C10" s="58">
        <v>10898</v>
      </c>
      <c r="D10" s="58">
        <v>11879</v>
      </c>
      <c r="E10" s="58">
        <v>12920</v>
      </c>
      <c r="F10" s="58">
        <v>13464</v>
      </c>
      <c r="G10" s="58">
        <v>10374</v>
      </c>
      <c r="H10" s="58">
        <v>10021</v>
      </c>
      <c r="I10" s="58">
        <v>9779</v>
      </c>
      <c r="J10" s="58">
        <f>+J15+J20</f>
        <v>10437</v>
      </c>
    </row>
    <row r="11" spans="1:12" ht="15" customHeight="1">
      <c r="A11" s="21" t="s">
        <v>70</v>
      </c>
      <c r="B11" s="58">
        <v>3293</v>
      </c>
      <c r="C11" s="58">
        <v>3604</v>
      </c>
      <c r="D11" s="58">
        <v>3185</v>
      </c>
      <c r="E11" s="58">
        <v>3405</v>
      </c>
      <c r="F11" s="58">
        <v>3508</v>
      </c>
      <c r="G11" s="58">
        <v>3204</v>
      </c>
      <c r="H11" s="58">
        <v>3013</v>
      </c>
      <c r="I11" s="58">
        <v>2856</v>
      </c>
      <c r="J11" s="58">
        <f>+J24+J16+J21</f>
        <v>2960</v>
      </c>
    </row>
    <row r="12" spans="1:12" ht="15" customHeight="1">
      <c r="A12" s="286" t="s">
        <v>418</v>
      </c>
      <c r="B12" s="286"/>
      <c r="C12" s="286"/>
      <c r="D12" s="286"/>
      <c r="E12" s="286"/>
      <c r="F12" s="286"/>
      <c r="G12" s="286"/>
      <c r="H12" s="286"/>
      <c r="I12" s="286"/>
      <c r="J12" s="286"/>
    </row>
    <row r="13" spans="1:12" s="28" customFormat="1" ht="15" customHeight="1">
      <c r="A13" s="27" t="s">
        <v>67</v>
      </c>
      <c r="B13" s="59">
        <v>166948</v>
      </c>
      <c r="C13" s="59">
        <v>175651</v>
      </c>
      <c r="D13" s="59">
        <v>179683</v>
      </c>
      <c r="E13" s="59">
        <v>188583</v>
      </c>
      <c r="F13" s="59">
        <v>201900</v>
      </c>
      <c r="G13" s="59">
        <v>190587</v>
      </c>
      <c r="H13" s="59">
        <v>181315</v>
      </c>
      <c r="I13" s="59">
        <v>170871</v>
      </c>
      <c r="J13" s="59">
        <v>180054</v>
      </c>
      <c r="K13" s="18"/>
    </row>
    <row r="14" spans="1:12" ht="15" customHeight="1">
      <c r="A14" s="21" t="s">
        <v>68</v>
      </c>
      <c r="B14" s="58">
        <v>154185</v>
      </c>
      <c r="C14" s="58">
        <v>162640</v>
      </c>
      <c r="D14" s="58">
        <v>166082</v>
      </c>
      <c r="E14" s="58">
        <v>173667</v>
      </c>
      <c r="F14" s="58">
        <v>186384</v>
      </c>
      <c r="G14" s="58">
        <v>178501</v>
      </c>
      <c r="H14" s="58">
        <v>169682</v>
      </c>
      <c r="I14" s="58">
        <v>159582</v>
      </c>
      <c r="J14" s="58">
        <v>168001</v>
      </c>
    </row>
    <row r="15" spans="1:12" ht="15" customHeight="1">
      <c r="A15" s="21" t="s">
        <v>69</v>
      </c>
      <c r="B15" s="58">
        <v>10986</v>
      </c>
      <c r="C15" s="58">
        <v>10862</v>
      </c>
      <c r="D15" s="58">
        <v>11830</v>
      </c>
      <c r="E15" s="58">
        <v>12888</v>
      </c>
      <c r="F15" s="58">
        <v>13422</v>
      </c>
      <c r="G15" s="58">
        <v>10339</v>
      </c>
      <c r="H15" s="58">
        <v>9995</v>
      </c>
      <c r="I15" s="58">
        <v>9765</v>
      </c>
      <c r="J15" s="58">
        <v>10420</v>
      </c>
    </row>
    <row r="16" spans="1:12" ht="15" customHeight="1">
      <c r="A16" s="21" t="s">
        <v>70</v>
      </c>
      <c r="B16" s="58">
        <v>1777</v>
      </c>
      <c r="C16" s="58">
        <v>2149</v>
      </c>
      <c r="D16" s="58">
        <v>1771</v>
      </c>
      <c r="E16" s="58">
        <v>2028</v>
      </c>
      <c r="F16" s="58">
        <v>2094</v>
      </c>
      <c r="G16" s="58">
        <v>1747</v>
      </c>
      <c r="H16" s="58">
        <v>1638</v>
      </c>
      <c r="I16" s="58">
        <v>1524</v>
      </c>
      <c r="J16" s="58">
        <v>1633</v>
      </c>
    </row>
    <row r="17" spans="1:10" ht="15" customHeight="1">
      <c r="A17" s="286" t="s">
        <v>176</v>
      </c>
      <c r="B17" s="286"/>
      <c r="C17" s="286"/>
      <c r="D17" s="286"/>
      <c r="E17" s="286"/>
      <c r="F17" s="286"/>
      <c r="G17" s="286"/>
      <c r="H17" s="286"/>
      <c r="I17" s="286"/>
      <c r="J17" s="286"/>
    </row>
    <row r="18" spans="1:10" s="28" customFormat="1" ht="15" customHeight="1">
      <c r="A18" s="27" t="s">
        <v>67</v>
      </c>
      <c r="B18" s="59">
        <v>14944</v>
      </c>
      <c r="C18" s="59">
        <v>15082</v>
      </c>
      <c r="D18" s="59">
        <v>15491</v>
      </c>
      <c r="E18" s="59">
        <v>15216</v>
      </c>
      <c r="F18" s="59">
        <v>15084</v>
      </c>
      <c r="G18" s="59">
        <v>14699</v>
      </c>
      <c r="H18" s="59">
        <v>14405</v>
      </c>
      <c r="I18" s="59">
        <v>14772</v>
      </c>
      <c r="J18" s="59">
        <v>15307</v>
      </c>
    </row>
    <row r="19" spans="1:10" ht="15" customHeight="1">
      <c r="A19" s="21" t="s">
        <v>68</v>
      </c>
      <c r="B19" s="58">
        <v>14778</v>
      </c>
      <c r="C19" s="58">
        <v>14934</v>
      </c>
      <c r="D19" s="58">
        <v>15320</v>
      </c>
      <c r="E19" s="58">
        <v>15057</v>
      </c>
      <c r="F19" s="58">
        <v>14911</v>
      </c>
      <c r="G19" s="58">
        <v>14546</v>
      </c>
      <c r="H19" s="58">
        <v>14274</v>
      </c>
      <c r="I19" s="58">
        <v>14657</v>
      </c>
      <c r="J19" s="58">
        <v>15191</v>
      </c>
    </row>
    <row r="20" spans="1:10" ht="15" customHeight="1">
      <c r="A20" s="21" t="s">
        <v>69</v>
      </c>
      <c r="B20" s="44">
        <v>38</v>
      </c>
      <c r="C20" s="44">
        <v>36</v>
      </c>
      <c r="D20" s="44">
        <v>49</v>
      </c>
      <c r="E20" s="44">
        <v>32</v>
      </c>
      <c r="F20" s="44">
        <v>42</v>
      </c>
      <c r="G20" s="44">
        <v>35</v>
      </c>
      <c r="H20" s="44">
        <v>26</v>
      </c>
      <c r="I20" s="44">
        <v>14</v>
      </c>
      <c r="J20" s="44">
        <v>17</v>
      </c>
    </row>
    <row r="21" spans="1:10" ht="15" customHeight="1">
      <c r="A21" s="21" t="s">
        <v>70</v>
      </c>
      <c r="B21" s="44">
        <v>128</v>
      </c>
      <c r="C21" s="44">
        <v>112</v>
      </c>
      <c r="D21" s="44">
        <v>122</v>
      </c>
      <c r="E21" s="44">
        <v>127</v>
      </c>
      <c r="F21" s="44">
        <v>131</v>
      </c>
      <c r="G21" s="44">
        <v>118</v>
      </c>
      <c r="H21" s="44">
        <v>105</v>
      </c>
      <c r="I21" s="44">
        <v>101</v>
      </c>
      <c r="J21" s="44">
        <v>99</v>
      </c>
    </row>
    <row r="22" spans="1:10" ht="15" customHeight="1">
      <c r="A22" s="286" t="s">
        <v>168</v>
      </c>
      <c r="B22" s="286"/>
      <c r="C22" s="286"/>
      <c r="D22" s="286"/>
      <c r="E22" s="286"/>
      <c r="F22" s="286"/>
      <c r="G22" s="286"/>
      <c r="H22" s="286"/>
      <c r="I22" s="286"/>
      <c r="J22" s="286"/>
    </row>
    <row r="23" spans="1:10" s="28" customFormat="1" ht="15" customHeight="1">
      <c r="A23" s="27" t="s">
        <v>67</v>
      </c>
      <c r="B23" s="59">
        <v>1388</v>
      </c>
      <c r="C23" s="59">
        <v>1343</v>
      </c>
      <c r="D23" s="59">
        <v>1292</v>
      </c>
      <c r="E23" s="59">
        <v>1250</v>
      </c>
      <c r="F23" s="59">
        <v>1283</v>
      </c>
      <c r="G23" s="59">
        <v>1339</v>
      </c>
      <c r="H23" s="59">
        <v>1270</v>
      </c>
      <c r="I23" s="59">
        <v>1231</v>
      </c>
      <c r="J23" s="59">
        <v>1228</v>
      </c>
    </row>
    <row r="24" spans="1:10" ht="15" customHeight="1" thickBot="1">
      <c r="A24" s="22" t="s">
        <v>70</v>
      </c>
      <c r="B24" s="72">
        <v>1388</v>
      </c>
      <c r="C24" s="72">
        <v>1343</v>
      </c>
      <c r="D24" s="72">
        <v>1292</v>
      </c>
      <c r="E24" s="72">
        <v>1250</v>
      </c>
      <c r="F24" s="72">
        <v>1283</v>
      </c>
      <c r="G24" s="72">
        <v>1339</v>
      </c>
      <c r="H24" s="72">
        <v>1270</v>
      </c>
      <c r="I24" s="72">
        <v>1231</v>
      </c>
      <c r="J24" s="72">
        <v>1228</v>
      </c>
    </row>
    <row r="25" spans="1:10" ht="15" customHeight="1">
      <c r="A25" s="283" t="s">
        <v>152</v>
      </c>
      <c r="B25" s="283"/>
      <c r="C25" s="283"/>
      <c r="D25" s="283"/>
      <c r="E25" s="283"/>
      <c r="F25" s="283"/>
      <c r="G25" s="283"/>
      <c r="H25" s="283"/>
      <c r="I25" s="283"/>
      <c r="J25" s="283"/>
    </row>
    <row r="26" spans="1:10">
      <c r="A26" s="288" t="s">
        <v>66</v>
      </c>
      <c r="B26" s="288"/>
      <c r="C26" s="288"/>
      <c r="D26" s="288"/>
      <c r="E26" s="288"/>
      <c r="F26" s="288"/>
      <c r="G26" s="288"/>
      <c r="H26" s="288"/>
      <c r="I26" s="288"/>
      <c r="J26" s="288"/>
    </row>
    <row r="27" spans="1:10">
      <c r="B27" s="26"/>
      <c r="C27" s="26"/>
      <c r="D27" s="26"/>
      <c r="E27" s="26"/>
      <c r="F27" s="26"/>
      <c r="G27" s="26"/>
      <c r="H27" s="26"/>
      <c r="I27" s="26"/>
      <c r="J27" s="26"/>
    </row>
    <row r="28" spans="1:10">
      <c r="B28" s="26"/>
      <c r="C28" s="26"/>
      <c r="D28" s="26"/>
      <c r="E28" s="26"/>
      <c r="F28" s="26"/>
      <c r="G28" s="26"/>
      <c r="H28" s="26"/>
      <c r="I28" s="26"/>
      <c r="J28" s="26"/>
    </row>
    <row r="29" spans="1:10">
      <c r="B29" s="26"/>
      <c r="C29" s="26"/>
      <c r="D29" s="26"/>
      <c r="E29" s="26"/>
      <c r="F29" s="26"/>
      <c r="G29" s="26"/>
      <c r="H29" s="26"/>
      <c r="I29" s="26"/>
      <c r="J29" s="26"/>
    </row>
    <row r="30" spans="1:10">
      <c r="B30" s="26"/>
      <c r="C30" s="26"/>
      <c r="D30" s="26"/>
      <c r="E30" s="26"/>
      <c r="F30" s="26"/>
      <c r="G30" s="26"/>
      <c r="H30" s="26"/>
      <c r="I30" s="26"/>
      <c r="J30" s="26"/>
    </row>
  </sheetData>
  <mergeCells count="11">
    <mergeCell ref="A12:J12"/>
    <mergeCell ref="A17:J17"/>
    <mergeCell ref="A22:J22"/>
    <mergeCell ref="A25:J25"/>
    <mergeCell ref="A26:J26"/>
    <mergeCell ref="A7:J7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workbookViewId="0">
      <selection activeCell="A7" sqref="A7:J7"/>
    </sheetView>
  </sheetViews>
  <sheetFormatPr baseColWidth="10" defaultRowHeight="12.75"/>
  <cols>
    <col min="1" max="1" width="37.28515625" style="25" bestFit="1" customWidth="1"/>
    <col min="2" max="9" width="8.5703125" style="57" bestFit="1" customWidth="1"/>
    <col min="10" max="10" width="8.28515625" style="57" bestFit="1" customWidth="1"/>
    <col min="11" max="48" width="10.7109375" style="18" customWidth="1"/>
    <col min="49" max="16384" width="11.42578125" style="18"/>
  </cols>
  <sheetData>
    <row r="1" spans="1:12" ht="15">
      <c r="A1" s="284" t="s">
        <v>75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169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350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 customHeight="1">
      <c r="A4" s="284" t="s">
        <v>348</v>
      </c>
      <c r="B4" s="284"/>
      <c r="C4" s="284"/>
      <c r="D4" s="284"/>
      <c r="E4" s="284"/>
      <c r="F4" s="284"/>
      <c r="G4" s="284"/>
      <c r="H4" s="284"/>
      <c r="I4" s="284"/>
      <c r="J4" s="284"/>
      <c r="L4" s="217"/>
    </row>
    <row r="5" spans="1:12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2" ht="15" customHeight="1">
      <c r="A6" s="214" t="s">
        <v>186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ht="15" customHeight="1">
      <c r="A7" s="81" t="s">
        <v>67</v>
      </c>
      <c r="B7" s="30">
        <v>183280</v>
      </c>
      <c r="C7" s="30">
        <v>192076</v>
      </c>
      <c r="D7" s="30">
        <v>196466</v>
      </c>
      <c r="E7" s="30">
        <v>205049</v>
      </c>
      <c r="F7" s="30">
        <v>218267</v>
      </c>
      <c r="G7" s="30">
        <v>206625</v>
      </c>
      <c r="H7" s="30">
        <v>196990</v>
      </c>
      <c r="I7" s="30">
        <v>186874</v>
      </c>
      <c r="J7" s="30">
        <v>196589</v>
      </c>
    </row>
    <row r="8" spans="1:12" ht="15" customHeight="1">
      <c r="A8" s="74" t="s">
        <v>187</v>
      </c>
      <c r="B8" s="33">
        <v>688</v>
      </c>
      <c r="C8" s="33">
        <v>493</v>
      </c>
      <c r="D8" s="33">
        <v>748</v>
      </c>
      <c r="E8" s="33">
        <v>345</v>
      </c>
      <c r="F8" s="33">
        <v>442</v>
      </c>
      <c r="G8" s="33">
        <v>12</v>
      </c>
      <c r="H8" s="33">
        <v>3</v>
      </c>
      <c r="I8" s="33">
        <v>7</v>
      </c>
      <c r="J8" s="33">
        <v>5</v>
      </c>
    </row>
    <row r="9" spans="1:12" ht="15" customHeight="1">
      <c r="A9" s="74" t="s">
        <v>188</v>
      </c>
      <c r="B9" s="33">
        <v>1983</v>
      </c>
      <c r="C9" s="33">
        <v>2224</v>
      </c>
      <c r="D9" s="33">
        <v>2182</v>
      </c>
      <c r="E9" s="33">
        <v>2026</v>
      </c>
      <c r="F9" s="33">
        <v>1965</v>
      </c>
      <c r="G9" s="33">
        <v>2626</v>
      </c>
      <c r="H9" s="33">
        <v>2657</v>
      </c>
      <c r="I9" s="33">
        <v>3251</v>
      </c>
      <c r="J9" s="33">
        <v>2779</v>
      </c>
    </row>
    <row r="10" spans="1:12" ht="15" customHeight="1">
      <c r="A10" s="74" t="s">
        <v>189</v>
      </c>
      <c r="B10" s="33">
        <v>2609</v>
      </c>
      <c r="C10" s="33">
        <v>2336</v>
      </c>
      <c r="D10" s="33">
        <v>2434</v>
      </c>
      <c r="E10" s="33">
        <v>2238</v>
      </c>
      <c r="F10" s="33">
        <v>2639</v>
      </c>
      <c r="G10" s="33">
        <v>2311</v>
      </c>
      <c r="H10" s="33">
        <v>2328</v>
      </c>
      <c r="I10" s="33">
        <v>2384</v>
      </c>
      <c r="J10" s="33">
        <v>2650</v>
      </c>
    </row>
    <row r="11" spans="1:12" ht="15" customHeight="1">
      <c r="A11" s="74" t="s">
        <v>190</v>
      </c>
      <c r="B11" s="33">
        <v>403</v>
      </c>
      <c r="C11" s="33">
        <v>419</v>
      </c>
      <c r="D11" s="33">
        <v>463</v>
      </c>
      <c r="E11" s="33">
        <v>354</v>
      </c>
      <c r="F11" s="33">
        <v>346</v>
      </c>
      <c r="G11" s="33">
        <v>353</v>
      </c>
      <c r="H11" s="33">
        <v>302</v>
      </c>
      <c r="I11" s="33">
        <v>340</v>
      </c>
      <c r="J11" s="33">
        <v>518</v>
      </c>
    </row>
    <row r="12" spans="1:12" ht="15" customHeight="1">
      <c r="A12" s="74" t="s">
        <v>191</v>
      </c>
      <c r="B12" s="33">
        <v>12590</v>
      </c>
      <c r="C12" s="33">
        <v>13653</v>
      </c>
      <c r="D12" s="33">
        <v>15519</v>
      </c>
      <c r="E12" s="33">
        <v>17690</v>
      </c>
      <c r="F12" s="33">
        <v>19348</v>
      </c>
      <c r="G12" s="33">
        <v>19439</v>
      </c>
      <c r="H12" s="33">
        <v>16942</v>
      </c>
      <c r="I12" s="33">
        <v>14277</v>
      </c>
      <c r="J12" s="33">
        <v>14897</v>
      </c>
    </row>
    <row r="13" spans="1:12" ht="15" customHeight="1">
      <c r="A13" s="74" t="s">
        <v>192</v>
      </c>
      <c r="B13" s="33">
        <v>2065</v>
      </c>
      <c r="C13" s="33">
        <v>2317</v>
      </c>
      <c r="D13" s="33">
        <v>2632</v>
      </c>
      <c r="E13" s="33">
        <v>2249</v>
      </c>
      <c r="F13" s="33">
        <v>2518</v>
      </c>
      <c r="G13" s="33" t="s">
        <v>81</v>
      </c>
      <c r="H13" s="33" t="s">
        <v>81</v>
      </c>
      <c r="I13" s="33" t="s">
        <v>81</v>
      </c>
      <c r="J13" s="33" t="s">
        <v>81</v>
      </c>
    </row>
    <row r="14" spans="1:12" ht="15" customHeight="1">
      <c r="A14" s="74" t="s">
        <v>193</v>
      </c>
      <c r="B14" s="33">
        <v>18870</v>
      </c>
      <c r="C14" s="33">
        <v>19871</v>
      </c>
      <c r="D14" s="33">
        <v>19311</v>
      </c>
      <c r="E14" s="33">
        <v>19601</v>
      </c>
      <c r="F14" s="33">
        <v>21170</v>
      </c>
      <c r="G14" s="33">
        <v>19397</v>
      </c>
      <c r="H14" s="33">
        <v>18621</v>
      </c>
      <c r="I14" s="33">
        <v>17925</v>
      </c>
      <c r="J14" s="33">
        <v>19285</v>
      </c>
    </row>
    <row r="15" spans="1:12" ht="15" customHeight="1">
      <c r="A15" s="74" t="s">
        <v>194</v>
      </c>
      <c r="B15" s="33" t="s">
        <v>81</v>
      </c>
      <c r="C15" s="33" t="s">
        <v>81</v>
      </c>
      <c r="D15" s="33" t="s">
        <v>81</v>
      </c>
      <c r="E15" s="33" t="s">
        <v>81</v>
      </c>
      <c r="F15" s="33" t="s">
        <v>81</v>
      </c>
      <c r="G15" s="33">
        <v>1546</v>
      </c>
      <c r="H15" s="33">
        <v>1931</v>
      </c>
      <c r="I15" s="33">
        <v>1807</v>
      </c>
      <c r="J15" s="33">
        <v>2010</v>
      </c>
    </row>
    <row r="16" spans="1:12" ht="15" customHeight="1">
      <c r="A16" s="74" t="s">
        <v>195</v>
      </c>
      <c r="B16" s="33">
        <v>814</v>
      </c>
      <c r="C16" s="33">
        <v>1077</v>
      </c>
      <c r="D16" s="33">
        <v>1035</v>
      </c>
      <c r="E16" s="33">
        <v>909</v>
      </c>
      <c r="F16" s="33">
        <v>920</v>
      </c>
      <c r="G16" s="33">
        <v>809</v>
      </c>
      <c r="H16" s="33">
        <v>847</v>
      </c>
      <c r="I16" s="33">
        <v>794</v>
      </c>
      <c r="J16" s="33">
        <v>722</v>
      </c>
    </row>
    <row r="17" spans="1:10" ht="15" customHeight="1">
      <c r="A17" s="77" t="s">
        <v>196</v>
      </c>
      <c r="B17" s="75" t="s">
        <v>81</v>
      </c>
      <c r="C17" s="75" t="s">
        <v>81</v>
      </c>
      <c r="D17" s="75" t="s">
        <v>81</v>
      </c>
      <c r="E17" s="75" t="s">
        <v>81</v>
      </c>
      <c r="F17" s="75" t="s">
        <v>81</v>
      </c>
      <c r="G17" s="82">
        <v>376</v>
      </c>
      <c r="H17" s="82">
        <v>409</v>
      </c>
      <c r="I17" s="82">
        <v>411</v>
      </c>
      <c r="J17" s="82">
        <v>372</v>
      </c>
    </row>
    <row r="18" spans="1:10" ht="15" customHeight="1">
      <c r="A18" s="77" t="s">
        <v>197</v>
      </c>
      <c r="B18" s="75" t="s">
        <v>81</v>
      </c>
      <c r="C18" s="75" t="s">
        <v>81</v>
      </c>
      <c r="D18" s="75" t="s">
        <v>81</v>
      </c>
      <c r="E18" s="75" t="s">
        <v>81</v>
      </c>
      <c r="F18" s="75" t="s">
        <v>81</v>
      </c>
      <c r="G18" s="82">
        <v>119</v>
      </c>
      <c r="H18" s="82">
        <v>133</v>
      </c>
      <c r="I18" s="82">
        <v>150</v>
      </c>
      <c r="J18" s="82">
        <v>138</v>
      </c>
    </row>
    <row r="19" spans="1:10" ht="15" customHeight="1">
      <c r="A19" s="77" t="s">
        <v>198</v>
      </c>
      <c r="B19" s="75" t="s">
        <v>81</v>
      </c>
      <c r="C19" s="75" t="s">
        <v>81</v>
      </c>
      <c r="D19" s="75" t="s">
        <v>81</v>
      </c>
      <c r="E19" s="75" t="s">
        <v>81</v>
      </c>
      <c r="F19" s="75" t="s">
        <v>81</v>
      </c>
      <c r="G19" s="82">
        <v>314</v>
      </c>
      <c r="H19" s="82">
        <v>292</v>
      </c>
      <c r="I19" s="82">
        <v>209</v>
      </c>
      <c r="J19" s="82">
        <v>212</v>
      </c>
    </row>
    <row r="20" spans="1:10" ht="15" customHeight="1">
      <c r="A20" s="74" t="s">
        <v>230</v>
      </c>
      <c r="B20" s="75">
        <v>472</v>
      </c>
      <c r="C20" s="75">
        <v>426</v>
      </c>
      <c r="D20" s="75">
        <v>495</v>
      </c>
      <c r="E20" s="75">
        <v>512</v>
      </c>
      <c r="F20" s="75">
        <v>440</v>
      </c>
      <c r="G20" s="33">
        <v>652</v>
      </c>
      <c r="H20" s="33">
        <v>591</v>
      </c>
      <c r="I20" s="33">
        <v>630</v>
      </c>
      <c r="J20" s="33">
        <v>639</v>
      </c>
    </row>
    <row r="21" spans="1:10" ht="15" customHeight="1">
      <c r="A21" s="77" t="s">
        <v>196</v>
      </c>
      <c r="B21" s="75" t="s">
        <v>81</v>
      </c>
      <c r="C21" s="75" t="s">
        <v>81</v>
      </c>
      <c r="D21" s="75" t="s">
        <v>81</v>
      </c>
      <c r="E21" s="75" t="s">
        <v>81</v>
      </c>
      <c r="F21" s="75" t="s">
        <v>81</v>
      </c>
      <c r="G21" s="82">
        <v>257</v>
      </c>
      <c r="H21" s="82">
        <v>261</v>
      </c>
      <c r="I21" s="82">
        <v>285</v>
      </c>
      <c r="J21" s="82">
        <v>306</v>
      </c>
    </row>
    <row r="22" spans="1:10" ht="15" customHeight="1">
      <c r="A22" s="77" t="s">
        <v>197</v>
      </c>
      <c r="B22" s="75" t="s">
        <v>81</v>
      </c>
      <c r="C22" s="75" t="s">
        <v>81</v>
      </c>
      <c r="D22" s="75" t="s">
        <v>81</v>
      </c>
      <c r="E22" s="75" t="s">
        <v>81</v>
      </c>
      <c r="F22" s="75" t="s">
        <v>81</v>
      </c>
      <c r="G22" s="82">
        <v>50</v>
      </c>
      <c r="H22" s="82">
        <v>40</v>
      </c>
      <c r="I22" s="82">
        <v>49</v>
      </c>
      <c r="J22" s="82">
        <v>58</v>
      </c>
    </row>
    <row r="23" spans="1:10" ht="15" customHeight="1">
      <c r="A23" s="77" t="s">
        <v>198</v>
      </c>
      <c r="B23" s="75" t="s">
        <v>81</v>
      </c>
      <c r="C23" s="75" t="s">
        <v>81</v>
      </c>
      <c r="D23" s="75" t="s">
        <v>81</v>
      </c>
      <c r="E23" s="75" t="s">
        <v>81</v>
      </c>
      <c r="F23" s="75" t="s">
        <v>81</v>
      </c>
      <c r="G23" s="82">
        <v>345</v>
      </c>
      <c r="H23" s="82">
        <v>290</v>
      </c>
      <c r="I23" s="82">
        <v>289</v>
      </c>
      <c r="J23" s="82">
        <v>275</v>
      </c>
    </row>
    <row r="24" spans="1:10" ht="15" customHeight="1">
      <c r="A24" s="74" t="s">
        <v>200</v>
      </c>
      <c r="B24" s="75">
        <v>58</v>
      </c>
      <c r="C24" s="75">
        <v>33</v>
      </c>
      <c r="D24" s="75">
        <v>54</v>
      </c>
      <c r="E24" s="75">
        <v>25</v>
      </c>
      <c r="F24" s="75">
        <v>36</v>
      </c>
      <c r="G24" s="33">
        <v>22</v>
      </c>
      <c r="H24" s="33">
        <v>40</v>
      </c>
      <c r="I24" s="33">
        <v>56</v>
      </c>
      <c r="J24" s="33">
        <v>33</v>
      </c>
    </row>
    <row r="25" spans="1:10" ht="15" customHeight="1">
      <c r="A25" s="74" t="s">
        <v>201</v>
      </c>
      <c r="B25" s="75" t="s">
        <v>81</v>
      </c>
      <c r="C25" s="75" t="s">
        <v>81</v>
      </c>
      <c r="D25" s="75" t="s">
        <v>81</v>
      </c>
      <c r="E25" s="75" t="s">
        <v>81</v>
      </c>
      <c r="F25" s="75" t="s">
        <v>81</v>
      </c>
      <c r="G25" s="31">
        <v>3752</v>
      </c>
      <c r="H25" s="31">
        <v>5459</v>
      </c>
      <c r="I25" s="31">
        <v>7007</v>
      </c>
      <c r="J25" s="31">
        <v>9417</v>
      </c>
    </row>
    <row r="26" spans="1:10" ht="15" customHeight="1">
      <c r="A26" s="74" t="s">
        <v>202</v>
      </c>
      <c r="B26" s="75" t="s">
        <v>81</v>
      </c>
      <c r="C26" s="75" t="s">
        <v>81</v>
      </c>
      <c r="D26" s="75" t="s">
        <v>81</v>
      </c>
      <c r="E26" s="75" t="s">
        <v>81</v>
      </c>
      <c r="F26" s="75" t="s">
        <v>81</v>
      </c>
      <c r="G26" s="31">
        <v>2231</v>
      </c>
      <c r="H26" s="31">
        <v>2153</v>
      </c>
      <c r="I26" s="76" t="s">
        <v>81</v>
      </c>
      <c r="J26" s="76" t="s">
        <v>81</v>
      </c>
    </row>
    <row r="27" spans="1:10" ht="15" customHeight="1">
      <c r="A27" s="74" t="s">
        <v>231</v>
      </c>
      <c r="B27" s="31">
        <v>35125</v>
      </c>
      <c r="C27" s="31">
        <v>36631</v>
      </c>
      <c r="D27" s="31">
        <v>37154</v>
      </c>
      <c r="E27" s="31">
        <v>38000</v>
      </c>
      <c r="F27" s="31">
        <v>40591</v>
      </c>
      <c r="G27" s="31">
        <v>35980</v>
      </c>
      <c r="H27" s="31">
        <v>33172</v>
      </c>
      <c r="I27" s="31">
        <v>27433</v>
      </c>
      <c r="J27" s="31">
        <v>30623</v>
      </c>
    </row>
    <row r="28" spans="1:10" ht="15" customHeight="1">
      <c r="A28" s="74" t="s">
        <v>232</v>
      </c>
      <c r="B28" s="31">
        <v>79788</v>
      </c>
      <c r="C28" s="31">
        <v>83073</v>
      </c>
      <c r="D28" s="31">
        <v>83972</v>
      </c>
      <c r="E28" s="31">
        <v>88018</v>
      </c>
      <c r="F28" s="31">
        <v>89177</v>
      </c>
      <c r="G28" s="31">
        <v>79875</v>
      </c>
      <c r="H28" s="31">
        <v>74665</v>
      </c>
      <c r="I28" s="31">
        <v>74641</v>
      </c>
      <c r="J28" s="31">
        <v>74890</v>
      </c>
    </row>
    <row r="29" spans="1:10" ht="15" customHeight="1">
      <c r="A29" s="74" t="s">
        <v>203</v>
      </c>
      <c r="B29" s="31">
        <v>25569</v>
      </c>
      <c r="C29" s="31">
        <v>27478</v>
      </c>
      <c r="D29" s="31">
        <v>28007</v>
      </c>
      <c r="E29" s="31">
        <v>30198</v>
      </c>
      <c r="F29" s="31">
        <v>36380</v>
      </c>
      <c r="G29" s="31">
        <v>33346</v>
      </c>
      <c r="H29" s="31">
        <v>33177</v>
      </c>
      <c r="I29" s="31">
        <v>30511</v>
      </c>
      <c r="J29" s="31">
        <v>33258</v>
      </c>
    </row>
    <row r="30" spans="1:10" ht="15" customHeight="1">
      <c r="A30" s="74" t="s">
        <v>204</v>
      </c>
      <c r="B30" s="31">
        <v>1765</v>
      </c>
      <c r="C30" s="31">
        <v>1301</v>
      </c>
      <c r="D30" s="31">
        <v>1606</v>
      </c>
      <c r="E30" s="31">
        <v>2054</v>
      </c>
      <c r="F30" s="31">
        <v>1746</v>
      </c>
      <c r="G30" s="31">
        <v>3438</v>
      </c>
      <c r="H30" s="31">
        <v>3889</v>
      </c>
      <c r="I30" s="31">
        <v>5811</v>
      </c>
      <c r="J30" s="31">
        <v>4863</v>
      </c>
    </row>
    <row r="31" spans="1:10" ht="15" customHeight="1">
      <c r="A31" s="74" t="s">
        <v>205</v>
      </c>
      <c r="B31" s="75">
        <v>325</v>
      </c>
      <c r="C31" s="75">
        <v>567</v>
      </c>
      <c r="D31" s="75">
        <v>578</v>
      </c>
      <c r="E31" s="75">
        <v>664</v>
      </c>
      <c r="F31" s="75">
        <v>430</v>
      </c>
      <c r="G31" s="75">
        <v>836</v>
      </c>
      <c r="H31" s="75">
        <v>213</v>
      </c>
      <c r="I31" s="76" t="s">
        <v>81</v>
      </c>
      <c r="J31" s="76" t="s">
        <v>81</v>
      </c>
    </row>
    <row r="32" spans="1:10" ht="15" customHeight="1">
      <c r="A32" s="74" t="s">
        <v>206</v>
      </c>
      <c r="B32" s="75">
        <v>12</v>
      </c>
      <c r="C32" s="75">
        <v>56</v>
      </c>
      <c r="D32" s="75">
        <v>25</v>
      </c>
      <c r="E32" s="75">
        <v>3</v>
      </c>
      <c r="F32" s="75">
        <v>4</v>
      </c>
      <c r="G32" s="76" t="s">
        <v>81</v>
      </c>
      <c r="H32" s="76" t="s">
        <v>81</v>
      </c>
      <c r="I32" s="76" t="s">
        <v>81</v>
      </c>
      <c r="J32" s="76" t="s">
        <v>81</v>
      </c>
    </row>
    <row r="33" spans="1:10" ht="15" customHeight="1" thickBot="1">
      <c r="A33" s="78" t="s">
        <v>207</v>
      </c>
      <c r="B33" s="79">
        <v>144</v>
      </c>
      <c r="C33" s="79">
        <v>121</v>
      </c>
      <c r="D33" s="79">
        <v>251</v>
      </c>
      <c r="E33" s="79">
        <v>157</v>
      </c>
      <c r="F33" s="79">
        <v>116</v>
      </c>
      <c r="G33" s="80" t="s">
        <v>81</v>
      </c>
      <c r="H33" s="80" t="s">
        <v>81</v>
      </c>
      <c r="I33" s="80" t="s">
        <v>81</v>
      </c>
      <c r="J33" s="80" t="s">
        <v>81</v>
      </c>
    </row>
    <row r="34" spans="1:10" ht="15" customHeight="1">
      <c r="A34" s="290" t="s">
        <v>208</v>
      </c>
      <c r="B34" s="290"/>
      <c r="C34" s="290"/>
      <c r="D34" s="290"/>
      <c r="E34" s="290"/>
      <c r="F34" s="290"/>
      <c r="G34" s="290"/>
      <c r="H34" s="290"/>
      <c r="I34" s="290"/>
      <c r="J34" s="290"/>
    </row>
    <row r="35" spans="1:10" ht="15" customHeight="1">
      <c r="A35" s="289" t="s">
        <v>209</v>
      </c>
      <c r="B35" s="289"/>
      <c r="C35" s="289"/>
      <c r="D35" s="289"/>
      <c r="E35" s="289"/>
      <c r="F35" s="289"/>
      <c r="G35" s="289"/>
      <c r="H35" s="289"/>
      <c r="I35" s="289"/>
      <c r="J35" s="289"/>
    </row>
    <row r="36" spans="1:10" ht="12.75" customHeight="1">
      <c r="A36" s="289" t="s">
        <v>210</v>
      </c>
      <c r="B36" s="289"/>
      <c r="C36" s="289"/>
      <c r="D36" s="289"/>
      <c r="E36" s="289"/>
      <c r="F36" s="289"/>
      <c r="G36" s="289"/>
      <c r="H36" s="289"/>
      <c r="I36" s="289"/>
      <c r="J36" s="289"/>
    </row>
    <row r="37" spans="1:10" ht="29.25" customHeight="1">
      <c r="A37" s="289" t="s">
        <v>211</v>
      </c>
      <c r="B37" s="289"/>
      <c r="C37" s="289"/>
      <c r="D37" s="289"/>
      <c r="E37" s="289"/>
      <c r="F37" s="289"/>
      <c r="G37" s="289"/>
      <c r="H37" s="289"/>
      <c r="I37" s="289"/>
      <c r="J37" s="289"/>
    </row>
    <row r="38" spans="1:10" ht="15" customHeight="1">
      <c r="A38" s="289" t="s">
        <v>66</v>
      </c>
      <c r="B38" s="289"/>
      <c r="C38" s="289"/>
      <c r="D38" s="289"/>
      <c r="E38" s="289"/>
      <c r="F38" s="289"/>
      <c r="G38" s="289"/>
      <c r="H38" s="289"/>
      <c r="I38" s="289"/>
      <c r="J38" s="289"/>
    </row>
    <row r="39" spans="1:10">
      <c r="B39" s="56"/>
      <c r="C39" s="56"/>
      <c r="D39" s="56"/>
      <c r="E39" s="56"/>
      <c r="F39" s="56"/>
      <c r="G39" s="56"/>
      <c r="H39" s="56"/>
      <c r="I39" s="56"/>
      <c r="J39" s="56"/>
    </row>
    <row r="40" spans="1:10">
      <c r="B40" s="56"/>
      <c r="C40" s="56"/>
      <c r="D40" s="56"/>
      <c r="E40" s="56"/>
      <c r="F40" s="56"/>
      <c r="G40" s="56"/>
      <c r="H40" s="56"/>
      <c r="I40" s="56"/>
      <c r="J40" s="56"/>
    </row>
    <row r="41" spans="1:10">
      <c r="B41" s="56"/>
      <c r="C41" s="56"/>
      <c r="D41" s="56"/>
      <c r="E41" s="56"/>
      <c r="F41" s="56"/>
      <c r="G41" s="56"/>
      <c r="H41" s="56"/>
      <c r="I41" s="56"/>
      <c r="J41" s="56"/>
    </row>
    <row r="42" spans="1:10">
      <c r="B42" s="56"/>
      <c r="C42" s="56"/>
      <c r="D42" s="56"/>
      <c r="E42" s="56"/>
      <c r="F42" s="56"/>
      <c r="G42" s="56"/>
      <c r="H42" s="56"/>
      <c r="I42" s="56"/>
      <c r="J42" s="56"/>
    </row>
  </sheetData>
  <mergeCells count="10">
    <mergeCell ref="A37:J37"/>
    <mergeCell ref="A38:J38"/>
    <mergeCell ref="L2:L3"/>
    <mergeCell ref="A1:J1"/>
    <mergeCell ref="A2:J2"/>
    <mergeCell ref="A3:J3"/>
    <mergeCell ref="A4:J4"/>
    <mergeCell ref="A34:J34"/>
    <mergeCell ref="A35:J35"/>
    <mergeCell ref="A36:J36"/>
  </mergeCells>
  <conditionalFormatting sqref="G32:I32 I31 J31:J32">
    <cfRule type="cellIs" dxfId="46" priority="3" operator="equal">
      <formula>0</formula>
    </cfRule>
  </conditionalFormatting>
  <conditionalFormatting sqref="G33:J33">
    <cfRule type="cellIs" dxfId="45" priority="2" operator="equal">
      <formula>0</formula>
    </cfRule>
  </conditionalFormatting>
  <conditionalFormatting sqref="I26:J26 G8:J15">
    <cfRule type="cellIs" dxfId="44" priority="4" operator="equal">
      <formula>0</formula>
    </cfRule>
  </conditionalFormatting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7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41"/>
  <sheetViews>
    <sheetView showGridLines="0" workbookViewId="0">
      <selection activeCell="H24" sqref="H24"/>
    </sheetView>
  </sheetViews>
  <sheetFormatPr baseColWidth="10" defaultRowHeight="12.75"/>
  <cols>
    <col min="1" max="1" width="20.7109375" style="25" customWidth="1"/>
    <col min="2" max="10" width="8.7109375" style="25" customWidth="1"/>
    <col min="11" max="48" width="10.7109375" style="18" customWidth="1"/>
    <col min="49" max="16384" width="11.42578125" style="18"/>
  </cols>
  <sheetData>
    <row r="1" spans="1:12" ht="15">
      <c r="A1" s="284" t="s">
        <v>76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2" ht="15" customHeight="1">
      <c r="A2" s="284" t="s">
        <v>213</v>
      </c>
      <c r="B2" s="284"/>
      <c r="C2" s="284"/>
      <c r="D2" s="284"/>
      <c r="E2" s="284"/>
      <c r="F2" s="284"/>
      <c r="G2" s="284"/>
      <c r="H2" s="284"/>
      <c r="I2" s="284"/>
      <c r="J2" s="284"/>
      <c r="L2" s="276" t="s">
        <v>50</v>
      </c>
    </row>
    <row r="3" spans="1:12" ht="15" customHeight="1">
      <c r="A3" s="284" t="s">
        <v>351</v>
      </c>
      <c r="B3" s="284"/>
      <c r="C3" s="284"/>
      <c r="D3" s="284"/>
      <c r="E3" s="284"/>
      <c r="F3" s="284"/>
      <c r="G3" s="284"/>
      <c r="H3" s="284"/>
      <c r="I3" s="284"/>
      <c r="J3" s="284"/>
      <c r="L3" s="276"/>
    </row>
    <row r="4" spans="1:12" ht="15">
      <c r="A4" s="284" t="s">
        <v>352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2">
      <c r="A5" s="19"/>
      <c r="B5" s="20"/>
      <c r="C5" s="20"/>
      <c r="D5" s="20"/>
      <c r="E5" s="20"/>
      <c r="F5" s="20"/>
      <c r="G5" s="20"/>
      <c r="H5" s="20"/>
      <c r="I5" s="20"/>
      <c r="J5" s="20"/>
    </row>
    <row r="6" spans="1:12" ht="17.100000000000001" customHeight="1">
      <c r="A6" s="214" t="s">
        <v>83</v>
      </c>
      <c r="B6" s="216">
        <v>2014</v>
      </c>
      <c r="C6" s="216">
        <v>2015</v>
      </c>
      <c r="D6" s="216">
        <v>2016</v>
      </c>
      <c r="E6" s="216">
        <v>2017</v>
      </c>
      <c r="F6" s="216">
        <v>2018</v>
      </c>
      <c r="G6" s="216">
        <v>2019</v>
      </c>
      <c r="H6" s="216">
        <v>2020</v>
      </c>
      <c r="I6" s="216">
        <v>2021</v>
      </c>
      <c r="J6" s="216">
        <v>2022</v>
      </c>
    </row>
    <row r="7" spans="1:12" s="28" customFormat="1" ht="17.100000000000001" customHeight="1">
      <c r="A7" s="27" t="s">
        <v>67</v>
      </c>
      <c r="B7" s="59">
        <v>183280</v>
      </c>
      <c r="C7" s="59">
        <v>192076</v>
      </c>
      <c r="D7" s="59">
        <v>196466</v>
      </c>
      <c r="E7" s="59">
        <v>205049</v>
      </c>
      <c r="F7" s="59">
        <v>218267</v>
      </c>
      <c r="G7" s="59">
        <v>206625</v>
      </c>
      <c r="H7" s="59">
        <v>196990</v>
      </c>
      <c r="I7" s="59">
        <v>186874</v>
      </c>
      <c r="J7" s="59">
        <v>196589</v>
      </c>
    </row>
    <row r="8" spans="1:12" ht="17.100000000000001" customHeight="1">
      <c r="A8" s="21" t="s">
        <v>116</v>
      </c>
      <c r="B8" s="58">
        <v>11863</v>
      </c>
      <c r="C8" s="58">
        <v>13609</v>
      </c>
      <c r="D8" s="58">
        <v>13561</v>
      </c>
      <c r="E8" s="58">
        <v>14536</v>
      </c>
      <c r="F8" s="58">
        <v>14092</v>
      </c>
      <c r="G8" s="58">
        <v>14220</v>
      </c>
      <c r="H8" s="58">
        <v>12958</v>
      </c>
      <c r="I8" s="58">
        <v>10944</v>
      </c>
      <c r="J8" s="58">
        <v>10890</v>
      </c>
    </row>
    <row r="9" spans="1:12" ht="17.100000000000001" customHeight="1">
      <c r="A9" s="21" t="s">
        <v>117</v>
      </c>
      <c r="B9" s="58">
        <v>12754</v>
      </c>
      <c r="C9" s="58">
        <v>12735</v>
      </c>
      <c r="D9" s="58">
        <v>12218</v>
      </c>
      <c r="E9" s="58">
        <v>14086</v>
      </c>
      <c r="F9" s="58">
        <v>14162</v>
      </c>
      <c r="G9" s="58">
        <v>11693</v>
      </c>
      <c r="H9" s="58">
        <v>10618</v>
      </c>
      <c r="I9" s="58">
        <v>11666</v>
      </c>
      <c r="J9" s="58">
        <v>11545</v>
      </c>
    </row>
    <row r="10" spans="1:12" ht="17.100000000000001" customHeight="1">
      <c r="A10" s="21" t="s">
        <v>118</v>
      </c>
      <c r="B10" s="58">
        <v>9279</v>
      </c>
      <c r="C10" s="58">
        <v>10185</v>
      </c>
      <c r="D10" s="58">
        <v>10138</v>
      </c>
      <c r="E10" s="58">
        <v>10253</v>
      </c>
      <c r="F10" s="58">
        <v>10863</v>
      </c>
      <c r="G10" s="58">
        <v>8931</v>
      </c>
      <c r="H10" s="58">
        <v>8682</v>
      </c>
      <c r="I10" s="58">
        <v>8780</v>
      </c>
      <c r="J10" s="58">
        <v>9134</v>
      </c>
    </row>
    <row r="11" spans="1:12" ht="17.100000000000001" customHeight="1">
      <c r="A11" s="21" t="s">
        <v>119</v>
      </c>
      <c r="B11" s="58">
        <v>10189</v>
      </c>
      <c r="C11" s="58">
        <v>10205</v>
      </c>
      <c r="D11" s="58">
        <v>11000</v>
      </c>
      <c r="E11" s="58">
        <v>11349</v>
      </c>
      <c r="F11" s="58">
        <v>11722</v>
      </c>
      <c r="G11" s="58">
        <v>11762</v>
      </c>
      <c r="H11" s="58">
        <v>10612</v>
      </c>
      <c r="I11" s="58">
        <v>10496</v>
      </c>
      <c r="J11" s="58">
        <v>11750</v>
      </c>
    </row>
    <row r="12" spans="1:12" ht="17.100000000000001" customHeight="1">
      <c r="A12" s="21" t="s">
        <v>120</v>
      </c>
      <c r="B12" s="58">
        <v>4091</v>
      </c>
      <c r="C12" s="58">
        <v>4342</v>
      </c>
      <c r="D12" s="58">
        <v>4410</v>
      </c>
      <c r="E12" s="58">
        <v>4249</v>
      </c>
      <c r="F12" s="58">
        <v>4829</v>
      </c>
      <c r="G12" s="58">
        <v>4456</v>
      </c>
      <c r="H12" s="58">
        <v>4087</v>
      </c>
      <c r="I12" s="58">
        <v>4154</v>
      </c>
      <c r="J12" s="58">
        <v>4142</v>
      </c>
    </row>
    <row r="13" spans="1:12" ht="17.100000000000001" customHeight="1">
      <c r="A13" s="21" t="s">
        <v>121</v>
      </c>
      <c r="B13" s="58">
        <v>6826</v>
      </c>
      <c r="C13" s="58">
        <v>7525</v>
      </c>
      <c r="D13" s="58">
        <v>7406</v>
      </c>
      <c r="E13" s="58">
        <v>7557</v>
      </c>
      <c r="F13" s="58">
        <v>8253</v>
      </c>
      <c r="G13" s="58">
        <v>8215</v>
      </c>
      <c r="H13" s="58">
        <v>7582</v>
      </c>
      <c r="I13" s="58">
        <v>7566</v>
      </c>
      <c r="J13" s="58">
        <v>7654</v>
      </c>
    </row>
    <row r="14" spans="1:12" ht="17.100000000000001" customHeight="1">
      <c r="A14" s="21" t="s">
        <v>122</v>
      </c>
      <c r="B14" s="58">
        <v>1304</v>
      </c>
      <c r="C14" s="58">
        <v>1332</v>
      </c>
      <c r="D14" s="58">
        <v>1474</v>
      </c>
      <c r="E14" s="58">
        <v>1607</v>
      </c>
      <c r="F14" s="58">
        <v>1929</v>
      </c>
      <c r="G14" s="58">
        <v>1875</v>
      </c>
      <c r="H14" s="58">
        <v>1680</v>
      </c>
      <c r="I14" s="58">
        <v>1818</v>
      </c>
      <c r="J14" s="58">
        <v>1887</v>
      </c>
    </row>
    <row r="15" spans="1:12" ht="17.100000000000001" customHeight="1">
      <c r="A15" s="21" t="s">
        <v>123</v>
      </c>
      <c r="B15" s="58">
        <v>16266</v>
      </c>
      <c r="C15" s="58">
        <v>16896</v>
      </c>
      <c r="D15" s="58">
        <v>17127</v>
      </c>
      <c r="E15" s="58">
        <v>17548</v>
      </c>
      <c r="F15" s="58">
        <v>19852</v>
      </c>
      <c r="G15" s="58">
        <v>19009</v>
      </c>
      <c r="H15" s="58">
        <v>18049</v>
      </c>
      <c r="I15" s="58">
        <v>16302</v>
      </c>
      <c r="J15" s="58">
        <v>17833</v>
      </c>
    </row>
    <row r="16" spans="1:12" ht="17.100000000000001" customHeight="1">
      <c r="A16" s="21" t="s">
        <v>124</v>
      </c>
      <c r="B16" s="58">
        <v>9334</v>
      </c>
      <c r="C16" s="58">
        <v>9628</v>
      </c>
      <c r="D16" s="58">
        <v>9769</v>
      </c>
      <c r="E16" s="58">
        <v>9849</v>
      </c>
      <c r="F16" s="58">
        <v>10059</v>
      </c>
      <c r="G16" s="58">
        <v>9868</v>
      </c>
      <c r="H16" s="58">
        <v>9413</v>
      </c>
      <c r="I16" s="58">
        <v>8215</v>
      </c>
      <c r="J16" s="58">
        <v>9142</v>
      </c>
    </row>
    <row r="17" spans="1:10" ht="17.100000000000001" customHeight="1">
      <c r="A17" s="21" t="s">
        <v>125</v>
      </c>
      <c r="B17" s="58">
        <v>8969</v>
      </c>
      <c r="C17" s="58">
        <v>10109</v>
      </c>
      <c r="D17" s="58">
        <v>10310</v>
      </c>
      <c r="E17" s="58">
        <v>10640</v>
      </c>
      <c r="F17" s="58">
        <v>11602</v>
      </c>
      <c r="G17" s="58">
        <v>10690</v>
      </c>
      <c r="H17" s="58">
        <v>10567</v>
      </c>
      <c r="I17" s="58">
        <v>9028</v>
      </c>
      <c r="J17" s="58">
        <v>10519</v>
      </c>
    </row>
    <row r="18" spans="1:10" ht="17.100000000000001" customHeight="1">
      <c r="A18" s="21" t="s">
        <v>126</v>
      </c>
      <c r="B18" s="58">
        <v>3425</v>
      </c>
      <c r="C18" s="58">
        <v>3309</v>
      </c>
      <c r="D18" s="58">
        <v>3537</v>
      </c>
      <c r="E18" s="58">
        <v>3802</v>
      </c>
      <c r="F18" s="58">
        <v>4077</v>
      </c>
      <c r="G18" s="58">
        <v>3769</v>
      </c>
      <c r="H18" s="58">
        <v>3670</v>
      </c>
      <c r="I18" s="58">
        <v>4010</v>
      </c>
      <c r="J18" s="58">
        <v>3507</v>
      </c>
    </row>
    <row r="19" spans="1:10" ht="17.100000000000001" customHeight="1">
      <c r="A19" s="21" t="s">
        <v>127</v>
      </c>
      <c r="B19" s="58">
        <v>14721</v>
      </c>
      <c r="C19" s="58">
        <v>15541</v>
      </c>
      <c r="D19" s="58">
        <v>16360</v>
      </c>
      <c r="E19" s="58">
        <v>16384</v>
      </c>
      <c r="F19" s="58">
        <v>17422</v>
      </c>
      <c r="G19" s="58">
        <v>15471</v>
      </c>
      <c r="H19" s="58">
        <v>14209</v>
      </c>
      <c r="I19" s="58">
        <v>14098</v>
      </c>
      <c r="J19" s="58">
        <v>14794</v>
      </c>
    </row>
    <row r="20" spans="1:10" ht="17.100000000000001" customHeight="1">
      <c r="A20" s="21" t="s">
        <v>128</v>
      </c>
      <c r="B20" s="58">
        <v>5385</v>
      </c>
      <c r="C20" s="58">
        <v>4962</v>
      </c>
      <c r="D20" s="58">
        <v>4807</v>
      </c>
      <c r="E20" s="58">
        <v>5388</v>
      </c>
      <c r="F20" s="58">
        <v>5773</v>
      </c>
      <c r="G20" s="58">
        <v>5444</v>
      </c>
      <c r="H20" s="58">
        <v>5522</v>
      </c>
      <c r="I20" s="58">
        <v>5315</v>
      </c>
      <c r="J20" s="58">
        <v>5356</v>
      </c>
    </row>
    <row r="21" spans="1:10" ht="17.100000000000001" customHeight="1">
      <c r="A21" s="21" t="s">
        <v>129</v>
      </c>
      <c r="B21" s="58">
        <v>16744</v>
      </c>
      <c r="C21" s="58">
        <v>16791</v>
      </c>
      <c r="D21" s="58">
        <v>17079</v>
      </c>
      <c r="E21" s="58">
        <v>18154</v>
      </c>
      <c r="F21" s="58">
        <v>18494</v>
      </c>
      <c r="G21" s="58">
        <v>18290</v>
      </c>
      <c r="H21" s="58">
        <v>17878</v>
      </c>
      <c r="I21" s="58">
        <v>17004</v>
      </c>
      <c r="J21" s="58">
        <v>17084</v>
      </c>
    </row>
    <row r="22" spans="1:10" ht="17.100000000000001" customHeight="1">
      <c r="A22" s="21" t="s">
        <v>212</v>
      </c>
      <c r="B22" s="58">
        <v>2695</v>
      </c>
      <c r="C22" s="58">
        <v>2915</v>
      </c>
      <c r="D22" s="58">
        <v>2791</v>
      </c>
      <c r="E22" s="58">
        <v>2947</v>
      </c>
      <c r="F22" s="58">
        <v>3212</v>
      </c>
      <c r="G22" s="58">
        <v>3157</v>
      </c>
      <c r="H22" s="58">
        <v>3441</v>
      </c>
      <c r="I22" s="58">
        <v>2975</v>
      </c>
      <c r="J22" s="58">
        <v>3220</v>
      </c>
    </row>
    <row r="23" spans="1:10" ht="17.100000000000001" customHeight="1">
      <c r="A23" s="21" t="s">
        <v>131</v>
      </c>
      <c r="B23" s="58">
        <v>4259</v>
      </c>
      <c r="C23" s="58">
        <v>4665</v>
      </c>
      <c r="D23" s="58">
        <v>4142</v>
      </c>
      <c r="E23" s="58">
        <v>5081</v>
      </c>
      <c r="F23" s="58">
        <v>5547</v>
      </c>
      <c r="G23" s="58">
        <v>5237</v>
      </c>
      <c r="H23" s="58">
        <v>5244</v>
      </c>
      <c r="I23" s="58">
        <v>5025</v>
      </c>
      <c r="J23" s="58">
        <v>5370</v>
      </c>
    </row>
    <row r="24" spans="1:10" ht="17.100000000000001" customHeight="1">
      <c r="A24" s="21" t="s">
        <v>132</v>
      </c>
      <c r="B24" s="58">
        <v>2762</v>
      </c>
      <c r="C24" s="58">
        <v>2480</v>
      </c>
      <c r="D24" s="58">
        <v>2833</v>
      </c>
      <c r="E24" s="58">
        <v>2799</v>
      </c>
      <c r="F24" s="58">
        <v>3555</v>
      </c>
      <c r="G24" s="58">
        <v>3234</v>
      </c>
      <c r="H24" s="58">
        <v>3120</v>
      </c>
      <c r="I24" s="58">
        <v>2952</v>
      </c>
      <c r="J24" s="58">
        <v>3137</v>
      </c>
    </row>
    <row r="25" spans="1:10" ht="17.100000000000001" customHeight="1">
      <c r="A25" s="21" t="s">
        <v>133</v>
      </c>
      <c r="B25" s="58">
        <v>3098</v>
      </c>
      <c r="C25" s="58">
        <v>3230</v>
      </c>
      <c r="D25" s="58">
        <v>3524</v>
      </c>
      <c r="E25" s="58">
        <v>3710</v>
      </c>
      <c r="F25" s="58">
        <v>4079</v>
      </c>
      <c r="G25" s="58">
        <v>4225</v>
      </c>
      <c r="H25" s="58">
        <v>4209</v>
      </c>
      <c r="I25" s="58">
        <v>3729</v>
      </c>
      <c r="J25" s="58">
        <v>4234</v>
      </c>
    </row>
    <row r="26" spans="1:10" ht="17.100000000000001" customHeight="1">
      <c r="A26" s="21" t="s">
        <v>134</v>
      </c>
      <c r="B26" s="58">
        <v>3630</v>
      </c>
      <c r="C26" s="58">
        <v>3715</v>
      </c>
      <c r="D26" s="58">
        <v>4048</v>
      </c>
      <c r="E26" s="58">
        <v>3593</v>
      </c>
      <c r="F26" s="58">
        <v>4023</v>
      </c>
      <c r="G26" s="58">
        <v>4467</v>
      </c>
      <c r="H26" s="58">
        <v>3879</v>
      </c>
      <c r="I26" s="58">
        <v>3448</v>
      </c>
      <c r="J26" s="58">
        <v>3864</v>
      </c>
    </row>
    <row r="27" spans="1:10" ht="17.100000000000001" customHeight="1">
      <c r="A27" s="21" t="s">
        <v>135</v>
      </c>
      <c r="B27" s="58">
        <v>7149</v>
      </c>
      <c r="C27" s="58">
        <v>7390</v>
      </c>
      <c r="D27" s="58">
        <v>7399</v>
      </c>
      <c r="E27" s="58">
        <v>7488</v>
      </c>
      <c r="F27" s="58">
        <v>8294</v>
      </c>
      <c r="G27" s="58">
        <v>7814</v>
      </c>
      <c r="H27" s="58">
        <v>7743</v>
      </c>
      <c r="I27" s="58">
        <v>7334</v>
      </c>
      <c r="J27" s="58">
        <v>7264</v>
      </c>
    </row>
    <row r="28" spans="1:10" ht="17.100000000000001" customHeight="1">
      <c r="A28" s="21" t="s">
        <v>136</v>
      </c>
      <c r="B28" s="58">
        <v>6492</v>
      </c>
      <c r="C28" s="58">
        <v>6726</v>
      </c>
      <c r="D28" s="58">
        <v>7203</v>
      </c>
      <c r="E28" s="58">
        <v>7521</v>
      </c>
      <c r="F28" s="58">
        <v>8509</v>
      </c>
      <c r="G28" s="58">
        <v>8123</v>
      </c>
      <c r="H28" s="58">
        <v>7908</v>
      </c>
      <c r="I28" s="58">
        <v>7434</v>
      </c>
      <c r="J28" s="58">
        <v>7940</v>
      </c>
    </row>
    <row r="29" spans="1:10" ht="17.100000000000001" customHeight="1">
      <c r="A29" s="21" t="s">
        <v>137</v>
      </c>
      <c r="B29" s="58">
        <v>3314</v>
      </c>
      <c r="C29" s="58">
        <v>3376</v>
      </c>
      <c r="D29" s="58">
        <v>3517</v>
      </c>
      <c r="E29" s="58">
        <v>3459</v>
      </c>
      <c r="F29" s="58">
        <v>3711</v>
      </c>
      <c r="G29" s="58">
        <v>3366</v>
      </c>
      <c r="H29" s="58">
        <v>3616</v>
      </c>
      <c r="I29" s="58">
        <v>3300</v>
      </c>
      <c r="J29" s="58">
        <v>3348</v>
      </c>
    </row>
    <row r="30" spans="1:10" ht="17.100000000000001" customHeight="1">
      <c r="A30" s="21" t="s">
        <v>138</v>
      </c>
      <c r="B30" s="58">
        <v>3390</v>
      </c>
      <c r="C30" s="58">
        <v>3648</v>
      </c>
      <c r="D30" s="58">
        <v>3587</v>
      </c>
      <c r="E30" s="58">
        <v>3881</v>
      </c>
      <c r="F30" s="58">
        <v>3958</v>
      </c>
      <c r="G30" s="58">
        <v>3745</v>
      </c>
      <c r="H30" s="58">
        <v>3866</v>
      </c>
      <c r="I30" s="58">
        <v>3664</v>
      </c>
      <c r="J30" s="58">
        <v>3802</v>
      </c>
    </row>
    <row r="31" spans="1:10" ht="17.100000000000001" customHeight="1">
      <c r="A31" s="21" t="s">
        <v>139</v>
      </c>
      <c r="B31" s="58">
        <v>886</v>
      </c>
      <c r="C31" s="58">
        <v>1095</v>
      </c>
      <c r="D31" s="58">
        <v>1159</v>
      </c>
      <c r="E31" s="58">
        <v>1340</v>
      </c>
      <c r="F31" s="58">
        <v>1389</v>
      </c>
      <c r="G31" s="58">
        <v>1274</v>
      </c>
      <c r="H31" s="58">
        <v>1281</v>
      </c>
      <c r="I31" s="58">
        <v>1192</v>
      </c>
      <c r="J31" s="58">
        <v>1398</v>
      </c>
    </row>
    <row r="32" spans="1:10" ht="17.100000000000001" customHeight="1">
      <c r="A32" s="21" t="s">
        <v>140</v>
      </c>
      <c r="B32" s="58">
        <v>7487</v>
      </c>
      <c r="C32" s="58">
        <v>8181</v>
      </c>
      <c r="D32" s="58">
        <v>8935</v>
      </c>
      <c r="E32" s="58">
        <v>9596</v>
      </c>
      <c r="F32" s="58">
        <v>9822</v>
      </c>
      <c r="G32" s="58">
        <v>9531</v>
      </c>
      <c r="H32" s="58">
        <v>8893</v>
      </c>
      <c r="I32" s="58">
        <v>8793</v>
      </c>
      <c r="J32" s="58">
        <v>9324</v>
      </c>
    </row>
    <row r="33" spans="1:10" ht="17.100000000000001" customHeight="1">
      <c r="A33" s="21" t="s">
        <v>141</v>
      </c>
      <c r="B33" s="58">
        <v>6561</v>
      </c>
      <c r="C33" s="58">
        <v>6882</v>
      </c>
      <c r="D33" s="58">
        <v>7508</v>
      </c>
      <c r="E33" s="58">
        <v>7519</v>
      </c>
      <c r="F33" s="58">
        <v>8326</v>
      </c>
      <c r="G33" s="58">
        <v>7971</v>
      </c>
      <c r="H33" s="58">
        <v>7444</v>
      </c>
      <c r="I33" s="58">
        <v>6772</v>
      </c>
      <c r="J33" s="58">
        <v>7605</v>
      </c>
    </row>
    <row r="34" spans="1:10" ht="17.100000000000001" customHeight="1" thickBot="1">
      <c r="A34" s="83" t="s">
        <v>142</v>
      </c>
      <c r="B34" s="45">
        <v>399</v>
      </c>
      <c r="C34" s="45">
        <v>604</v>
      </c>
      <c r="D34" s="45">
        <v>624</v>
      </c>
      <c r="E34" s="45">
        <v>713</v>
      </c>
      <c r="F34" s="45">
        <v>713</v>
      </c>
      <c r="G34" s="45">
        <v>788</v>
      </c>
      <c r="H34" s="45">
        <v>819</v>
      </c>
      <c r="I34" s="45">
        <v>860</v>
      </c>
      <c r="J34" s="45">
        <v>846</v>
      </c>
    </row>
    <row r="35" spans="1:10" ht="29.25" customHeight="1">
      <c r="A35" s="291" t="s">
        <v>211</v>
      </c>
      <c r="B35" s="291"/>
      <c r="C35" s="291"/>
      <c r="D35" s="291"/>
      <c r="E35" s="291"/>
      <c r="F35" s="291"/>
      <c r="G35" s="291"/>
      <c r="H35" s="291"/>
      <c r="I35" s="291"/>
      <c r="J35" s="291"/>
    </row>
    <row r="36" spans="1:10" ht="15" customHeight="1">
      <c r="A36" s="292" t="s">
        <v>66</v>
      </c>
      <c r="B36" s="292"/>
      <c r="C36" s="292"/>
      <c r="D36" s="292"/>
      <c r="E36" s="292"/>
      <c r="F36" s="292"/>
      <c r="G36" s="292"/>
      <c r="H36" s="292"/>
      <c r="I36" s="292"/>
      <c r="J36" s="292"/>
    </row>
    <row r="38" spans="1:10">
      <c r="B38" s="26"/>
      <c r="C38" s="26"/>
      <c r="D38" s="26"/>
      <c r="E38" s="26"/>
      <c r="F38" s="26"/>
      <c r="G38" s="26"/>
      <c r="H38" s="26"/>
      <c r="I38" s="26"/>
      <c r="J38" s="26"/>
    </row>
    <row r="39" spans="1:10">
      <c r="B39" s="26"/>
      <c r="C39" s="26"/>
      <c r="D39" s="26"/>
      <c r="E39" s="26"/>
      <c r="F39" s="26"/>
      <c r="G39" s="26"/>
      <c r="H39" s="26"/>
      <c r="I39" s="26"/>
      <c r="J39" s="26"/>
    </row>
    <row r="40" spans="1:10">
      <c r="B40" s="26"/>
      <c r="C40" s="26"/>
      <c r="D40" s="26"/>
      <c r="E40" s="26"/>
      <c r="F40" s="26"/>
      <c r="G40" s="26"/>
      <c r="H40" s="26"/>
      <c r="I40" s="26"/>
      <c r="J40" s="26"/>
    </row>
    <row r="41" spans="1:10">
      <c r="B41" s="26"/>
      <c r="C41" s="26"/>
      <c r="D41" s="26"/>
      <c r="E41" s="26"/>
      <c r="F41" s="26"/>
      <c r="G41" s="26"/>
      <c r="H41" s="26"/>
      <c r="I41" s="26"/>
      <c r="J41" s="26"/>
    </row>
  </sheetData>
  <mergeCells count="7">
    <mergeCell ref="A35:J35"/>
    <mergeCell ref="A36:J36"/>
    <mergeCell ref="L2:L3"/>
    <mergeCell ref="A1:J1"/>
    <mergeCell ref="A2:J2"/>
    <mergeCell ref="A3:J3"/>
    <mergeCell ref="A4:J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51</vt:i4>
      </vt:variant>
    </vt:vector>
  </HeadingPairs>
  <TitlesOfParts>
    <vt:vector size="100" baseType="lpstr">
      <vt:lpstr>PORTADA </vt:lpstr>
      <vt:lpstr>FUNCIONARIOS</vt:lpstr>
      <vt:lpstr>INDICE</vt:lpstr>
      <vt:lpstr>D1</vt:lpstr>
      <vt:lpstr>C1</vt:lpstr>
      <vt:lpstr>C2</vt:lpstr>
      <vt:lpstr>C3</vt:lpstr>
      <vt:lpstr>C4</vt:lpstr>
      <vt:lpstr>C5</vt:lpstr>
      <vt:lpstr>D2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D3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D4</vt:lpstr>
      <vt:lpstr>C31</vt:lpstr>
      <vt:lpstr>C32</vt:lpstr>
      <vt:lpstr>C33</vt:lpstr>
      <vt:lpstr>D5</vt:lpstr>
      <vt:lpstr>C34</vt:lpstr>
      <vt:lpstr>C35</vt:lpstr>
      <vt:lpstr>C36</vt:lpstr>
      <vt:lpstr>C37</vt:lpstr>
      <vt:lpstr>C38</vt:lpstr>
      <vt:lpstr>C39</vt:lpstr>
      <vt:lpstr>C40</vt:lpstr>
      <vt:lpstr>C41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FUNCIONARIOS!Área_de_impresión</vt:lpstr>
      <vt:lpstr>INDICE!Área_de_impresión</vt:lpstr>
      <vt:lpstr>'PORTADA '!Área_de_impresión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2023-03-07T14:52:46Z</cp:lastPrinted>
  <dcterms:created xsi:type="dcterms:W3CDTF">2022-04-27T16:55:39Z</dcterms:created>
  <dcterms:modified xsi:type="dcterms:W3CDTF">2023-03-07T14:52:56Z</dcterms:modified>
</cp:coreProperties>
</file>